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B23B0212-8D3E-4B93-8266-36DA47BA346C}" xr6:coauthVersionLast="47" xr6:coauthVersionMax="47" xr10:uidLastSave="{00000000-0000-0000-0000-000000000000}"/>
  <bookViews>
    <workbookView xWindow="0" yWindow="0" windowWidth="19200" windowHeight="21000" tabRatio="676" xr2:uid="{00000000-000D-0000-FFFF-FFFF00000000}"/>
  </bookViews>
  <sheets>
    <sheet name="Cover sheet" sheetId="44" r:id="rId1"/>
    <sheet name="Contents" sheetId="56" r:id="rId2"/>
    <sheet name="Annual excl tax" sheetId="54" r:id="rId3"/>
    <sheet name="Annual incl tax" sheetId="55" r:id="rId4"/>
    <sheet name="5.4.1 (Small excl tax)" sheetId="45" r:id="rId5"/>
    <sheet name="5.4.1 (Small incl tax)" sheetId="46" r:id="rId6"/>
    <sheet name="5.4.2 (Medium excl tax)" sheetId="47" r:id="rId7"/>
    <sheet name="5.4.2 (Medium incl tax)" sheetId="48" r:id="rId8"/>
    <sheet name="chart_data" sheetId="33" state="hidden" r:id="rId9"/>
    <sheet name="5.4.3 (Large excl tax)" sheetId="49" r:id="rId10"/>
    <sheet name="5.4.3 (Large incl tax)" sheetId="50" r:id="rId11"/>
    <sheet name="5.4.4 (Very Large excl tax)" sheetId="51" r:id="rId12"/>
    <sheet name="5.4.4 (Very Large incl tax)" sheetId="52" r:id="rId13"/>
    <sheet name="Methodology" sheetId="41" r:id="rId14"/>
    <sheet name="Charts" sheetId="39" r:id="rId15"/>
  </sheets>
  <externalReferences>
    <externalReference r:id="rId16"/>
  </externalReferences>
  <definedNames>
    <definedName name="_xlnm._FilterDatabase" localSheetId="8" hidden="1">chart_data!$I$10:$L$38</definedName>
    <definedName name="INPUT_BOX" localSheetId="13">[1]Calculation!$C$1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66" i="52" l="1"/>
  <c r="S66" i="52"/>
  <c r="T66" i="52" s="1"/>
  <c r="U65" i="52"/>
  <c r="S65" i="52"/>
  <c r="T65" i="52" s="1"/>
  <c r="U64" i="52"/>
  <c r="S64" i="52"/>
  <c r="T64" i="52" s="1"/>
  <c r="U63" i="52"/>
  <c r="S63" i="52"/>
  <c r="T63" i="52" s="1"/>
  <c r="U62" i="52"/>
  <c r="S62" i="52"/>
  <c r="T62" i="52" s="1"/>
  <c r="U61" i="52"/>
  <c r="S61" i="52"/>
  <c r="T61" i="52" s="1"/>
  <c r="U60" i="52"/>
  <c r="S60" i="52"/>
  <c r="T60" i="52" s="1"/>
  <c r="U59" i="52"/>
  <c r="S59" i="52"/>
  <c r="T59" i="52" s="1"/>
  <c r="U58" i="52"/>
  <c r="S58" i="52"/>
  <c r="T58" i="52" s="1"/>
  <c r="U57" i="52"/>
  <c r="S57" i="52"/>
  <c r="T57" i="52" s="1"/>
  <c r="U56" i="52"/>
  <c r="T56" i="52"/>
  <c r="S56" i="52"/>
  <c r="S56" i="46"/>
  <c r="T56" i="46" s="1"/>
  <c r="U56" i="46"/>
  <c r="S57" i="46"/>
  <c r="T57" i="46" s="1"/>
  <c r="U57" i="46"/>
  <c r="S58" i="46"/>
  <c r="T58" i="46" s="1"/>
  <c r="U58" i="46"/>
  <c r="S59" i="46"/>
  <c r="T59" i="46" s="1"/>
  <c r="U59" i="46"/>
  <c r="S60" i="46"/>
  <c r="T60" i="46" s="1"/>
  <c r="U60" i="46"/>
  <c r="S61" i="46"/>
  <c r="T61" i="46" s="1"/>
  <c r="U61" i="46"/>
  <c r="S62" i="46"/>
  <c r="T62" i="46" s="1"/>
  <c r="U62" i="46"/>
  <c r="S63" i="46"/>
  <c r="T63" i="46" s="1"/>
  <c r="U63" i="46"/>
  <c r="S64" i="46"/>
  <c r="T64" i="46" s="1"/>
  <c r="U64" i="46"/>
  <c r="S65" i="46"/>
  <c r="T65" i="46" s="1"/>
  <c r="U65" i="46"/>
  <c r="S66" i="46"/>
  <c r="T66" i="46" s="1"/>
  <c r="U66" i="46"/>
  <c r="AG65" i="55"/>
  <c r="AF65" i="55"/>
  <c r="AE65" i="55"/>
  <c r="AD65" i="55"/>
  <c r="AC65" i="55"/>
  <c r="AB65" i="55"/>
  <c r="AA65" i="55"/>
  <c r="Z65" i="55"/>
  <c r="Y65" i="55"/>
  <c r="X65" i="55"/>
  <c r="W65" i="55"/>
  <c r="V65" i="55"/>
  <c r="U65" i="55"/>
  <c r="Q65" i="55"/>
  <c r="P65" i="55"/>
  <c r="O65" i="55"/>
  <c r="N65" i="55"/>
  <c r="M65" i="55"/>
  <c r="L65" i="55"/>
  <c r="K65" i="55"/>
  <c r="J65" i="55"/>
  <c r="I65" i="55"/>
  <c r="H65" i="55"/>
  <c r="G65" i="55"/>
  <c r="F65" i="55"/>
  <c r="E65" i="55"/>
  <c r="D65" i="55"/>
  <c r="C65" i="55"/>
  <c r="AG81" i="55"/>
  <c r="AF81" i="55"/>
  <c r="AE81" i="55"/>
  <c r="AD81" i="55"/>
  <c r="AC81" i="55"/>
  <c r="AB81" i="55"/>
  <c r="AA81" i="55"/>
  <c r="Z81" i="55"/>
  <c r="Y81" i="55"/>
  <c r="X81" i="55"/>
  <c r="W81" i="55"/>
  <c r="U81" i="55"/>
  <c r="Q81" i="55"/>
  <c r="P81" i="55"/>
  <c r="O81" i="55"/>
  <c r="N81" i="55"/>
  <c r="M81" i="55"/>
  <c r="K81" i="55"/>
  <c r="J81" i="55"/>
  <c r="H81" i="55"/>
  <c r="G81" i="55"/>
  <c r="F81" i="55"/>
  <c r="E81" i="55"/>
  <c r="D81" i="55"/>
  <c r="C81" i="55"/>
  <c r="AG33" i="55"/>
  <c r="AF33" i="55"/>
  <c r="AE33" i="55"/>
  <c r="AD33" i="55"/>
  <c r="AC33" i="55"/>
  <c r="AB33" i="55"/>
  <c r="AA33" i="55"/>
  <c r="Z33" i="55"/>
  <c r="Y33" i="55"/>
  <c r="X33" i="55"/>
  <c r="W33" i="55"/>
  <c r="V33" i="55"/>
  <c r="U33" i="55"/>
  <c r="Q33" i="55"/>
  <c r="P33" i="55"/>
  <c r="O33" i="55"/>
  <c r="N33" i="55"/>
  <c r="M33" i="55"/>
  <c r="L33" i="55"/>
  <c r="K33" i="55"/>
  <c r="J33" i="55"/>
  <c r="I33" i="55"/>
  <c r="H33" i="55"/>
  <c r="G33" i="55"/>
  <c r="F33" i="55"/>
  <c r="E33" i="55"/>
  <c r="D33" i="55"/>
  <c r="C33" i="55"/>
  <c r="AG49" i="55"/>
  <c r="AF49" i="55"/>
  <c r="AE49" i="55"/>
  <c r="AD49" i="55"/>
  <c r="AC49" i="55"/>
  <c r="AB49" i="55"/>
  <c r="AA49" i="55"/>
  <c r="Z49" i="55"/>
  <c r="Y49" i="55"/>
  <c r="X49" i="55"/>
  <c r="W49" i="55"/>
  <c r="V49" i="55"/>
  <c r="U49" i="55"/>
  <c r="Q49" i="55"/>
  <c r="P49" i="55"/>
  <c r="O49" i="55"/>
  <c r="N49" i="55"/>
  <c r="M49" i="55"/>
  <c r="L49" i="55"/>
  <c r="K49" i="55"/>
  <c r="J49" i="55"/>
  <c r="I49" i="55"/>
  <c r="H49" i="55"/>
  <c r="G49" i="55"/>
  <c r="F49" i="55"/>
  <c r="E49" i="55"/>
  <c r="D49" i="55"/>
  <c r="C49" i="55"/>
  <c r="L64" i="55"/>
  <c r="L63" i="55"/>
  <c r="L62" i="55"/>
  <c r="L61" i="55"/>
  <c r="L60" i="55"/>
  <c r="L59" i="55"/>
  <c r="L58" i="55"/>
  <c r="L57" i="55"/>
  <c r="L56" i="55"/>
  <c r="L55" i="55"/>
  <c r="L54" i="55"/>
  <c r="L53" i="55"/>
  <c r="L52" i="55"/>
  <c r="L51" i="55"/>
  <c r="L48" i="55"/>
  <c r="L47" i="55"/>
  <c r="L46" i="55"/>
  <c r="L45" i="55"/>
  <c r="L44" i="55"/>
  <c r="L43" i="55"/>
  <c r="L42" i="55"/>
  <c r="L41" i="55"/>
  <c r="L40" i="55"/>
  <c r="L39" i="55"/>
  <c r="L38" i="55"/>
  <c r="L37" i="55"/>
  <c r="L36" i="55"/>
  <c r="L35" i="55"/>
  <c r="L32" i="55"/>
  <c r="L31" i="55"/>
  <c r="L30" i="55"/>
  <c r="L29" i="55"/>
  <c r="L28" i="55"/>
  <c r="L27" i="55"/>
  <c r="L26" i="55"/>
  <c r="L25" i="55"/>
  <c r="L24" i="55"/>
  <c r="L23" i="55"/>
  <c r="L22" i="55"/>
  <c r="L21" i="55"/>
  <c r="L20" i="55"/>
  <c r="L19" i="55"/>
  <c r="L18" i="55"/>
  <c r="AG80" i="55"/>
  <c r="AF80" i="55"/>
  <c r="AE80" i="55"/>
  <c r="AD80" i="55"/>
  <c r="AC80" i="55"/>
  <c r="AB80" i="55"/>
  <c r="AA80" i="55"/>
  <c r="Z80" i="55"/>
  <c r="Y80" i="55"/>
  <c r="X80" i="55"/>
  <c r="W80" i="55"/>
  <c r="V80" i="55"/>
  <c r="U80" i="55"/>
  <c r="Q80" i="55"/>
  <c r="P80" i="55"/>
  <c r="O80" i="55"/>
  <c r="N80" i="55"/>
  <c r="M80" i="55"/>
  <c r="K80" i="55"/>
  <c r="J80" i="55"/>
  <c r="H80" i="55"/>
  <c r="G80" i="55"/>
  <c r="F80" i="55"/>
  <c r="E80" i="55"/>
  <c r="D80" i="55"/>
  <c r="C80" i="55"/>
  <c r="AG79" i="55"/>
  <c r="AF79" i="55"/>
  <c r="AE79" i="55"/>
  <c r="AD79" i="55"/>
  <c r="AC79" i="55"/>
  <c r="AB79" i="55"/>
  <c r="AA79" i="55"/>
  <c r="Z79" i="55"/>
  <c r="Y79" i="55"/>
  <c r="X79" i="55"/>
  <c r="W79" i="55"/>
  <c r="V79" i="55"/>
  <c r="U79" i="55"/>
  <c r="Q79" i="55"/>
  <c r="P79" i="55"/>
  <c r="O79" i="55"/>
  <c r="N79" i="55"/>
  <c r="M79" i="55"/>
  <c r="K79" i="55"/>
  <c r="J79" i="55"/>
  <c r="H79" i="55"/>
  <c r="G79" i="55"/>
  <c r="F79" i="55"/>
  <c r="E79" i="55"/>
  <c r="D79" i="55"/>
  <c r="C79" i="55"/>
  <c r="AG78" i="55"/>
  <c r="AF78" i="55"/>
  <c r="AE78" i="55"/>
  <c r="AD78" i="55"/>
  <c r="AC78" i="55"/>
  <c r="AB78" i="55"/>
  <c r="AA78" i="55"/>
  <c r="Z78" i="55"/>
  <c r="Y78" i="55"/>
  <c r="X78" i="55"/>
  <c r="W78" i="55"/>
  <c r="V78" i="55"/>
  <c r="U78" i="55"/>
  <c r="Q78" i="55"/>
  <c r="P78" i="55"/>
  <c r="O78" i="55"/>
  <c r="N78" i="55"/>
  <c r="M78" i="55"/>
  <c r="K78" i="55"/>
  <c r="J78" i="55"/>
  <c r="H78" i="55"/>
  <c r="G78" i="55"/>
  <c r="F78" i="55"/>
  <c r="E78" i="55"/>
  <c r="D78" i="55"/>
  <c r="C78" i="55"/>
  <c r="AG77" i="55"/>
  <c r="AF77" i="55"/>
  <c r="AE77" i="55"/>
  <c r="AD77" i="55"/>
  <c r="AC77" i="55"/>
  <c r="AB77" i="55"/>
  <c r="AA77" i="55"/>
  <c r="Z77" i="55"/>
  <c r="Y77" i="55"/>
  <c r="X77" i="55"/>
  <c r="W77" i="55"/>
  <c r="V77" i="55"/>
  <c r="U77" i="55"/>
  <c r="Q77" i="55"/>
  <c r="P77" i="55"/>
  <c r="O77" i="55"/>
  <c r="N77" i="55"/>
  <c r="M77" i="55"/>
  <c r="K77" i="55"/>
  <c r="J77" i="55"/>
  <c r="H77" i="55"/>
  <c r="G77" i="55"/>
  <c r="F77" i="55"/>
  <c r="E77" i="55"/>
  <c r="D77" i="55"/>
  <c r="C77" i="55"/>
  <c r="AG76" i="55"/>
  <c r="AF76" i="55"/>
  <c r="AE76" i="55"/>
  <c r="AD76" i="55"/>
  <c r="AC76" i="55"/>
  <c r="AB76" i="55"/>
  <c r="AA76" i="55"/>
  <c r="Z76" i="55"/>
  <c r="Y76" i="55"/>
  <c r="X76" i="55"/>
  <c r="W76" i="55"/>
  <c r="V76" i="55"/>
  <c r="U76" i="55"/>
  <c r="Q76" i="55"/>
  <c r="P76" i="55"/>
  <c r="O76" i="55"/>
  <c r="N76" i="55"/>
  <c r="M76" i="55"/>
  <c r="K76" i="55"/>
  <c r="J76" i="55"/>
  <c r="H76" i="55"/>
  <c r="G76" i="55"/>
  <c r="F76" i="55"/>
  <c r="E76" i="55"/>
  <c r="D76" i="55"/>
  <c r="C76" i="55"/>
  <c r="AG75" i="55"/>
  <c r="AF75" i="55"/>
  <c r="AE75" i="55"/>
  <c r="AD75" i="55"/>
  <c r="AC75" i="55"/>
  <c r="AB75" i="55"/>
  <c r="AA75" i="55"/>
  <c r="Z75" i="55"/>
  <c r="Y75" i="55"/>
  <c r="X75" i="55"/>
  <c r="W75" i="55"/>
  <c r="V75" i="55"/>
  <c r="U75" i="55"/>
  <c r="Q75" i="55"/>
  <c r="P75" i="55"/>
  <c r="O75" i="55"/>
  <c r="N75" i="55"/>
  <c r="M75" i="55"/>
  <c r="K75" i="55"/>
  <c r="J75" i="55"/>
  <c r="H75" i="55"/>
  <c r="G75" i="55"/>
  <c r="F75" i="55"/>
  <c r="E75" i="55"/>
  <c r="D75" i="55"/>
  <c r="C75" i="55"/>
  <c r="AG74" i="55"/>
  <c r="AF74" i="55"/>
  <c r="AE74" i="55"/>
  <c r="AD74" i="55"/>
  <c r="AC74" i="55"/>
  <c r="AB74" i="55"/>
  <c r="AA74" i="55"/>
  <c r="Z74" i="55"/>
  <c r="Y74" i="55"/>
  <c r="X74" i="55"/>
  <c r="W74" i="55"/>
  <c r="V74" i="55"/>
  <c r="U74" i="55"/>
  <c r="Q74" i="55"/>
  <c r="P74" i="55"/>
  <c r="O74" i="55"/>
  <c r="N74" i="55"/>
  <c r="M74" i="55"/>
  <c r="K74" i="55"/>
  <c r="J74" i="55"/>
  <c r="I74" i="55"/>
  <c r="H74" i="55"/>
  <c r="G74" i="55"/>
  <c r="F74" i="55"/>
  <c r="E74" i="55"/>
  <c r="D74" i="55"/>
  <c r="C74" i="55"/>
  <c r="AG73" i="55"/>
  <c r="AF73" i="55"/>
  <c r="AE73" i="55"/>
  <c r="AD73" i="55"/>
  <c r="AC73" i="55"/>
  <c r="AB73" i="55"/>
  <c r="AA73" i="55"/>
  <c r="Z73" i="55"/>
  <c r="Y73" i="55"/>
  <c r="X73" i="55"/>
  <c r="W73" i="55"/>
  <c r="V73" i="55"/>
  <c r="U73" i="55"/>
  <c r="Q73" i="55"/>
  <c r="P73" i="55"/>
  <c r="O73" i="55"/>
  <c r="N73" i="55"/>
  <c r="M73" i="55"/>
  <c r="K73" i="55"/>
  <c r="J73" i="55"/>
  <c r="I73" i="55"/>
  <c r="H73" i="55"/>
  <c r="G73" i="55"/>
  <c r="F73" i="55"/>
  <c r="E73" i="55"/>
  <c r="D73" i="55"/>
  <c r="C73" i="55"/>
  <c r="AG72" i="55"/>
  <c r="AF72" i="55"/>
  <c r="AE72" i="55"/>
  <c r="AD72" i="55"/>
  <c r="AC72" i="55"/>
  <c r="AA72" i="55"/>
  <c r="Z72" i="55"/>
  <c r="Y72" i="55"/>
  <c r="X72" i="55"/>
  <c r="W72" i="55"/>
  <c r="V72" i="55"/>
  <c r="U72" i="55"/>
  <c r="Q72" i="55"/>
  <c r="P72" i="55"/>
  <c r="O72" i="55"/>
  <c r="N72" i="55"/>
  <c r="M72" i="55"/>
  <c r="K72" i="55"/>
  <c r="J72" i="55"/>
  <c r="I72" i="55"/>
  <c r="H72" i="55"/>
  <c r="G72" i="55"/>
  <c r="F72" i="55"/>
  <c r="E72" i="55"/>
  <c r="D72" i="55"/>
  <c r="C72" i="55"/>
  <c r="AG71" i="55"/>
  <c r="AF71" i="55"/>
  <c r="AE71" i="55"/>
  <c r="AD71" i="55"/>
  <c r="AC71" i="55"/>
  <c r="AA71" i="55"/>
  <c r="Z71" i="55"/>
  <c r="Y71" i="55"/>
  <c r="X71" i="55"/>
  <c r="W71" i="55"/>
  <c r="V71" i="55"/>
  <c r="U71" i="55"/>
  <c r="Q71" i="55"/>
  <c r="P71" i="55"/>
  <c r="O71" i="55"/>
  <c r="N71" i="55"/>
  <c r="M71" i="55"/>
  <c r="K71" i="55"/>
  <c r="J71" i="55"/>
  <c r="I71" i="55"/>
  <c r="H71" i="55"/>
  <c r="G71" i="55"/>
  <c r="F71" i="55"/>
  <c r="E71" i="55"/>
  <c r="D71" i="55"/>
  <c r="C71" i="55"/>
  <c r="AG70" i="55"/>
  <c r="AF70" i="55"/>
  <c r="AE70" i="55"/>
  <c r="AD70" i="55"/>
  <c r="AC70" i="55"/>
  <c r="AA70" i="55"/>
  <c r="Z70" i="55"/>
  <c r="Y70" i="55"/>
  <c r="X70" i="55"/>
  <c r="W70" i="55"/>
  <c r="V70" i="55"/>
  <c r="U70" i="55"/>
  <c r="Q70" i="55"/>
  <c r="P70" i="55"/>
  <c r="O70" i="55"/>
  <c r="N70" i="55"/>
  <c r="M70" i="55"/>
  <c r="K70" i="55"/>
  <c r="J70" i="55"/>
  <c r="I70" i="55"/>
  <c r="H70" i="55"/>
  <c r="G70" i="55"/>
  <c r="F70" i="55"/>
  <c r="E70" i="55"/>
  <c r="D70" i="55"/>
  <c r="C70" i="55"/>
  <c r="AG69" i="55"/>
  <c r="AF69" i="55"/>
  <c r="AE69" i="55"/>
  <c r="AD69" i="55"/>
  <c r="AC69" i="55"/>
  <c r="AA69" i="55"/>
  <c r="Z69" i="55"/>
  <c r="Y69" i="55"/>
  <c r="X69" i="55"/>
  <c r="W69" i="55"/>
  <c r="V69" i="55"/>
  <c r="U69" i="55"/>
  <c r="Q69" i="55"/>
  <c r="P69" i="55"/>
  <c r="O69" i="55"/>
  <c r="N69" i="55"/>
  <c r="M69" i="55"/>
  <c r="K69" i="55"/>
  <c r="J69" i="55"/>
  <c r="I69" i="55"/>
  <c r="H69" i="55"/>
  <c r="G69" i="55"/>
  <c r="F69" i="55"/>
  <c r="E69" i="55"/>
  <c r="D69" i="55"/>
  <c r="C69" i="55"/>
  <c r="AG68" i="55"/>
  <c r="AF68" i="55"/>
  <c r="AE68" i="55"/>
  <c r="AD68" i="55"/>
  <c r="AC68" i="55"/>
  <c r="AA68" i="55"/>
  <c r="Z68" i="55"/>
  <c r="Y68" i="55"/>
  <c r="X68" i="55"/>
  <c r="W68" i="55"/>
  <c r="V68" i="55"/>
  <c r="U68" i="55"/>
  <c r="Q68" i="55"/>
  <c r="P68" i="55"/>
  <c r="O68" i="55"/>
  <c r="N68" i="55"/>
  <c r="M68" i="55"/>
  <c r="K68" i="55"/>
  <c r="J68" i="55"/>
  <c r="I68" i="55"/>
  <c r="H68" i="55"/>
  <c r="G68" i="55"/>
  <c r="F68" i="55"/>
  <c r="E68" i="55"/>
  <c r="D68" i="55"/>
  <c r="C68" i="55"/>
  <c r="AG67" i="55"/>
  <c r="AF67" i="55"/>
  <c r="AE67" i="55"/>
  <c r="AD67" i="55"/>
  <c r="AC67" i="55"/>
  <c r="AA67" i="55"/>
  <c r="Z67" i="55"/>
  <c r="Y67" i="55"/>
  <c r="X67" i="55"/>
  <c r="W67" i="55"/>
  <c r="V67" i="55"/>
  <c r="U67" i="55"/>
  <c r="Q67" i="55"/>
  <c r="P67" i="55"/>
  <c r="O67" i="55"/>
  <c r="N67" i="55"/>
  <c r="M67" i="55"/>
  <c r="K67" i="55"/>
  <c r="J67" i="55"/>
  <c r="I67" i="55"/>
  <c r="H67" i="55"/>
  <c r="G67" i="55"/>
  <c r="F67" i="55"/>
  <c r="E67" i="55"/>
  <c r="D67" i="55"/>
  <c r="C67" i="55"/>
  <c r="AG64" i="55"/>
  <c r="AF64" i="55"/>
  <c r="AE64" i="55"/>
  <c r="AD64" i="55"/>
  <c r="AC64" i="55"/>
  <c r="AB64" i="55"/>
  <c r="AA64" i="55"/>
  <c r="Z64" i="55"/>
  <c r="Y64" i="55"/>
  <c r="X64" i="55"/>
  <c r="W64" i="55"/>
  <c r="V64" i="55"/>
  <c r="U64" i="55"/>
  <c r="Q64" i="55"/>
  <c r="P64" i="55"/>
  <c r="O64" i="55"/>
  <c r="N64" i="55"/>
  <c r="M64" i="55"/>
  <c r="K64" i="55"/>
  <c r="J64" i="55"/>
  <c r="I64" i="55"/>
  <c r="H64" i="55"/>
  <c r="G64" i="55"/>
  <c r="F64" i="55"/>
  <c r="E64" i="55"/>
  <c r="D64" i="55"/>
  <c r="C64" i="55"/>
  <c r="AG63" i="55"/>
  <c r="AF63" i="55"/>
  <c r="AE63" i="55"/>
  <c r="AD63" i="55"/>
  <c r="AC63" i="55"/>
  <c r="AB63" i="55"/>
  <c r="AA63" i="55"/>
  <c r="Z63" i="55"/>
  <c r="Y63" i="55"/>
  <c r="X63" i="55"/>
  <c r="W63" i="55"/>
  <c r="V63" i="55"/>
  <c r="U63" i="55"/>
  <c r="Q63" i="55"/>
  <c r="P63" i="55"/>
  <c r="O63" i="55"/>
  <c r="N63" i="55"/>
  <c r="M63" i="55"/>
  <c r="K63" i="55"/>
  <c r="J63" i="55"/>
  <c r="I63" i="55"/>
  <c r="H63" i="55"/>
  <c r="G63" i="55"/>
  <c r="F63" i="55"/>
  <c r="E63" i="55"/>
  <c r="D63" i="55"/>
  <c r="C63" i="55"/>
  <c r="AG62" i="55"/>
  <c r="AF62" i="55"/>
  <c r="AE62" i="55"/>
  <c r="AD62" i="55"/>
  <c r="AC62" i="55"/>
  <c r="AB62" i="55"/>
  <c r="AA62" i="55"/>
  <c r="Z62" i="55"/>
  <c r="Y62" i="55"/>
  <c r="X62" i="55"/>
  <c r="W62" i="55"/>
  <c r="V62" i="55"/>
  <c r="U62" i="55"/>
  <c r="Q62" i="55"/>
  <c r="P62" i="55"/>
  <c r="O62" i="55"/>
  <c r="N62" i="55"/>
  <c r="M62" i="55"/>
  <c r="K62" i="55"/>
  <c r="J62" i="55"/>
  <c r="I62" i="55"/>
  <c r="H62" i="55"/>
  <c r="G62" i="55"/>
  <c r="F62" i="55"/>
  <c r="E62" i="55"/>
  <c r="D62" i="55"/>
  <c r="C62" i="55"/>
  <c r="AG61" i="55"/>
  <c r="AF61" i="55"/>
  <c r="AE61" i="55"/>
  <c r="AD61" i="55"/>
  <c r="AC61" i="55"/>
  <c r="AB61" i="55"/>
  <c r="AA61" i="55"/>
  <c r="Z61" i="55"/>
  <c r="Y61" i="55"/>
  <c r="X61" i="55"/>
  <c r="W61" i="55"/>
  <c r="V61" i="55"/>
  <c r="U61" i="55"/>
  <c r="Q61" i="55"/>
  <c r="P61" i="55"/>
  <c r="O61" i="55"/>
  <c r="N61" i="55"/>
  <c r="M61" i="55"/>
  <c r="K61" i="55"/>
  <c r="J61" i="55"/>
  <c r="I61" i="55"/>
  <c r="H61" i="55"/>
  <c r="G61" i="55"/>
  <c r="F61" i="55"/>
  <c r="E61" i="55"/>
  <c r="D61" i="55"/>
  <c r="C61" i="55"/>
  <c r="AG60" i="55"/>
  <c r="AF60" i="55"/>
  <c r="AE60" i="55"/>
  <c r="AD60" i="55"/>
  <c r="AC60" i="55"/>
  <c r="AB60" i="55"/>
  <c r="AA60" i="55"/>
  <c r="Z60" i="55"/>
  <c r="Y60" i="55"/>
  <c r="X60" i="55"/>
  <c r="W60" i="55"/>
  <c r="V60" i="55"/>
  <c r="U60" i="55"/>
  <c r="Q60" i="55"/>
  <c r="P60" i="55"/>
  <c r="O60" i="55"/>
  <c r="N60" i="55"/>
  <c r="M60" i="55"/>
  <c r="K60" i="55"/>
  <c r="J60" i="55"/>
  <c r="I60" i="55"/>
  <c r="H60" i="55"/>
  <c r="G60" i="55"/>
  <c r="F60" i="55"/>
  <c r="E60" i="55"/>
  <c r="D60" i="55"/>
  <c r="C60" i="55"/>
  <c r="AG59" i="55"/>
  <c r="AF59" i="55"/>
  <c r="AE59" i="55"/>
  <c r="AD59" i="55"/>
  <c r="AC59" i="55"/>
  <c r="AB59" i="55"/>
  <c r="AA59" i="55"/>
  <c r="Z59" i="55"/>
  <c r="Y59" i="55"/>
  <c r="X59" i="55"/>
  <c r="W59" i="55"/>
  <c r="V59" i="55"/>
  <c r="U59" i="55"/>
  <c r="Q59" i="55"/>
  <c r="P59" i="55"/>
  <c r="O59" i="55"/>
  <c r="N59" i="55"/>
  <c r="M59" i="55"/>
  <c r="K59" i="55"/>
  <c r="J59" i="55"/>
  <c r="I59" i="55"/>
  <c r="H59" i="55"/>
  <c r="G59" i="55"/>
  <c r="F59" i="55"/>
  <c r="E59" i="55"/>
  <c r="D59" i="55"/>
  <c r="C59" i="55"/>
  <c r="AG58" i="55"/>
  <c r="AF58" i="55"/>
  <c r="AE58" i="55"/>
  <c r="AD58" i="55"/>
  <c r="AC58" i="55"/>
  <c r="AB58" i="55"/>
  <c r="AA58" i="55"/>
  <c r="Z58" i="55"/>
  <c r="Y58" i="55"/>
  <c r="X58" i="55"/>
  <c r="W58" i="55"/>
  <c r="V58" i="55"/>
  <c r="U58" i="55"/>
  <c r="Q58" i="55"/>
  <c r="P58" i="55"/>
  <c r="O58" i="55"/>
  <c r="N58" i="55"/>
  <c r="M58" i="55"/>
  <c r="K58" i="55"/>
  <c r="J58" i="55"/>
  <c r="I58" i="55"/>
  <c r="H58" i="55"/>
  <c r="G58" i="55"/>
  <c r="F58" i="55"/>
  <c r="E58" i="55"/>
  <c r="D58" i="55"/>
  <c r="C58" i="55"/>
  <c r="AG57" i="55"/>
  <c r="AF57" i="55"/>
  <c r="AE57" i="55"/>
  <c r="AD57" i="55"/>
  <c r="AC57" i="55"/>
  <c r="AB57" i="55"/>
  <c r="AA57" i="55"/>
  <c r="Z57" i="55"/>
  <c r="Y57" i="55"/>
  <c r="X57" i="55"/>
  <c r="W57" i="55"/>
  <c r="V57" i="55"/>
  <c r="U57" i="55"/>
  <c r="Q57" i="55"/>
  <c r="P57" i="55"/>
  <c r="O57" i="55"/>
  <c r="N57" i="55"/>
  <c r="M57" i="55"/>
  <c r="K57" i="55"/>
  <c r="J57" i="55"/>
  <c r="I57" i="55"/>
  <c r="H57" i="55"/>
  <c r="G57" i="55"/>
  <c r="F57" i="55"/>
  <c r="E57" i="55"/>
  <c r="D57" i="55"/>
  <c r="C57" i="55"/>
  <c r="AG56" i="55"/>
  <c r="AF56" i="55"/>
  <c r="AE56" i="55"/>
  <c r="AD56" i="55"/>
  <c r="AC56" i="55"/>
  <c r="AB56" i="55"/>
  <c r="AA56" i="55"/>
  <c r="Z56" i="55"/>
  <c r="Y56" i="55"/>
  <c r="X56" i="55"/>
  <c r="W56" i="55"/>
  <c r="V56" i="55"/>
  <c r="U56" i="55"/>
  <c r="Q56" i="55"/>
  <c r="P56" i="55"/>
  <c r="O56" i="55"/>
  <c r="N56" i="55"/>
  <c r="M56" i="55"/>
  <c r="K56" i="55"/>
  <c r="J56" i="55"/>
  <c r="I56" i="55"/>
  <c r="H56" i="55"/>
  <c r="G56" i="55"/>
  <c r="F56" i="55"/>
  <c r="E56" i="55"/>
  <c r="D56" i="55"/>
  <c r="C56" i="55"/>
  <c r="AG55" i="55"/>
  <c r="AF55" i="55"/>
  <c r="AE55" i="55"/>
  <c r="AD55" i="55"/>
  <c r="AC55" i="55"/>
  <c r="AB55" i="55"/>
  <c r="AA55" i="55"/>
  <c r="Z55" i="55"/>
  <c r="Y55" i="55"/>
  <c r="X55" i="55"/>
  <c r="W55" i="55"/>
  <c r="V55" i="55"/>
  <c r="U55" i="55"/>
  <c r="Q55" i="55"/>
  <c r="P55" i="55"/>
  <c r="O55" i="55"/>
  <c r="N55" i="55"/>
  <c r="M55" i="55"/>
  <c r="K55" i="55"/>
  <c r="J55" i="55"/>
  <c r="I55" i="55"/>
  <c r="H55" i="55"/>
  <c r="G55" i="55"/>
  <c r="F55" i="55"/>
  <c r="E55" i="55"/>
  <c r="D55" i="55"/>
  <c r="C55" i="55"/>
  <c r="AG54" i="55"/>
  <c r="AF54" i="55"/>
  <c r="AE54" i="55"/>
  <c r="AD54" i="55"/>
  <c r="AC54" i="55"/>
  <c r="AB54" i="55"/>
  <c r="AA54" i="55"/>
  <c r="Z54" i="55"/>
  <c r="Y54" i="55"/>
  <c r="X54" i="55"/>
  <c r="W54" i="55"/>
  <c r="V54" i="55"/>
  <c r="U54" i="55"/>
  <c r="Q54" i="55"/>
  <c r="P54" i="55"/>
  <c r="O54" i="55"/>
  <c r="N54" i="55"/>
  <c r="M54" i="55"/>
  <c r="K54" i="55"/>
  <c r="J54" i="55"/>
  <c r="I54" i="55"/>
  <c r="H54" i="55"/>
  <c r="G54" i="55"/>
  <c r="F54" i="55"/>
  <c r="E54" i="55"/>
  <c r="D54" i="55"/>
  <c r="C54" i="55"/>
  <c r="AG53" i="55"/>
  <c r="AF53" i="55"/>
  <c r="AE53" i="55"/>
  <c r="AD53" i="55"/>
  <c r="AC53" i="55"/>
  <c r="AB53" i="55"/>
  <c r="AA53" i="55"/>
  <c r="Z53" i="55"/>
  <c r="Y53" i="55"/>
  <c r="X53" i="55"/>
  <c r="W53" i="55"/>
  <c r="V53" i="55"/>
  <c r="U53" i="55"/>
  <c r="Q53" i="55"/>
  <c r="P53" i="55"/>
  <c r="O53" i="55"/>
  <c r="N53" i="55"/>
  <c r="M53" i="55"/>
  <c r="K53" i="55"/>
  <c r="J53" i="55"/>
  <c r="I53" i="55"/>
  <c r="H53" i="55"/>
  <c r="G53" i="55"/>
  <c r="F53" i="55"/>
  <c r="E53" i="55"/>
  <c r="D53" i="55"/>
  <c r="C53" i="55"/>
  <c r="AG52" i="55"/>
  <c r="AF52" i="55"/>
  <c r="AE52" i="55"/>
  <c r="AD52" i="55"/>
  <c r="AC52" i="55"/>
  <c r="AB52" i="55"/>
  <c r="AA52" i="55"/>
  <c r="Z52" i="55"/>
  <c r="Y52" i="55"/>
  <c r="X52" i="55"/>
  <c r="W52" i="55"/>
  <c r="V52" i="55"/>
  <c r="U52" i="55"/>
  <c r="Q52" i="55"/>
  <c r="P52" i="55"/>
  <c r="O52" i="55"/>
  <c r="N52" i="55"/>
  <c r="M52" i="55"/>
  <c r="K52" i="55"/>
  <c r="J52" i="55"/>
  <c r="I52" i="55"/>
  <c r="H52" i="55"/>
  <c r="G52" i="55"/>
  <c r="F52" i="55"/>
  <c r="E52" i="55"/>
  <c r="D52" i="55"/>
  <c r="C52" i="55"/>
  <c r="AG51" i="55"/>
  <c r="AF51" i="55"/>
  <c r="AE51" i="55"/>
  <c r="AD51" i="55"/>
  <c r="AC51" i="55"/>
  <c r="AB51" i="55"/>
  <c r="AA51" i="55"/>
  <c r="Z51" i="55"/>
  <c r="Y51" i="55"/>
  <c r="X51" i="55"/>
  <c r="W51" i="55"/>
  <c r="V51" i="55"/>
  <c r="U51" i="55"/>
  <c r="Q51" i="55"/>
  <c r="P51" i="55"/>
  <c r="O51" i="55"/>
  <c r="N51" i="55"/>
  <c r="M51" i="55"/>
  <c r="K51" i="55"/>
  <c r="J51" i="55"/>
  <c r="I51" i="55"/>
  <c r="H51" i="55"/>
  <c r="G51" i="55"/>
  <c r="F51" i="55"/>
  <c r="E51" i="55"/>
  <c r="D51" i="55"/>
  <c r="C51" i="55"/>
  <c r="AG48" i="55"/>
  <c r="AF48" i="55"/>
  <c r="AE48" i="55"/>
  <c r="AD48" i="55"/>
  <c r="AC48" i="55"/>
  <c r="AB48" i="55"/>
  <c r="AA48" i="55"/>
  <c r="Z48" i="55"/>
  <c r="Y48" i="55"/>
  <c r="X48" i="55"/>
  <c r="W48" i="55"/>
  <c r="V48" i="55"/>
  <c r="U48" i="55"/>
  <c r="Q48" i="55"/>
  <c r="P48" i="55"/>
  <c r="O48" i="55"/>
  <c r="N48" i="55"/>
  <c r="M48" i="55"/>
  <c r="K48" i="55"/>
  <c r="J48" i="55"/>
  <c r="I48" i="55"/>
  <c r="H48" i="55"/>
  <c r="G48" i="55"/>
  <c r="F48" i="55"/>
  <c r="E48" i="55"/>
  <c r="D48" i="55"/>
  <c r="C48" i="55"/>
  <c r="AG47" i="55"/>
  <c r="AF47" i="55"/>
  <c r="AE47" i="55"/>
  <c r="AD47" i="55"/>
  <c r="AC47" i="55"/>
  <c r="AB47" i="55"/>
  <c r="AA47" i="55"/>
  <c r="Z47" i="55"/>
  <c r="Y47" i="55"/>
  <c r="X47" i="55"/>
  <c r="W47" i="55"/>
  <c r="V47" i="55"/>
  <c r="U47" i="55"/>
  <c r="Q47" i="55"/>
  <c r="P47" i="55"/>
  <c r="O47" i="55"/>
  <c r="N47" i="55"/>
  <c r="M47" i="55"/>
  <c r="K47" i="55"/>
  <c r="J47" i="55"/>
  <c r="I47" i="55"/>
  <c r="H47" i="55"/>
  <c r="G47" i="55"/>
  <c r="F47" i="55"/>
  <c r="E47" i="55"/>
  <c r="D47" i="55"/>
  <c r="C47" i="55"/>
  <c r="AG46" i="55"/>
  <c r="AF46" i="55"/>
  <c r="AE46" i="55"/>
  <c r="AD46" i="55"/>
  <c r="AC46" i="55"/>
  <c r="AB46" i="55"/>
  <c r="AA46" i="55"/>
  <c r="Z46" i="55"/>
  <c r="Y46" i="55"/>
  <c r="X46" i="55"/>
  <c r="W46" i="55"/>
  <c r="V46" i="55"/>
  <c r="U46" i="55"/>
  <c r="Q46" i="55"/>
  <c r="P46" i="55"/>
  <c r="O46" i="55"/>
  <c r="N46" i="55"/>
  <c r="M46" i="55"/>
  <c r="K46" i="55"/>
  <c r="J46" i="55"/>
  <c r="I46" i="55"/>
  <c r="H46" i="55"/>
  <c r="G46" i="55"/>
  <c r="F46" i="55"/>
  <c r="E46" i="55"/>
  <c r="D46" i="55"/>
  <c r="C46" i="55"/>
  <c r="AG45" i="55"/>
  <c r="AF45" i="55"/>
  <c r="AE45" i="55"/>
  <c r="AD45" i="55"/>
  <c r="AC45" i="55"/>
  <c r="AB45" i="55"/>
  <c r="AA45" i="55"/>
  <c r="Z45" i="55"/>
  <c r="Y45" i="55"/>
  <c r="X45" i="55"/>
  <c r="W45" i="55"/>
  <c r="V45" i="55"/>
  <c r="U45" i="55"/>
  <c r="Q45" i="55"/>
  <c r="P45" i="55"/>
  <c r="O45" i="55"/>
  <c r="N45" i="55"/>
  <c r="M45" i="55"/>
  <c r="K45" i="55"/>
  <c r="J45" i="55"/>
  <c r="I45" i="55"/>
  <c r="H45" i="55"/>
  <c r="G45" i="55"/>
  <c r="F45" i="55"/>
  <c r="E45" i="55"/>
  <c r="D45" i="55"/>
  <c r="C45" i="55"/>
  <c r="AG44" i="55"/>
  <c r="AF44" i="55"/>
  <c r="AE44" i="55"/>
  <c r="AD44" i="55"/>
  <c r="AC44" i="55"/>
  <c r="AB44" i="55"/>
  <c r="AA44" i="55"/>
  <c r="Z44" i="55"/>
  <c r="Y44" i="55"/>
  <c r="X44" i="55"/>
  <c r="W44" i="55"/>
  <c r="V44" i="55"/>
  <c r="U44" i="55"/>
  <c r="Q44" i="55"/>
  <c r="P44" i="55"/>
  <c r="O44" i="55"/>
  <c r="N44" i="55"/>
  <c r="M44" i="55"/>
  <c r="K44" i="55"/>
  <c r="J44" i="55"/>
  <c r="I44" i="55"/>
  <c r="H44" i="55"/>
  <c r="G44" i="55"/>
  <c r="F44" i="55"/>
  <c r="E44" i="55"/>
  <c r="D44" i="55"/>
  <c r="C44" i="55"/>
  <c r="AG43" i="55"/>
  <c r="AF43" i="55"/>
  <c r="AE43" i="55"/>
  <c r="AD43" i="55"/>
  <c r="AC43" i="55"/>
  <c r="AB43" i="55"/>
  <c r="AA43" i="55"/>
  <c r="Z43" i="55"/>
  <c r="Y43" i="55"/>
  <c r="X43" i="55"/>
  <c r="W43" i="55"/>
  <c r="V43" i="55"/>
  <c r="U43" i="55"/>
  <c r="Q43" i="55"/>
  <c r="P43" i="55"/>
  <c r="O43" i="55"/>
  <c r="N43" i="55"/>
  <c r="M43" i="55"/>
  <c r="K43" i="55"/>
  <c r="J43" i="55"/>
  <c r="I43" i="55"/>
  <c r="H43" i="55"/>
  <c r="G43" i="55"/>
  <c r="F43" i="55"/>
  <c r="E43" i="55"/>
  <c r="D43" i="55"/>
  <c r="C43" i="55"/>
  <c r="AG42" i="55"/>
  <c r="AF42" i="55"/>
  <c r="AE42" i="55"/>
  <c r="AD42" i="55"/>
  <c r="AC42" i="55"/>
  <c r="AB42" i="55"/>
  <c r="AA42" i="55"/>
  <c r="Z42" i="55"/>
  <c r="Y42" i="55"/>
  <c r="X42" i="55"/>
  <c r="W42" i="55"/>
  <c r="V42" i="55"/>
  <c r="U42" i="55"/>
  <c r="Q42" i="55"/>
  <c r="P42" i="55"/>
  <c r="O42" i="55"/>
  <c r="N42" i="55"/>
  <c r="M42" i="55"/>
  <c r="K42" i="55"/>
  <c r="J42" i="55"/>
  <c r="I42" i="55"/>
  <c r="H42" i="55"/>
  <c r="G42" i="55"/>
  <c r="F42" i="55"/>
  <c r="E42" i="55"/>
  <c r="D42" i="55"/>
  <c r="C42" i="55"/>
  <c r="AG41" i="55"/>
  <c r="AF41" i="55"/>
  <c r="AE41" i="55"/>
  <c r="AD41" i="55"/>
  <c r="AC41" i="55"/>
  <c r="AB41" i="55"/>
  <c r="AA41" i="55"/>
  <c r="Z41" i="55"/>
  <c r="Y41" i="55"/>
  <c r="X41" i="55"/>
  <c r="W41" i="55"/>
  <c r="V41" i="55"/>
  <c r="U41" i="55"/>
  <c r="Q41" i="55"/>
  <c r="P41" i="55"/>
  <c r="O41" i="55"/>
  <c r="N41" i="55"/>
  <c r="M41" i="55"/>
  <c r="K41" i="55"/>
  <c r="J41" i="55"/>
  <c r="I41" i="55"/>
  <c r="H41" i="55"/>
  <c r="G41" i="55"/>
  <c r="F41" i="55"/>
  <c r="E41" i="55"/>
  <c r="D41" i="55"/>
  <c r="C41" i="55"/>
  <c r="AG40" i="55"/>
  <c r="AF40" i="55"/>
  <c r="AE40" i="55"/>
  <c r="AD40" i="55"/>
  <c r="AC40" i="55"/>
  <c r="AB40" i="55"/>
  <c r="AA40" i="55"/>
  <c r="Z40" i="55"/>
  <c r="Y40" i="55"/>
  <c r="X40" i="55"/>
  <c r="W40" i="55"/>
  <c r="V40" i="55"/>
  <c r="U40" i="55"/>
  <c r="Q40" i="55"/>
  <c r="P40" i="55"/>
  <c r="O40" i="55"/>
  <c r="N40" i="55"/>
  <c r="M40" i="55"/>
  <c r="K40" i="55"/>
  <c r="J40" i="55"/>
  <c r="I40" i="55"/>
  <c r="H40" i="55"/>
  <c r="G40" i="55"/>
  <c r="F40" i="55"/>
  <c r="E40" i="55"/>
  <c r="D40" i="55"/>
  <c r="C40" i="55"/>
  <c r="AG39" i="55"/>
  <c r="AF39" i="55"/>
  <c r="AE39" i="55"/>
  <c r="AD39" i="55"/>
  <c r="AC39" i="55"/>
  <c r="AB39" i="55"/>
  <c r="AA39" i="55"/>
  <c r="Z39" i="55"/>
  <c r="Y39" i="55"/>
  <c r="X39" i="55"/>
  <c r="W39" i="55"/>
  <c r="V39" i="55"/>
  <c r="U39" i="55"/>
  <c r="Q39" i="55"/>
  <c r="P39" i="55"/>
  <c r="O39" i="55"/>
  <c r="N39" i="55"/>
  <c r="M39" i="55"/>
  <c r="K39" i="55"/>
  <c r="J39" i="55"/>
  <c r="I39" i="55"/>
  <c r="H39" i="55"/>
  <c r="G39" i="55"/>
  <c r="F39" i="55"/>
  <c r="E39" i="55"/>
  <c r="D39" i="55"/>
  <c r="C39" i="55"/>
  <c r="AG38" i="55"/>
  <c r="AF38" i="55"/>
  <c r="AE38" i="55"/>
  <c r="AD38" i="55"/>
  <c r="AC38" i="55"/>
  <c r="AB38" i="55"/>
  <c r="AA38" i="55"/>
  <c r="Z38" i="55"/>
  <c r="Y38" i="55"/>
  <c r="X38" i="55"/>
  <c r="W38" i="55"/>
  <c r="V38" i="55"/>
  <c r="U38" i="55"/>
  <c r="Q38" i="55"/>
  <c r="P38" i="55"/>
  <c r="O38" i="55"/>
  <c r="N38" i="55"/>
  <c r="M38" i="55"/>
  <c r="K38" i="55"/>
  <c r="J38" i="55"/>
  <c r="I38" i="55"/>
  <c r="H38" i="55"/>
  <c r="G38" i="55"/>
  <c r="F38" i="55"/>
  <c r="E38" i="55"/>
  <c r="D38" i="55"/>
  <c r="C38" i="55"/>
  <c r="AG37" i="55"/>
  <c r="AF37" i="55"/>
  <c r="AE37" i="55"/>
  <c r="AD37" i="55"/>
  <c r="AC37" i="55"/>
  <c r="AB37" i="55"/>
  <c r="AA37" i="55"/>
  <c r="Z37" i="55"/>
  <c r="Y37" i="55"/>
  <c r="X37" i="55"/>
  <c r="W37" i="55"/>
  <c r="V37" i="55"/>
  <c r="U37" i="55"/>
  <c r="Q37" i="55"/>
  <c r="P37" i="55"/>
  <c r="O37" i="55"/>
  <c r="N37" i="55"/>
  <c r="M37" i="55"/>
  <c r="K37" i="55"/>
  <c r="J37" i="55"/>
  <c r="I37" i="55"/>
  <c r="H37" i="55"/>
  <c r="G37" i="55"/>
  <c r="F37" i="55"/>
  <c r="E37" i="55"/>
  <c r="D37" i="55"/>
  <c r="C37" i="55"/>
  <c r="AG36" i="55"/>
  <c r="AF36" i="55"/>
  <c r="AE36" i="55"/>
  <c r="AD36" i="55"/>
  <c r="AC36" i="55"/>
  <c r="AB36" i="55"/>
  <c r="AA36" i="55"/>
  <c r="Z36" i="55"/>
  <c r="Y36" i="55"/>
  <c r="X36" i="55"/>
  <c r="W36" i="55"/>
  <c r="V36" i="55"/>
  <c r="U36" i="55"/>
  <c r="Q36" i="55"/>
  <c r="P36" i="55"/>
  <c r="O36" i="55"/>
  <c r="N36" i="55"/>
  <c r="M36" i="55"/>
  <c r="K36" i="55"/>
  <c r="J36" i="55"/>
  <c r="I36" i="55"/>
  <c r="H36" i="55"/>
  <c r="G36" i="55"/>
  <c r="F36" i="55"/>
  <c r="E36" i="55"/>
  <c r="D36" i="55"/>
  <c r="C36" i="55"/>
  <c r="AG35" i="55"/>
  <c r="AF35" i="55"/>
  <c r="AE35" i="55"/>
  <c r="AD35" i="55"/>
  <c r="AC35" i="55"/>
  <c r="AB35" i="55"/>
  <c r="AA35" i="55"/>
  <c r="Z35" i="55"/>
  <c r="Y35" i="55"/>
  <c r="X35" i="55"/>
  <c r="W35" i="55"/>
  <c r="V35" i="55"/>
  <c r="U35" i="55"/>
  <c r="Q35" i="55"/>
  <c r="P35" i="55"/>
  <c r="O35" i="55"/>
  <c r="N35" i="55"/>
  <c r="M35" i="55"/>
  <c r="K35" i="55"/>
  <c r="J35" i="55"/>
  <c r="I35" i="55"/>
  <c r="H35" i="55"/>
  <c r="G35" i="55"/>
  <c r="F35" i="55"/>
  <c r="E35" i="55"/>
  <c r="D35" i="55"/>
  <c r="C35" i="55"/>
  <c r="AG32" i="55"/>
  <c r="AF32" i="55"/>
  <c r="AE32" i="55"/>
  <c r="AD32" i="55"/>
  <c r="AC32" i="55"/>
  <c r="AB32" i="55"/>
  <c r="AA32" i="55"/>
  <c r="Z32" i="55"/>
  <c r="Y32" i="55"/>
  <c r="X32" i="55"/>
  <c r="W32" i="55"/>
  <c r="V32" i="55"/>
  <c r="U32" i="55"/>
  <c r="Q32" i="55"/>
  <c r="P32" i="55"/>
  <c r="O32" i="55"/>
  <c r="N32" i="55"/>
  <c r="M32" i="55"/>
  <c r="K32" i="55"/>
  <c r="J32" i="55"/>
  <c r="I32" i="55"/>
  <c r="H32" i="55"/>
  <c r="G32" i="55"/>
  <c r="F32" i="55"/>
  <c r="E32" i="55"/>
  <c r="D32" i="55"/>
  <c r="C32" i="55"/>
  <c r="AG31" i="55"/>
  <c r="AF31" i="55"/>
  <c r="AE31" i="55"/>
  <c r="AD31" i="55"/>
  <c r="AC31" i="55"/>
  <c r="AB31" i="55"/>
  <c r="AA31" i="55"/>
  <c r="Z31" i="55"/>
  <c r="Y31" i="55"/>
  <c r="X31" i="55"/>
  <c r="W31" i="55"/>
  <c r="V31" i="55"/>
  <c r="U31" i="55"/>
  <c r="Q31" i="55"/>
  <c r="P31" i="55"/>
  <c r="O31" i="55"/>
  <c r="N31" i="55"/>
  <c r="M31" i="55"/>
  <c r="K31" i="55"/>
  <c r="J31" i="55"/>
  <c r="I31" i="55"/>
  <c r="H31" i="55"/>
  <c r="G31" i="55"/>
  <c r="F31" i="55"/>
  <c r="E31" i="55"/>
  <c r="D31" i="55"/>
  <c r="C31" i="55"/>
  <c r="AG30" i="55"/>
  <c r="AF30" i="55"/>
  <c r="AE30" i="55"/>
  <c r="AD30" i="55"/>
  <c r="AC30" i="55"/>
  <c r="AB30" i="55"/>
  <c r="AA30" i="55"/>
  <c r="Z30" i="55"/>
  <c r="Y30" i="55"/>
  <c r="X30" i="55"/>
  <c r="W30" i="55"/>
  <c r="V30" i="55"/>
  <c r="U30" i="55"/>
  <c r="Q30" i="55"/>
  <c r="P30" i="55"/>
  <c r="O30" i="55"/>
  <c r="N30" i="55"/>
  <c r="M30" i="55"/>
  <c r="K30" i="55"/>
  <c r="J30" i="55"/>
  <c r="I30" i="55"/>
  <c r="H30" i="55"/>
  <c r="G30" i="55"/>
  <c r="F30" i="55"/>
  <c r="E30" i="55"/>
  <c r="D30" i="55"/>
  <c r="C30" i="55"/>
  <c r="AG29" i="55"/>
  <c r="AF29" i="55"/>
  <c r="AE29" i="55"/>
  <c r="AD29" i="55"/>
  <c r="AC29" i="55"/>
  <c r="AB29" i="55"/>
  <c r="AA29" i="55"/>
  <c r="Z29" i="55"/>
  <c r="Y29" i="55"/>
  <c r="X29" i="55"/>
  <c r="W29" i="55"/>
  <c r="V29" i="55"/>
  <c r="U29" i="55"/>
  <c r="Q29" i="55"/>
  <c r="P29" i="55"/>
  <c r="O29" i="55"/>
  <c r="N29" i="55"/>
  <c r="M29" i="55"/>
  <c r="K29" i="55"/>
  <c r="J29" i="55"/>
  <c r="I29" i="55"/>
  <c r="H29" i="55"/>
  <c r="G29" i="55"/>
  <c r="F29" i="55"/>
  <c r="E29" i="55"/>
  <c r="D29" i="55"/>
  <c r="C29" i="55"/>
  <c r="AG28" i="55"/>
  <c r="AF28" i="55"/>
  <c r="AE28" i="55"/>
  <c r="AD28" i="55"/>
  <c r="AC28" i="55"/>
  <c r="AB28" i="55"/>
  <c r="AA28" i="55"/>
  <c r="Z28" i="55"/>
  <c r="Y28" i="55"/>
  <c r="X28" i="55"/>
  <c r="W28" i="55"/>
  <c r="V28" i="55"/>
  <c r="U28" i="55"/>
  <c r="Q28" i="55"/>
  <c r="P28" i="55"/>
  <c r="O28" i="55"/>
  <c r="N28" i="55"/>
  <c r="M28" i="55"/>
  <c r="K28" i="55"/>
  <c r="J28" i="55"/>
  <c r="I28" i="55"/>
  <c r="H28" i="55"/>
  <c r="G28" i="55"/>
  <c r="F28" i="55"/>
  <c r="E28" i="55"/>
  <c r="D28" i="55"/>
  <c r="C28" i="55"/>
  <c r="AG27" i="55"/>
  <c r="AF27" i="55"/>
  <c r="AE27" i="55"/>
  <c r="AD27" i="55"/>
  <c r="AC27" i="55"/>
  <c r="AB27" i="55"/>
  <c r="AA27" i="55"/>
  <c r="Z27" i="55"/>
  <c r="Y27" i="55"/>
  <c r="X27" i="55"/>
  <c r="W27" i="55"/>
  <c r="V27" i="55"/>
  <c r="U27" i="55"/>
  <c r="Q27" i="55"/>
  <c r="P27" i="55"/>
  <c r="O27" i="55"/>
  <c r="N27" i="55"/>
  <c r="M27" i="55"/>
  <c r="K27" i="55"/>
  <c r="J27" i="55"/>
  <c r="I27" i="55"/>
  <c r="H27" i="55"/>
  <c r="G27" i="55"/>
  <c r="F27" i="55"/>
  <c r="E27" i="55"/>
  <c r="D27" i="55"/>
  <c r="C27" i="55"/>
  <c r="AG26" i="55"/>
  <c r="AF26" i="55"/>
  <c r="AE26" i="55"/>
  <c r="AD26" i="55"/>
  <c r="AC26" i="55"/>
  <c r="AB26" i="55"/>
  <c r="AA26" i="55"/>
  <c r="Z26" i="55"/>
  <c r="Y26" i="55"/>
  <c r="X26" i="55"/>
  <c r="W26" i="55"/>
  <c r="V26" i="55"/>
  <c r="U26" i="55"/>
  <c r="Q26" i="55"/>
  <c r="P26" i="55"/>
  <c r="O26" i="55"/>
  <c r="N26" i="55"/>
  <c r="M26" i="55"/>
  <c r="K26" i="55"/>
  <c r="J26" i="55"/>
  <c r="I26" i="55"/>
  <c r="H26" i="55"/>
  <c r="G26" i="55"/>
  <c r="F26" i="55"/>
  <c r="E26" i="55"/>
  <c r="D26" i="55"/>
  <c r="C26" i="55"/>
  <c r="AG25" i="55"/>
  <c r="AF25" i="55"/>
  <c r="AE25" i="55"/>
  <c r="AD25" i="55"/>
  <c r="AC25" i="55"/>
  <c r="AB25" i="55"/>
  <c r="AA25" i="55"/>
  <c r="Z25" i="55"/>
  <c r="Y25" i="55"/>
  <c r="X25" i="55"/>
  <c r="W25" i="55"/>
  <c r="V25" i="55"/>
  <c r="U25" i="55"/>
  <c r="Q25" i="55"/>
  <c r="P25" i="55"/>
  <c r="O25" i="55"/>
  <c r="N25" i="55"/>
  <c r="M25" i="55"/>
  <c r="K25" i="55"/>
  <c r="J25" i="55"/>
  <c r="I25" i="55"/>
  <c r="H25" i="55"/>
  <c r="G25" i="55"/>
  <c r="F25" i="55"/>
  <c r="E25" i="55"/>
  <c r="D25" i="55"/>
  <c r="C25" i="55"/>
  <c r="AG24" i="55"/>
  <c r="AF24" i="55"/>
  <c r="AE24" i="55"/>
  <c r="AD24" i="55"/>
  <c r="AC24" i="55"/>
  <c r="AB24" i="55"/>
  <c r="AA24" i="55"/>
  <c r="Z24" i="55"/>
  <c r="Y24" i="55"/>
  <c r="X24" i="55"/>
  <c r="W24" i="55"/>
  <c r="V24" i="55"/>
  <c r="U24" i="55"/>
  <c r="Q24" i="55"/>
  <c r="P24" i="55"/>
  <c r="O24" i="55"/>
  <c r="N24" i="55"/>
  <c r="M24" i="55"/>
  <c r="K24" i="55"/>
  <c r="J24" i="55"/>
  <c r="I24" i="55"/>
  <c r="H24" i="55"/>
  <c r="G24" i="55"/>
  <c r="F24" i="55"/>
  <c r="E24" i="55"/>
  <c r="D24" i="55"/>
  <c r="C24" i="55"/>
  <c r="AG23" i="55"/>
  <c r="AF23" i="55"/>
  <c r="AE23" i="55"/>
  <c r="AD23" i="55"/>
  <c r="AC23" i="55"/>
  <c r="AB23" i="55"/>
  <c r="AA23" i="55"/>
  <c r="Z23" i="55"/>
  <c r="Y23" i="55"/>
  <c r="X23" i="55"/>
  <c r="W23" i="55"/>
  <c r="V23" i="55"/>
  <c r="U23" i="55"/>
  <c r="Q23" i="55"/>
  <c r="P23" i="55"/>
  <c r="O23" i="55"/>
  <c r="N23" i="55"/>
  <c r="M23" i="55"/>
  <c r="K23" i="55"/>
  <c r="J23" i="55"/>
  <c r="I23" i="55"/>
  <c r="H23" i="55"/>
  <c r="G23" i="55"/>
  <c r="F23" i="55"/>
  <c r="E23" i="55"/>
  <c r="D23" i="55"/>
  <c r="C23" i="55"/>
  <c r="AG22" i="55"/>
  <c r="AF22" i="55"/>
  <c r="AE22" i="55"/>
  <c r="AD22" i="55"/>
  <c r="AC22" i="55"/>
  <c r="AB22" i="55"/>
  <c r="AA22" i="55"/>
  <c r="Z22" i="55"/>
  <c r="Y22" i="55"/>
  <c r="X22" i="55"/>
  <c r="W22" i="55"/>
  <c r="V22" i="55"/>
  <c r="U22" i="55"/>
  <c r="Q22" i="55"/>
  <c r="P22" i="55"/>
  <c r="O22" i="55"/>
  <c r="N22" i="55"/>
  <c r="M22" i="55"/>
  <c r="K22" i="55"/>
  <c r="J22" i="55"/>
  <c r="I22" i="55"/>
  <c r="H22" i="55"/>
  <c r="G22" i="55"/>
  <c r="F22" i="55"/>
  <c r="E22" i="55"/>
  <c r="D22" i="55"/>
  <c r="C22" i="55"/>
  <c r="AG21" i="55"/>
  <c r="AF21" i="55"/>
  <c r="AE21" i="55"/>
  <c r="AD21" i="55"/>
  <c r="AC21" i="55"/>
  <c r="AB21" i="55"/>
  <c r="AA21" i="55"/>
  <c r="Z21" i="55"/>
  <c r="Y21" i="55"/>
  <c r="X21" i="55"/>
  <c r="W21" i="55"/>
  <c r="V21" i="55"/>
  <c r="U21" i="55"/>
  <c r="Q21" i="55"/>
  <c r="P21" i="55"/>
  <c r="O21" i="55"/>
  <c r="N21" i="55"/>
  <c r="M21" i="55"/>
  <c r="K21" i="55"/>
  <c r="J21" i="55"/>
  <c r="I21" i="55"/>
  <c r="H21" i="55"/>
  <c r="G21" i="55"/>
  <c r="F21" i="55"/>
  <c r="E21" i="55"/>
  <c r="D21" i="55"/>
  <c r="C21" i="55"/>
  <c r="AG20" i="55"/>
  <c r="AF20" i="55"/>
  <c r="AE20" i="55"/>
  <c r="AD20" i="55"/>
  <c r="AC20" i="55"/>
  <c r="AB20" i="55"/>
  <c r="AA20" i="55"/>
  <c r="Z20" i="55"/>
  <c r="Y20" i="55"/>
  <c r="X20" i="55"/>
  <c r="W20" i="55"/>
  <c r="V20" i="55"/>
  <c r="U20" i="55"/>
  <c r="Q20" i="55"/>
  <c r="P20" i="55"/>
  <c r="O20" i="55"/>
  <c r="N20" i="55"/>
  <c r="M20" i="55"/>
  <c r="K20" i="55"/>
  <c r="J20" i="55"/>
  <c r="I20" i="55"/>
  <c r="H20" i="55"/>
  <c r="G20" i="55"/>
  <c r="F20" i="55"/>
  <c r="E20" i="55"/>
  <c r="D20" i="55"/>
  <c r="C20" i="55"/>
  <c r="AG19" i="55"/>
  <c r="AF19" i="55"/>
  <c r="AE19" i="55"/>
  <c r="AD19" i="55"/>
  <c r="AC19" i="55"/>
  <c r="AB19" i="55"/>
  <c r="AA19" i="55"/>
  <c r="Z19" i="55"/>
  <c r="Y19" i="55"/>
  <c r="X19" i="55"/>
  <c r="W19" i="55"/>
  <c r="V19" i="55"/>
  <c r="U19" i="55"/>
  <c r="Q19" i="55"/>
  <c r="P19" i="55"/>
  <c r="O19" i="55"/>
  <c r="N19" i="55"/>
  <c r="M19" i="55"/>
  <c r="K19" i="55"/>
  <c r="J19" i="55"/>
  <c r="I19" i="55"/>
  <c r="H19" i="55"/>
  <c r="G19" i="55"/>
  <c r="F19" i="55"/>
  <c r="E19" i="55"/>
  <c r="D19" i="55"/>
  <c r="C19" i="55"/>
  <c r="AG66" i="55"/>
  <c r="AF66" i="55"/>
  <c r="AE66" i="55"/>
  <c r="AD66" i="55"/>
  <c r="AC66" i="55"/>
  <c r="AB66" i="55"/>
  <c r="AA66" i="55"/>
  <c r="Z66" i="55"/>
  <c r="Y66" i="55"/>
  <c r="X66" i="55"/>
  <c r="W66" i="55"/>
  <c r="V66" i="55"/>
  <c r="U66" i="55"/>
  <c r="Q66" i="55"/>
  <c r="P66" i="55"/>
  <c r="O66" i="55"/>
  <c r="N66" i="55"/>
  <c r="M66" i="55"/>
  <c r="K66" i="55"/>
  <c r="J66" i="55"/>
  <c r="I66" i="55"/>
  <c r="H66" i="55"/>
  <c r="G66" i="55"/>
  <c r="F66" i="55"/>
  <c r="E66" i="55"/>
  <c r="D66" i="55"/>
  <c r="C66" i="55"/>
  <c r="AG50" i="55"/>
  <c r="AF50" i="55"/>
  <c r="AE50" i="55"/>
  <c r="AD50" i="55"/>
  <c r="AC50" i="55"/>
  <c r="AB50" i="55"/>
  <c r="AA50" i="55"/>
  <c r="Z50" i="55"/>
  <c r="Y50" i="55"/>
  <c r="X50" i="55"/>
  <c r="W50" i="55"/>
  <c r="V50" i="55"/>
  <c r="U50" i="55"/>
  <c r="Q50" i="55"/>
  <c r="P50" i="55"/>
  <c r="O50" i="55"/>
  <c r="N50" i="55"/>
  <c r="M50" i="55"/>
  <c r="K50" i="55"/>
  <c r="J50" i="55"/>
  <c r="I50" i="55"/>
  <c r="H50" i="55"/>
  <c r="G50" i="55"/>
  <c r="F50" i="55"/>
  <c r="E50" i="55"/>
  <c r="D50" i="55"/>
  <c r="C50" i="55"/>
  <c r="AG34" i="55"/>
  <c r="AF34" i="55"/>
  <c r="AE34" i="55"/>
  <c r="AD34" i="55"/>
  <c r="AC34" i="55"/>
  <c r="AB34" i="55"/>
  <c r="AA34" i="55"/>
  <c r="Z34" i="55"/>
  <c r="Y34" i="55"/>
  <c r="X34" i="55"/>
  <c r="W34" i="55"/>
  <c r="V34" i="55"/>
  <c r="U34" i="55"/>
  <c r="Q34" i="55"/>
  <c r="P34" i="55"/>
  <c r="O34" i="55"/>
  <c r="N34" i="55"/>
  <c r="M34" i="55"/>
  <c r="K34" i="55"/>
  <c r="J34" i="55"/>
  <c r="I34" i="55"/>
  <c r="H34" i="55"/>
  <c r="G34" i="55"/>
  <c r="F34" i="55"/>
  <c r="E34" i="55"/>
  <c r="D34" i="55"/>
  <c r="C34" i="55"/>
  <c r="AG18" i="55"/>
  <c r="AF18" i="55"/>
  <c r="AE18" i="55"/>
  <c r="AD18" i="55"/>
  <c r="AC18" i="55"/>
  <c r="AB18" i="55"/>
  <c r="AA18" i="55"/>
  <c r="Z18" i="55"/>
  <c r="Y18" i="55"/>
  <c r="X18" i="55"/>
  <c r="W18" i="55"/>
  <c r="V18" i="55"/>
  <c r="U18" i="55"/>
  <c r="Q18" i="55"/>
  <c r="P18" i="55"/>
  <c r="O18" i="55"/>
  <c r="N18" i="55"/>
  <c r="M18" i="55"/>
  <c r="K18" i="55"/>
  <c r="J18" i="55"/>
  <c r="I18" i="55"/>
  <c r="H18" i="55"/>
  <c r="G18" i="55"/>
  <c r="F18" i="55"/>
  <c r="E18" i="55"/>
  <c r="D18" i="55"/>
  <c r="C18" i="55"/>
  <c r="K81" i="54"/>
  <c r="K80" i="54"/>
  <c r="K79" i="54"/>
  <c r="K78" i="54"/>
  <c r="K77" i="54"/>
  <c r="K76" i="54"/>
  <c r="K75" i="54"/>
  <c r="K74" i="54"/>
  <c r="K73" i="54"/>
  <c r="K72" i="54"/>
  <c r="K71" i="54"/>
  <c r="K70" i="54"/>
  <c r="K69" i="54"/>
  <c r="K68" i="54"/>
  <c r="AG81" i="54"/>
  <c r="AF81" i="54"/>
  <c r="AE81" i="54"/>
  <c r="AD81" i="54"/>
  <c r="AC81" i="54"/>
  <c r="AB81" i="54"/>
  <c r="AA81" i="54"/>
  <c r="Z81" i="54"/>
  <c r="Y81" i="54"/>
  <c r="X81" i="54"/>
  <c r="U81" i="54"/>
  <c r="Q81" i="54"/>
  <c r="P81" i="54"/>
  <c r="O81" i="54"/>
  <c r="N81" i="54"/>
  <c r="M81" i="54"/>
  <c r="J81" i="54"/>
  <c r="H81" i="54"/>
  <c r="G81" i="54"/>
  <c r="F81" i="54"/>
  <c r="E81" i="54"/>
  <c r="D81" i="54"/>
  <c r="C81" i="54"/>
  <c r="AG80" i="54"/>
  <c r="AF80" i="54"/>
  <c r="AE80" i="54"/>
  <c r="AD80" i="54"/>
  <c r="AC80" i="54"/>
  <c r="AB80" i="54"/>
  <c r="AA80" i="54"/>
  <c r="Z80" i="54"/>
  <c r="Y80" i="54"/>
  <c r="X80" i="54"/>
  <c r="W80" i="54"/>
  <c r="V80" i="54"/>
  <c r="U80" i="54"/>
  <c r="Q80" i="54"/>
  <c r="P80" i="54"/>
  <c r="O80" i="54"/>
  <c r="N80" i="54"/>
  <c r="M80" i="54"/>
  <c r="J80" i="54"/>
  <c r="H80" i="54"/>
  <c r="G80" i="54"/>
  <c r="F80" i="54"/>
  <c r="E80" i="54"/>
  <c r="D80" i="54"/>
  <c r="C80" i="54"/>
  <c r="AG79" i="54"/>
  <c r="AF79" i="54"/>
  <c r="AE79" i="54"/>
  <c r="AD79" i="54"/>
  <c r="AC79" i="54"/>
  <c r="AB79" i="54"/>
  <c r="AA79" i="54"/>
  <c r="Z79" i="54"/>
  <c r="Y79" i="54"/>
  <c r="X79" i="54"/>
  <c r="W79" i="54"/>
  <c r="V79" i="54"/>
  <c r="U79" i="54"/>
  <c r="Q79" i="54"/>
  <c r="P79" i="54"/>
  <c r="O79" i="54"/>
  <c r="N79" i="54"/>
  <c r="M79" i="54"/>
  <c r="J79" i="54"/>
  <c r="H79" i="54"/>
  <c r="G79" i="54"/>
  <c r="F79" i="54"/>
  <c r="E79" i="54"/>
  <c r="D79" i="54"/>
  <c r="C79" i="54"/>
  <c r="AG78" i="54"/>
  <c r="AF78" i="54"/>
  <c r="AE78" i="54"/>
  <c r="AD78" i="54"/>
  <c r="AC78" i="54"/>
  <c r="AB78" i="54"/>
  <c r="AA78" i="54"/>
  <c r="Z78" i="54"/>
  <c r="Y78" i="54"/>
  <c r="X78" i="54"/>
  <c r="W78" i="54"/>
  <c r="V78" i="54"/>
  <c r="U78" i="54"/>
  <c r="Q78" i="54"/>
  <c r="P78" i="54"/>
  <c r="O78" i="54"/>
  <c r="N78" i="54"/>
  <c r="M78" i="54"/>
  <c r="J78" i="54"/>
  <c r="H78" i="54"/>
  <c r="G78" i="54"/>
  <c r="F78" i="54"/>
  <c r="E78" i="54"/>
  <c r="D78" i="54"/>
  <c r="C78" i="54"/>
  <c r="AG77" i="54"/>
  <c r="AF77" i="54"/>
  <c r="AE77" i="54"/>
  <c r="AD77" i="54"/>
  <c r="AC77" i="54"/>
  <c r="AB77" i="54"/>
  <c r="AA77" i="54"/>
  <c r="Z77" i="54"/>
  <c r="Y77" i="54"/>
  <c r="X77" i="54"/>
  <c r="W77" i="54"/>
  <c r="V77" i="54"/>
  <c r="U77" i="54"/>
  <c r="Q77" i="54"/>
  <c r="P77" i="54"/>
  <c r="O77" i="54"/>
  <c r="N77" i="54"/>
  <c r="M77" i="54"/>
  <c r="J77" i="54"/>
  <c r="H77" i="54"/>
  <c r="G77" i="54"/>
  <c r="F77" i="54"/>
  <c r="E77" i="54"/>
  <c r="D77" i="54"/>
  <c r="C77" i="54"/>
  <c r="AG76" i="54"/>
  <c r="AF76" i="54"/>
  <c r="AE76" i="54"/>
  <c r="AD76" i="54"/>
  <c r="AC76" i="54"/>
  <c r="AB76" i="54"/>
  <c r="AA76" i="54"/>
  <c r="Z76" i="54"/>
  <c r="Y76" i="54"/>
  <c r="X76" i="54"/>
  <c r="W76" i="54"/>
  <c r="V76" i="54"/>
  <c r="U76" i="54"/>
  <c r="Q76" i="54"/>
  <c r="P76" i="54"/>
  <c r="O76" i="54"/>
  <c r="N76" i="54"/>
  <c r="M76" i="54"/>
  <c r="J76" i="54"/>
  <c r="H76" i="54"/>
  <c r="G76" i="54"/>
  <c r="F76" i="54"/>
  <c r="E76" i="54"/>
  <c r="D76" i="54"/>
  <c r="C76" i="54"/>
  <c r="AG75" i="54"/>
  <c r="AF75" i="54"/>
  <c r="AE75" i="54"/>
  <c r="AD75" i="54"/>
  <c r="AC75" i="54"/>
  <c r="AB75" i="54"/>
  <c r="AA75" i="54"/>
  <c r="Z75" i="54"/>
  <c r="Y75" i="54"/>
  <c r="X75" i="54"/>
  <c r="W75" i="54"/>
  <c r="V75" i="54"/>
  <c r="U75" i="54"/>
  <c r="Q75" i="54"/>
  <c r="P75" i="54"/>
  <c r="O75" i="54"/>
  <c r="N75" i="54"/>
  <c r="M75" i="54"/>
  <c r="J75" i="54"/>
  <c r="H75" i="54"/>
  <c r="G75" i="54"/>
  <c r="F75" i="54"/>
  <c r="E75" i="54"/>
  <c r="D75" i="54"/>
  <c r="C75" i="54"/>
  <c r="AG74" i="54"/>
  <c r="AF74" i="54"/>
  <c r="AE74" i="54"/>
  <c r="AD74" i="54"/>
  <c r="AC74" i="54"/>
  <c r="AB74" i="54"/>
  <c r="AA74" i="54"/>
  <c r="Z74" i="54"/>
  <c r="Y74" i="54"/>
  <c r="X74" i="54"/>
  <c r="W74" i="54"/>
  <c r="V74" i="54"/>
  <c r="U74" i="54"/>
  <c r="Q74" i="54"/>
  <c r="P74" i="54"/>
  <c r="O74" i="54"/>
  <c r="N74" i="54"/>
  <c r="M74" i="54"/>
  <c r="J74" i="54"/>
  <c r="I74" i="54"/>
  <c r="H74" i="54"/>
  <c r="G74" i="54"/>
  <c r="F74" i="54"/>
  <c r="E74" i="54"/>
  <c r="D74" i="54"/>
  <c r="C74" i="54"/>
  <c r="AG73" i="54"/>
  <c r="AF73" i="54"/>
  <c r="AE73" i="54"/>
  <c r="AD73" i="54"/>
  <c r="AC73" i="54"/>
  <c r="AB73" i="54"/>
  <c r="AA73" i="54"/>
  <c r="Z73" i="54"/>
  <c r="Y73" i="54"/>
  <c r="X73" i="54"/>
  <c r="W73" i="54"/>
  <c r="V73" i="54"/>
  <c r="U73" i="54"/>
  <c r="Q73" i="54"/>
  <c r="P73" i="54"/>
  <c r="O73" i="54"/>
  <c r="N73" i="54"/>
  <c r="M73" i="54"/>
  <c r="J73" i="54"/>
  <c r="I73" i="54"/>
  <c r="H73" i="54"/>
  <c r="G73" i="54"/>
  <c r="F73" i="54"/>
  <c r="E73" i="54"/>
  <c r="D73" i="54"/>
  <c r="C73" i="54"/>
  <c r="AG72" i="54"/>
  <c r="AF72" i="54"/>
  <c r="AE72" i="54"/>
  <c r="AD72" i="54"/>
  <c r="AC72" i="54"/>
  <c r="AA72" i="54"/>
  <c r="Z72" i="54"/>
  <c r="Y72" i="54"/>
  <c r="X72" i="54"/>
  <c r="W72" i="54"/>
  <c r="V72" i="54"/>
  <c r="U72" i="54"/>
  <c r="Q72" i="54"/>
  <c r="P72" i="54"/>
  <c r="O72" i="54"/>
  <c r="N72" i="54"/>
  <c r="M72" i="54"/>
  <c r="J72" i="54"/>
  <c r="I72" i="54"/>
  <c r="H72" i="54"/>
  <c r="G72" i="54"/>
  <c r="F72" i="54"/>
  <c r="E72" i="54"/>
  <c r="D72" i="54"/>
  <c r="C72" i="54"/>
  <c r="AG71" i="54"/>
  <c r="AF71" i="54"/>
  <c r="AE71" i="54"/>
  <c r="AD71" i="54"/>
  <c r="AC71" i="54"/>
  <c r="AA71" i="54"/>
  <c r="Z71" i="54"/>
  <c r="Y71" i="54"/>
  <c r="X71" i="54"/>
  <c r="W71" i="54"/>
  <c r="V71" i="54"/>
  <c r="U71" i="54"/>
  <c r="Q71" i="54"/>
  <c r="P71" i="54"/>
  <c r="O71" i="54"/>
  <c r="N71" i="54"/>
  <c r="M71" i="54"/>
  <c r="J71" i="54"/>
  <c r="I71" i="54"/>
  <c r="H71" i="54"/>
  <c r="G71" i="54"/>
  <c r="F71" i="54"/>
  <c r="E71" i="54"/>
  <c r="D71" i="54"/>
  <c r="C71" i="54"/>
  <c r="AG70" i="54"/>
  <c r="AF70" i="54"/>
  <c r="AE70" i="54"/>
  <c r="AD70" i="54"/>
  <c r="AC70" i="54"/>
  <c r="AA70" i="54"/>
  <c r="Z70" i="54"/>
  <c r="Y70" i="54"/>
  <c r="X70" i="54"/>
  <c r="W70" i="54"/>
  <c r="V70" i="54"/>
  <c r="U70" i="54"/>
  <c r="Q70" i="54"/>
  <c r="P70" i="54"/>
  <c r="O70" i="54"/>
  <c r="N70" i="54"/>
  <c r="M70" i="54"/>
  <c r="J70" i="54"/>
  <c r="I70" i="54"/>
  <c r="H70" i="54"/>
  <c r="G70" i="54"/>
  <c r="F70" i="54"/>
  <c r="E70" i="54"/>
  <c r="D70" i="54"/>
  <c r="C70" i="54"/>
  <c r="AG69" i="54"/>
  <c r="AF69" i="54"/>
  <c r="AE69" i="54"/>
  <c r="AD69" i="54"/>
  <c r="AC69" i="54"/>
  <c r="AA69" i="54"/>
  <c r="Z69" i="54"/>
  <c r="Y69" i="54"/>
  <c r="X69" i="54"/>
  <c r="W69" i="54"/>
  <c r="V69" i="54"/>
  <c r="U69" i="54"/>
  <c r="Q69" i="54"/>
  <c r="P69" i="54"/>
  <c r="O69" i="54"/>
  <c r="N69" i="54"/>
  <c r="M69" i="54"/>
  <c r="J69" i="54"/>
  <c r="I69" i="54"/>
  <c r="H69" i="54"/>
  <c r="G69" i="54"/>
  <c r="F69" i="54"/>
  <c r="E69" i="54"/>
  <c r="D69" i="54"/>
  <c r="C69" i="54"/>
  <c r="AG68" i="54"/>
  <c r="AF68" i="54"/>
  <c r="AE68" i="54"/>
  <c r="AD68" i="54"/>
  <c r="AC68" i="54"/>
  <c r="AA68" i="54"/>
  <c r="Z68" i="54"/>
  <c r="Y68" i="54"/>
  <c r="X68" i="54"/>
  <c r="W68" i="54"/>
  <c r="V68" i="54"/>
  <c r="U68" i="54"/>
  <c r="Q68" i="54"/>
  <c r="P68" i="54"/>
  <c r="O68" i="54"/>
  <c r="N68" i="54"/>
  <c r="M68" i="54"/>
  <c r="J68" i="54"/>
  <c r="I68" i="54"/>
  <c r="H68" i="54"/>
  <c r="G68" i="54"/>
  <c r="F68" i="54"/>
  <c r="E68" i="54"/>
  <c r="D68" i="54"/>
  <c r="C68" i="54"/>
  <c r="AG67" i="54"/>
  <c r="AF67" i="54"/>
  <c r="AE67" i="54"/>
  <c r="AD67" i="54"/>
  <c r="AC67" i="54"/>
  <c r="AA67" i="54"/>
  <c r="Z67" i="54"/>
  <c r="Y67" i="54"/>
  <c r="X67" i="54"/>
  <c r="W67" i="54"/>
  <c r="V67" i="54"/>
  <c r="U67" i="54"/>
  <c r="Q67" i="54"/>
  <c r="P67" i="54"/>
  <c r="O67" i="54"/>
  <c r="N67" i="54"/>
  <c r="M67" i="54"/>
  <c r="J67" i="54"/>
  <c r="I67" i="54"/>
  <c r="H67" i="54"/>
  <c r="G67" i="54"/>
  <c r="F67" i="54"/>
  <c r="E67" i="54"/>
  <c r="D67" i="54"/>
  <c r="C67" i="54"/>
  <c r="L65" i="54"/>
  <c r="L64" i="54"/>
  <c r="L63" i="54"/>
  <c r="L62" i="54"/>
  <c r="L61" i="54"/>
  <c r="L60" i="54"/>
  <c r="L59" i="54"/>
  <c r="L58" i="54"/>
  <c r="L57" i="54"/>
  <c r="L56" i="54"/>
  <c r="L55" i="54"/>
  <c r="L54" i="54"/>
  <c r="L53" i="54"/>
  <c r="L52" i="54"/>
  <c r="L51" i="54"/>
  <c r="K65" i="54"/>
  <c r="K64" i="54"/>
  <c r="K63" i="54"/>
  <c r="K62" i="54"/>
  <c r="K61" i="54"/>
  <c r="K60" i="54"/>
  <c r="K59" i="54"/>
  <c r="K58" i="54"/>
  <c r="K57" i="54"/>
  <c r="K56" i="54"/>
  <c r="K55" i="54"/>
  <c r="K54" i="54"/>
  <c r="K53" i="54"/>
  <c r="K52" i="54"/>
  <c r="AG65" i="54"/>
  <c r="AF65" i="54"/>
  <c r="AE65" i="54"/>
  <c r="AD65" i="54"/>
  <c r="AC65" i="54"/>
  <c r="AB65" i="54"/>
  <c r="AA65" i="54"/>
  <c r="Z65" i="54"/>
  <c r="Y65" i="54"/>
  <c r="X65" i="54"/>
  <c r="W65" i="54"/>
  <c r="V65" i="54"/>
  <c r="U65" i="54"/>
  <c r="Q65" i="54"/>
  <c r="P65" i="54"/>
  <c r="O65" i="54"/>
  <c r="N65" i="54"/>
  <c r="M65" i="54"/>
  <c r="J65" i="54"/>
  <c r="I65" i="54"/>
  <c r="H65" i="54"/>
  <c r="G65" i="54"/>
  <c r="F65" i="54"/>
  <c r="E65" i="54"/>
  <c r="D65" i="54"/>
  <c r="C65" i="54"/>
  <c r="AG64" i="54"/>
  <c r="AF64" i="54"/>
  <c r="AE64" i="54"/>
  <c r="AD64" i="54"/>
  <c r="AC64" i="54"/>
  <c r="AB64" i="54"/>
  <c r="AA64" i="54"/>
  <c r="Z64" i="54"/>
  <c r="Y64" i="54"/>
  <c r="X64" i="54"/>
  <c r="W64" i="54"/>
  <c r="V64" i="54"/>
  <c r="U64" i="54"/>
  <c r="Q64" i="54"/>
  <c r="P64" i="54"/>
  <c r="O64" i="54"/>
  <c r="N64" i="54"/>
  <c r="M64" i="54"/>
  <c r="J64" i="54"/>
  <c r="I64" i="54"/>
  <c r="H64" i="54"/>
  <c r="G64" i="54"/>
  <c r="F64" i="54"/>
  <c r="E64" i="54"/>
  <c r="D64" i="54"/>
  <c r="C64" i="54"/>
  <c r="AG63" i="54"/>
  <c r="AF63" i="54"/>
  <c r="AE63" i="54"/>
  <c r="AD63" i="54"/>
  <c r="AC63" i="54"/>
  <c r="AB63" i="54"/>
  <c r="AA63" i="54"/>
  <c r="Z63" i="54"/>
  <c r="Y63" i="54"/>
  <c r="X63" i="54"/>
  <c r="W63" i="54"/>
  <c r="V63" i="54"/>
  <c r="U63" i="54"/>
  <c r="Q63" i="54"/>
  <c r="P63" i="54"/>
  <c r="O63" i="54"/>
  <c r="N63" i="54"/>
  <c r="M63" i="54"/>
  <c r="J63" i="54"/>
  <c r="I63" i="54"/>
  <c r="H63" i="54"/>
  <c r="G63" i="54"/>
  <c r="F63" i="54"/>
  <c r="E63" i="54"/>
  <c r="D63" i="54"/>
  <c r="C63" i="54"/>
  <c r="AG62" i="54"/>
  <c r="AF62" i="54"/>
  <c r="AE62" i="54"/>
  <c r="AD62" i="54"/>
  <c r="AC62" i="54"/>
  <c r="AB62" i="54"/>
  <c r="AA62" i="54"/>
  <c r="Z62" i="54"/>
  <c r="Y62" i="54"/>
  <c r="X62" i="54"/>
  <c r="W62" i="54"/>
  <c r="V62" i="54"/>
  <c r="U62" i="54"/>
  <c r="Q62" i="54"/>
  <c r="P62" i="54"/>
  <c r="O62" i="54"/>
  <c r="N62" i="54"/>
  <c r="M62" i="54"/>
  <c r="J62" i="54"/>
  <c r="I62" i="54"/>
  <c r="H62" i="54"/>
  <c r="G62" i="54"/>
  <c r="F62" i="54"/>
  <c r="E62" i="54"/>
  <c r="D62" i="54"/>
  <c r="C62" i="54"/>
  <c r="AG61" i="54"/>
  <c r="AF61" i="54"/>
  <c r="AE61" i="54"/>
  <c r="AD61" i="54"/>
  <c r="AC61" i="54"/>
  <c r="AB61" i="54"/>
  <c r="AA61" i="54"/>
  <c r="Z61" i="54"/>
  <c r="Y61" i="54"/>
  <c r="X61" i="54"/>
  <c r="W61" i="54"/>
  <c r="V61" i="54"/>
  <c r="U61" i="54"/>
  <c r="Q61" i="54"/>
  <c r="P61" i="54"/>
  <c r="O61" i="54"/>
  <c r="N61" i="54"/>
  <c r="M61" i="54"/>
  <c r="J61" i="54"/>
  <c r="I61" i="54"/>
  <c r="H61" i="54"/>
  <c r="G61" i="54"/>
  <c r="F61" i="54"/>
  <c r="E61" i="54"/>
  <c r="D61" i="54"/>
  <c r="C61" i="54"/>
  <c r="AG60" i="54"/>
  <c r="AF60" i="54"/>
  <c r="AE60" i="54"/>
  <c r="AD60" i="54"/>
  <c r="AC60" i="54"/>
  <c r="AB60" i="54"/>
  <c r="AA60" i="54"/>
  <c r="Z60" i="54"/>
  <c r="Y60" i="54"/>
  <c r="X60" i="54"/>
  <c r="W60" i="54"/>
  <c r="V60" i="54"/>
  <c r="U60" i="54"/>
  <c r="Q60" i="54"/>
  <c r="P60" i="54"/>
  <c r="O60" i="54"/>
  <c r="N60" i="54"/>
  <c r="M60" i="54"/>
  <c r="J60" i="54"/>
  <c r="I60" i="54"/>
  <c r="H60" i="54"/>
  <c r="G60" i="54"/>
  <c r="F60" i="54"/>
  <c r="E60" i="54"/>
  <c r="D60" i="54"/>
  <c r="C60" i="54"/>
  <c r="AG59" i="54"/>
  <c r="AF59" i="54"/>
  <c r="AE59" i="54"/>
  <c r="AD59" i="54"/>
  <c r="AC59" i="54"/>
  <c r="AB59" i="54"/>
  <c r="AA59" i="54"/>
  <c r="Z59" i="54"/>
  <c r="Y59" i="54"/>
  <c r="X59" i="54"/>
  <c r="W59" i="54"/>
  <c r="V59" i="54"/>
  <c r="U59" i="54"/>
  <c r="Q59" i="54"/>
  <c r="P59" i="54"/>
  <c r="O59" i="54"/>
  <c r="N59" i="54"/>
  <c r="M59" i="54"/>
  <c r="J59" i="54"/>
  <c r="I59" i="54"/>
  <c r="H59" i="54"/>
  <c r="G59" i="54"/>
  <c r="F59" i="54"/>
  <c r="E59" i="54"/>
  <c r="D59" i="54"/>
  <c r="C59" i="54"/>
  <c r="AG58" i="54"/>
  <c r="AF58" i="54"/>
  <c r="AE58" i="54"/>
  <c r="AD58" i="54"/>
  <c r="AC58" i="54"/>
  <c r="AB58" i="54"/>
  <c r="AA58" i="54"/>
  <c r="Z58" i="54"/>
  <c r="Y58" i="54"/>
  <c r="X58" i="54"/>
  <c r="W58" i="54"/>
  <c r="V58" i="54"/>
  <c r="U58" i="54"/>
  <c r="Q58" i="54"/>
  <c r="P58" i="54"/>
  <c r="O58" i="54"/>
  <c r="N58" i="54"/>
  <c r="M58" i="54"/>
  <c r="J58" i="54"/>
  <c r="I58" i="54"/>
  <c r="H58" i="54"/>
  <c r="G58" i="54"/>
  <c r="F58" i="54"/>
  <c r="E58" i="54"/>
  <c r="D58" i="54"/>
  <c r="C58" i="54"/>
  <c r="AG57" i="54"/>
  <c r="AF57" i="54"/>
  <c r="AE57" i="54"/>
  <c r="AD57" i="54"/>
  <c r="AC57" i="54"/>
  <c r="AB57" i="54"/>
  <c r="AA57" i="54"/>
  <c r="Z57" i="54"/>
  <c r="Y57" i="54"/>
  <c r="X57" i="54"/>
  <c r="W57" i="54"/>
  <c r="V57" i="54"/>
  <c r="U57" i="54"/>
  <c r="Q57" i="54"/>
  <c r="P57" i="54"/>
  <c r="O57" i="54"/>
  <c r="N57" i="54"/>
  <c r="M57" i="54"/>
  <c r="J57" i="54"/>
  <c r="I57" i="54"/>
  <c r="H57" i="54"/>
  <c r="G57" i="54"/>
  <c r="F57" i="54"/>
  <c r="E57" i="54"/>
  <c r="D57" i="54"/>
  <c r="C57" i="54"/>
  <c r="AG56" i="54"/>
  <c r="AF56" i="54"/>
  <c r="AE56" i="54"/>
  <c r="AD56" i="54"/>
  <c r="AC56" i="54"/>
  <c r="AB56" i="54"/>
  <c r="AA56" i="54"/>
  <c r="Z56" i="54"/>
  <c r="Y56" i="54"/>
  <c r="X56" i="54"/>
  <c r="W56" i="54"/>
  <c r="V56" i="54"/>
  <c r="U56" i="54"/>
  <c r="Q56" i="54"/>
  <c r="P56" i="54"/>
  <c r="O56" i="54"/>
  <c r="N56" i="54"/>
  <c r="M56" i="54"/>
  <c r="J56" i="54"/>
  <c r="I56" i="54"/>
  <c r="H56" i="54"/>
  <c r="G56" i="54"/>
  <c r="F56" i="54"/>
  <c r="E56" i="54"/>
  <c r="D56" i="54"/>
  <c r="C56" i="54"/>
  <c r="AG55" i="54"/>
  <c r="AF55" i="54"/>
  <c r="AE55" i="54"/>
  <c r="AD55" i="54"/>
  <c r="AC55" i="54"/>
  <c r="AB55" i="54"/>
  <c r="AA55" i="54"/>
  <c r="Z55" i="54"/>
  <c r="Y55" i="54"/>
  <c r="X55" i="54"/>
  <c r="W55" i="54"/>
  <c r="V55" i="54"/>
  <c r="U55" i="54"/>
  <c r="Q55" i="54"/>
  <c r="P55" i="54"/>
  <c r="O55" i="54"/>
  <c r="N55" i="54"/>
  <c r="M55" i="54"/>
  <c r="J55" i="54"/>
  <c r="I55" i="54"/>
  <c r="H55" i="54"/>
  <c r="G55" i="54"/>
  <c r="F55" i="54"/>
  <c r="E55" i="54"/>
  <c r="D55" i="54"/>
  <c r="C55" i="54"/>
  <c r="AG54" i="54"/>
  <c r="AF54" i="54"/>
  <c r="AE54" i="54"/>
  <c r="AD54" i="54"/>
  <c r="AC54" i="54"/>
  <c r="AB54" i="54"/>
  <c r="AA54" i="54"/>
  <c r="Z54" i="54"/>
  <c r="Y54" i="54"/>
  <c r="X54" i="54"/>
  <c r="W54" i="54"/>
  <c r="V54" i="54"/>
  <c r="U54" i="54"/>
  <c r="Q54" i="54"/>
  <c r="P54" i="54"/>
  <c r="O54" i="54"/>
  <c r="N54" i="54"/>
  <c r="M54" i="54"/>
  <c r="J54" i="54"/>
  <c r="I54" i="54"/>
  <c r="H54" i="54"/>
  <c r="G54" i="54"/>
  <c r="F54" i="54"/>
  <c r="E54" i="54"/>
  <c r="D54" i="54"/>
  <c r="C54" i="54"/>
  <c r="AG53" i="54"/>
  <c r="AF53" i="54"/>
  <c r="AE53" i="54"/>
  <c r="AD53" i="54"/>
  <c r="AC53" i="54"/>
  <c r="AB53" i="54"/>
  <c r="AA53" i="54"/>
  <c r="Z53" i="54"/>
  <c r="Y53" i="54"/>
  <c r="X53" i="54"/>
  <c r="W53" i="54"/>
  <c r="V53" i="54"/>
  <c r="U53" i="54"/>
  <c r="Q53" i="54"/>
  <c r="P53" i="54"/>
  <c r="O53" i="54"/>
  <c r="N53" i="54"/>
  <c r="M53" i="54"/>
  <c r="J53" i="54"/>
  <c r="I53" i="54"/>
  <c r="H53" i="54"/>
  <c r="G53" i="54"/>
  <c r="F53" i="54"/>
  <c r="E53" i="54"/>
  <c r="D53" i="54"/>
  <c r="C53" i="54"/>
  <c r="AG52" i="54"/>
  <c r="AF52" i="54"/>
  <c r="AE52" i="54"/>
  <c r="AD52" i="54"/>
  <c r="AC52" i="54"/>
  <c r="AB52" i="54"/>
  <c r="AA52" i="54"/>
  <c r="Z52" i="54"/>
  <c r="Y52" i="54"/>
  <c r="X52" i="54"/>
  <c r="W52" i="54"/>
  <c r="V52" i="54"/>
  <c r="U52" i="54"/>
  <c r="Q52" i="54"/>
  <c r="P52" i="54"/>
  <c r="O52" i="54"/>
  <c r="N52" i="54"/>
  <c r="M52" i="54"/>
  <c r="J52" i="54"/>
  <c r="I52" i="54"/>
  <c r="H52" i="54"/>
  <c r="G52" i="54"/>
  <c r="F52" i="54"/>
  <c r="E52" i="54"/>
  <c r="D52" i="54"/>
  <c r="C52" i="54"/>
  <c r="AG51" i="54"/>
  <c r="AF51" i="54"/>
  <c r="AE51" i="54"/>
  <c r="AD51" i="54"/>
  <c r="AC51" i="54"/>
  <c r="AB51" i="54"/>
  <c r="AA51" i="54"/>
  <c r="Z51" i="54"/>
  <c r="Y51" i="54"/>
  <c r="X51" i="54"/>
  <c r="W51" i="54"/>
  <c r="V51" i="54"/>
  <c r="U51" i="54"/>
  <c r="Q51" i="54"/>
  <c r="P51" i="54"/>
  <c r="O51" i="54"/>
  <c r="N51" i="54"/>
  <c r="M51" i="54"/>
  <c r="J51" i="54"/>
  <c r="I51" i="54"/>
  <c r="H51" i="54"/>
  <c r="G51" i="54"/>
  <c r="F51" i="54"/>
  <c r="E51" i="54"/>
  <c r="D51" i="54"/>
  <c r="C51" i="54"/>
  <c r="L49" i="54"/>
  <c r="L48" i="54"/>
  <c r="L47" i="54"/>
  <c r="L46" i="54"/>
  <c r="L45" i="54"/>
  <c r="L44" i="54"/>
  <c r="L43" i="54"/>
  <c r="L42" i="54"/>
  <c r="L41" i="54"/>
  <c r="L40" i="54"/>
  <c r="L39" i="54"/>
  <c r="L38" i="54"/>
  <c r="L37" i="54"/>
  <c r="L36" i="54"/>
  <c r="L35" i="54"/>
  <c r="K49" i="54"/>
  <c r="K48" i="54"/>
  <c r="K47" i="54"/>
  <c r="K46" i="54"/>
  <c r="K45" i="54"/>
  <c r="K44" i="54"/>
  <c r="K43" i="54"/>
  <c r="K42" i="54"/>
  <c r="K41" i="54"/>
  <c r="K40" i="54"/>
  <c r="K39" i="54"/>
  <c r="K38" i="54"/>
  <c r="K37" i="54"/>
  <c r="K36" i="54"/>
  <c r="AG49" i="54"/>
  <c r="AF49" i="54"/>
  <c r="AE49" i="54"/>
  <c r="AD49" i="54"/>
  <c r="AC49" i="54"/>
  <c r="AB49" i="54"/>
  <c r="AA49" i="54"/>
  <c r="Z49" i="54"/>
  <c r="Y49" i="54"/>
  <c r="X49" i="54"/>
  <c r="W49" i="54"/>
  <c r="V49" i="54"/>
  <c r="U49" i="54"/>
  <c r="Q49" i="54"/>
  <c r="P49" i="54"/>
  <c r="O49" i="54"/>
  <c r="N49" i="54"/>
  <c r="M49" i="54"/>
  <c r="J49" i="54"/>
  <c r="I49" i="54"/>
  <c r="H49" i="54"/>
  <c r="G49" i="54"/>
  <c r="F49" i="54"/>
  <c r="E49" i="54"/>
  <c r="D49" i="54"/>
  <c r="C49" i="54"/>
  <c r="AG48" i="54"/>
  <c r="AF48" i="54"/>
  <c r="AE48" i="54"/>
  <c r="AD48" i="54"/>
  <c r="AC48" i="54"/>
  <c r="AB48" i="54"/>
  <c r="AA48" i="54"/>
  <c r="Z48" i="54"/>
  <c r="Y48" i="54"/>
  <c r="X48" i="54"/>
  <c r="W48" i="54"/>
  <c r="V48" i="54"/>
  <c r="U48" i="54"/>
  <c r="Q48" i="54"/>
  <c r="P48" i="54"/>
  <c r="O48" i="54"/>
  <c r="N48" i="54"/>
  <c r="M48" i="54"/>
  <c r="J48" i="54"/>
  <c r="I48" i="54"/>
  <c r="H48" i="54"/>
  <c r="G48" i="54"/>
  <c r="F48" i="54"/>
  <c r="E48" i="54"/>
  <c r="D48" i="54"/>
  <c r="C48" i="54"/>
  <c r="AG47" i="54"/>
  <c r="AF47" i="54"/>
  <c r="AE47" i="54"/>
  <c r="AD47" i="54"/>
  <c r="AC47" i="54"/>
  <c r="AB47" i="54"/>
  <c r="AA47" i="54"/>
  <c r="Z47" i="54"/>
  <c r="Y47" i="54"/>
  <c r="X47" i="54"/>
  <c r="W47" i="54"/>
  <c r="V47" i="54"/>
  <c r="U47" i="54"/>
  <c r="Q47" i="54"/>
  <c r="P47" i="54"/>
  <c r="O47" i="54"/>
  <c r="N47" i="54"/>
  <c r="M47" i="54"/>
  <c r="J47" i="54"/>
  <c r="I47" i="54"/>
  <c r="H47" i="54"/>
  <c r="G47" i="54"/>
  <c r="F47" i="54"/>
  <c r="E47" i="54"/>
  <c r="D47" i="54"/>
  <c r="C47" i="54"/>
  <c r="AG46" i="54"/>
  <c r="AF46" i="54"/>
  <c r="AE46" i="54"/>
  <c r="AD46" i="54"/>
  <c r="AC46" i="54"/>
  <c r="AB46" i="54"/>
  <c r="AA46" i="54"/>
  <c r="Z46" i="54"/>
  <c r="Y46" i="54"/>
  <c r="X46" i="54"/>
  <c r="W46" i="54"/>
  <c r="V46" i="54"/>
  <c r="U46" i="54"/>
  <c r="Q46" i="54"/>
  <c r="P46" i="54"/>
  <c r="O46" i="54"/>
  <c r="N46" i="54"/>
  <c r="M46" i="54"/>
  <c r="J46" i="54"/>
  <c r="I46" i="54"/>
  <c r="H46" i="54"/>
  <c r="G46" i="54"/>
  <c r="F46" i="54"/>
  <c r="E46" i="54"/>
  <c r="D46" i="54"/>
  <c r="C46" i="54"/>
  <c r="AG45" i="54"/>
  <c r="AF45" i="54"/>
  <c r="AE45" i="54"/>
  <c r="AD45" i="54"/>
  <c r="AC45" i="54"/>
  <c r="AB45" i="54"/>
  <c r="AA45" i="54"/>
  <c r="Z45" i="54"/>
  <c r="Y45" i="54"/>
  <c r="X45" i="54"/>
  <c r="W45" i="54"/>
  <c r="V45" i="54"/>
  <c r="U45" i="54"/>
  <c r="Q45" i="54"/>
  <c r="P45" i="54"/>
  <c r="O45" i="54"/>
  <c r="N45" i="54"/>
  <c r="M45" i="54"/>
  <c r="J45" i="54"/>
  <c r="I45" i="54"/>
  <c r="H45" i="54"/>
  <c r="G45" i="54"/>
  <c r="F45" i="54"/>
  <c r="E45" i="54"/>
  <c r="D45" i="54"/>
  <c r="C45" i="54"/>
  <c r="AG44" i="54"/>
  <c r="AF44" i="54"/>
  <c r="AE44" i="54"/>
  <c r="AD44" i="54"/>
  <c r="AC44" i="54"/>
  <c r="AB44" i="54"/>
  <c r="AA44" i="54"/>
  <c r="Z44" i="54"/>
  <c r="Y44" i="54"/>
  <c r="X44" i="54"/>
  <c r="W44" i="54"/>
  <c r="V44" i="54"/>
  <c r="U44" i="54"/>
  <c r="Q44" i="54"/>
  <c r="P44" i="54"/>
  <c r="O44" i="54"/>
  <c r="N44" i="54"/>
  <c r="M44" i="54"/>
  <c r="J44" i="54"/>
  <c r="I44" i="54"/>
  <c r="H44" i="54"/>
  <c r="G44" i="54"/>
  <c r="F44" i="54"/>
  <c r="E44" i="54"/>
  <c r="D44" i="54"/>
  <c r="C44" i="54"/>
  <c r="AG43" i="54"/>
  <c r="AF43" i="54"/>
  <c r="AE43" i="54"/>
  <c r="AD43" i="54"/>
  <c r="AC43" i="54"/>
  <c r="AB43" i="54"/>
  <c r="AA43" i="54"/>
  <c r="Z43" i="54"/>
  <c r="Y43" i="54"/>
  <c r="X43" i="54"/>
  <c r="W43" i="54"/>
  <c r="V43" i="54"/>
  <c r="U43" i="54"/>
  <c r="Q43" i="54"/>
  <c r="P43" i="54"/>
  <c r="O43" i="54"/>
  <c r="N43" i="54"/>
  <c r="M43" i="54"/>
  <c r="J43" i="54"/>
  <c r="I43" i="54"/>
  <c r="H43" i="54"/>
  <c r="G43" i="54"/>
  <c r="F43" i="54"/>
  <c r="E43" i="54"/>
  <c r="D43" i="54"/>
  <c r="C43" i="54"/>
  <c r="AG42" i="54"/>
  <c r="AF42" i="54"/>
  <c r="AE42" i="54"/>
  <c r="AD42" i="54"/>
  <c r="AC42" i="54"/>
  <c r="AB42" i="54"/>
  <c r="AA42" i="54"/>
  <c r="Z42" i="54"/>
  <c r="Y42" i="54"/>
  <c r="X42" i="54"/>
  <c r="W42" i="54"/>
  <c r="V42" i="54"/>
  <c r="U42" i="54"/>
  <c r="Q42" i="54"/>
  <c r="P42" i="54"/>
  <c r="O42" i="54"/>
  <c r="N42" i="54"/>
  <c r="M42" i="54"/>
  <c r="J42" i="54"/>
  <c r="I42" i="54"/>
  <c r="H42" i="54"/>
  <c r="G42" i="54"/>
  <c r="F42" i="54"/>
  <c r="E42" i="54"/>
  <c r="D42" i="54"/>
  <c r="C42" i="54"/>
  <c r="AG41" i="54"/>
  <c r="AF41" i="54"/>
  <c r="AE41" i="54"/>
  <c r="AD41" i="54"/>
  <c r="AC41" i="54"/>
  <c r="AB41" i="54"/>
  <c r="AA41" i="54"/>
  <c r="Z41" i="54"/>
  <c r="Y41" i="54"/>
  <c r="X41" i="54"/>
  <c r="W41" i="54"/>
  <c r="V41" i="54"/>
  <c r="U41" i="54"/>
  <c r="Q41" i="54"/>
  <c r="P41" i="54"/>
  <c r="O41" i="54"/>
  <c r="N41" i="54"/>
  <c r="M41" i="54"/>
  <c r="J41" i="54"/>
  <c r="I41" i="54"/>
  <c r="H41" i="54"/>
  <c r="G41" i="54"/>
  <c r="F41" i="54"/>
  <c r="E41" i="54"/>
  <c r="D41" i="54"/>
  <c r="C41" i="54"/>
  <c r="AG40" i="54"/>
  <c r="AF40" i="54"/>
  <c r="AE40" i="54"/>
  <c r="AD40" i="54"/>
  <c r="AC40" i="54"/>
  <c r="AB40" i="54"/>
  <c r="AA40" i="54"/>
  <c r="Z40" i="54"/>
  <c r="Y40" i="54"/>
  <c r="X40" i="54"/>
  <c r="W40" i="54"/>
  <c r="V40" i="54"/>
  <c r="U40" i="54"/>
  <c r="Q40" i="54"/>
  <c r="P40" i="54"/>
  <c r="O40" i="54"/>
  <c r="N40" i="54"/>
  <c r="M40" i="54"/>
  <c r="J40" i="54"/>
  <c r="I40" i="54"/>
  <c r="H40" i="54"/>
  <c r="G40" i="54"/>
  <c r="F40" i="54"/>
  <c r="E40" i="54"/>
  <c r="D40" i="54"/>
  <c r="C40" i="54"/>
  <c r="AG39" i="54"/>
  <c r="AF39" i="54"/>
  <c r="AE39" i="54"/>
  <c r="AD39" i="54"/>
  <c r="AC39" i="54"/>
  <c r="AB39" i="54"/>
  <c r="AA39" i="54"/>
  <c r="Z39" i="54"/>
  <c r="Y39" i="54"/>
  <c r="X39" i="54"/>
  <c r="W39" i="54"/>
  <c r="V39" i="54"/>
  <c r="U39" i="54"/>
  <c r="Q39" i="54"/>
  <c r="P39" i="54"/>
  <c r="O39" i="54"/>
  <c r="N39" i="54"/>
  <c r="M39" i="54"/>
  <c r="J39" i="54"/>
  <c r="I39" i="54"/>
  <c r="H39" i="54"/>
  <c r="G39" i="54"/>
  <c r="F39" i="54"/>
  <c r="E39" i="54"/>
  <c r="D39" i="54"/>
  <c r="C39" i="54"/>
  <c r="AG38" i="54"/>
  <c r="AF38" i="54"/>
  <c r="AE38" i="54"/>
  <c r="AD38" i="54"/>
  <c r="AC38" i="54"/>
  <c r="AB38" i="54"/>
  <c r="AA38" i="54"/>
  <c r="Z38" i="54"/>
  <c r="Y38" i="54"/>
  <c r="X38" i="54"/>
  <c r="W38" i="54"/>
  <c r="V38" i="54"/>
  <c r="U38" i="54"/>
  <c r="Q38" i="54"/>
  <c r="P38" i="54"/>
  <c r="O38" i="54"/>
  <c r="N38" i="54"/>
  <c r="M38" i="54"/>
  <c r="J38" i="54"/>
  <c r="I38" i="54"/>
  <c r="H38" i="54"/>
  <c r="G38" i="54"/>
  <c r="F38" i="54"/>
  <c r="E38" i="54"/>
  <c r="D38" i="54"/>
  <c r="C38" i="54"/>
  <c r="AG37" i="54"/>
  <c r="AF37" i="54"/>
  <c r="AE37" i="54"/>
  <c r="AD37" i="54"/>
  <c r="AC37" i="54"/>
  <c r="AB37" i="54"/>
  <c r="AA37" i="54"/>
  <c r="Z37" i="54"/>
  <c r="Y37" i="54"/>
  <c r="X37" i="54"/>
  <c r="W37" i="54"/>
  <c r="V37" i="54"/>
  <c r="U37" i="54"/>
  <c r="Q37" i="54"/>
  <c r="P37" i="54"/>
  <c r="O37" i="54"/>
  <c r="N37" i="54"/>
  <c r="M37" i="54"/>
  <c r="J37" i="54"/>
  <c r="I37" i="54"/>
  <c r="H37" i="54"/>
  <c r="G37" i="54"/>
  <c r="F37" i="54"/>
  <c r="E37" i="54"/>
  <c r="D37" i="54"/>
  <c r="C37" i="54"/>
  <c r="AG36" i="54"/>
  <c r="AF36" i="54"/>
  <c r="AE36" i="54"/>
  <c r="AD36" i="54"/>
  <c r="AC36" i="54"/>
  <c r="AB36" i="54"/>
  <c r="AA36" i="54"/>
  <c r="Z36" i="54"/>
  <c r="Y36" i="54"/>
  <c r="X36" i="54"/>
  <c r="W36" i="54"/>
  <c r="V36" i="54"/>
  <c r="U36" i="54"/>
  <c r="Q36" i="54"/>
  <c r="P36" i="54"/>
  <c r="O36" i="54"/>
  <c r="N36" i="54"/>
  <c r="M36" i="54"/>
  <c r="J36" i="54"/>
  <c r="I36" i="54"/>
  <c r="H36" i="54"/>
  <c r="G36" i="54"/>
  <c r="F36" i="54"/>
  <c r="E36" i="54"/>
  <c r="D36" i="54"/>
  <c r="C36" i="54"/>
  <c r="AG35" i="54"/>
  <c r="AF35" i="54"/>
  <c r="AE35" i="54"/>
  <c r="AD35" i="54"/>
  <c r="AC35" i="54"/>
  <c r="AB35" i="54"/>
  <c r="AA35" i="54"/>
  <c r="Z35" i="54"/>
  <c r="Y35" i="54"/>
  <c r="X35" i="54"/>
  <c r="W35" i="54"/>
  <c r="V35" i="54"/>
  <c r="U35" i="54"/>
  <c r="Q35" i="54"/>
  <c r="P35" i="54"/>
  <c r="O35" i="54"/>
  <c r="N35" i="54"/>
  <c r="M35" i="54"/>
  <c r="J35" i="54"/>
  <c r="I35" i="54"/>
  <c r="H35" i="54"/>
  <c r="G35" i="54"/>
  <c r="F35" i="54"/>
  <c r="E35" i="54"/>
  <c r="D35" i="54"/>
  <c r="C35" i="54"/>
  <c r="K33" i="54"/>
  <c r="K32" i="54"/>
  <c r="K31" i="54"/>
  <c r="K30" i="54"/>
  <c r="K29" i="54"/>
  <c r="K28" i="54"/>
  <c r="K27" i="54"/>
  <c r="K26" i="54"/>
  <c r="K25" i="54"/>
  <c r="K24" i="54"/>
  <c r="K23" i="54"/>
  <c r="K22" i="54"/>
  <c r="K21" i="54"/>
  <c r="K20" i="54"/>
  <c r="AG33" i="54"/>
  <c r="AF33" i="54"/>
  <c r="AE33" i="54"/>
  <c r="AD33" i="54"/>
  <c r="AC33" i="54"/>
  <c r="AB33" i="54"/>
  <c r="AA33" i="54"/>
  <c r="Z33" i="54"/>
  <c r="Y33" i="54"/>
  <c r="X33" i="54"/>
  <c r="W33" i="54"/>
  <c r="V33" i="54"/>
  <c r="U33" i="54"/>
  <c r="Q33" i="54"/>
  <c r="AJ33" i="54" s="1"/>
  <c r="P33" i="54"/>
  <c r="O33" i="54"/>
  <c r="N33" i="54"/>
  <c r="M33" i="54"/>
  <c r="L33" i="54"/>
  <c r="J33" i="54"/>
  <c r="I33" i="54"/>
  <c r="H33" i="54"/>
  <c r="G33" i="54"/>
  <c r="F33" i="54"/>
  <c r="E33" i="54"/>
  <c r="D33" i="54"/>
  <c r="C33" i="54"/>
  <c r="AG32" i="54"/>
  <c r="AF32" i="54"/>
  <c r="AE32" i="54"/>
  <c r="AD32" i="54"/>
  <c r="AC32" i="54"/>
  <c r="AB32" i="54"/>
  <c r="AA32" i="54"/>
  <c r="Z32" i="54"/>
  <c r="Y32" i="54"/>
  <c r="X32" i="54"/>
  <c r="W32" i="54"/>
  <c r="V32" i="54"/>
  <c r="U32" i="54"/>
  <c r="Q32" i="54"/>
  <c r="AJ32" i="54" s="1"/>
  <c r="P32" i="54"/>
  <c r="O32" i="54"/>
  <c r="N32" i="54"/>
  <c r="M32" i="54"/>
  <c r="L32" i="54"/>
  <c r="J32" i="54"/>
  <c r="I32" i="54"/>
  <c r="H32" i="54"/>
  <c r="G32" i="54"/>
  <c r="F32" i="54"/>
  <c r="E32" i="54"/>
  <c r="D32" i="54"/>
  <c r="C32" i="54"/>
  <c r="AG31" i="54"/>
  <c r="AF31" i="54"/>
  <c r="AE31" i="54"/>
  <c r="AD31" i="54"/>
  <c r="AC31" i="54"/>
  <c r="AB31" i="54"/>
  <c r="AA31" i="54"/>
  <c r="Z31" i="54"/>
  <c r="Y31" i="54"/>
  <c r="X31" i="54"/>
  <c r="W31" i="54"/>
  <c r="V31" i="54"/>
  <c r="U31" i="54"/>
  <c r="Q31" i="54"/>
  <c r="AJ31" i="54" s="1"/>
  <c r="P31" i="54"/>
  <c r="O31" i="54"/>
  <c r="N31" i="54"/>
  <c r="M31" i="54"/>
  <c r="L31" i="54"/>
  <c r="J31" i="54"/>
  <c r="I31" i="54"/>
  <c r="H31" i="54"/>
  <c r="G31" i="54"/>
  <c r="F31" i="54"/>
  <c r="E31" i="54"/>
  <c r="D31" i="54"/>
  <c r="C31" i="54"/>
  <c r="AG30" i="54"/>
  <c r="AF30" i="54"/>
  <c r="AE30" i="54"/>
  <c r="AD30" i="54"/>
  <c r="AC30" i="54"/>
  <c r="AB30" i="54"/>
  <c r="AA30" i="54"/>
  <c r="Z30" i="54"/>
  <c r="Y30" i="54"/>
  <c r="X30" i="54"/>
  <c r="W30" i="54"/>
  <c r="V30" i="54"/>
  <c r="U30" i="54"/>
  <c r="Q30" i="54"/>
  <c r="P30" i="54"/>
  <c r="O30" i="54"/>
  <c r="N30" i="54"/>
  <c r="M30" i="54"/>
  <c r="L30" i="54"/>
  <c r="J30" i="54"/>
  <c r="I30" i="54"/>
  <c r="H30" i="54"/>
  <c r="G30" i="54"/>
  <c r="F30" i="54"/>
  <c r="E30" i="54"/>
  <c r="D30" i="54"/>
  <c r="C30" i="54"/>
  <c r="AG29" i="54"/>
  <c r="AF29" i="54"/>
  <c r="AE29" i="54"/>
  <c r="AD29" i="54"/>
  <c r="AC29" i="54"/>
  <c r="AB29" i="54"/>
  <c r="AA29" i="54"/>
  <c r="Z29" i="54"/>
  <c r="Y29" i="54"/>
  <c r="X29" i="54"/>
  <c r="W29" i="54"/>
  <c r="V29" i="54"/>
  <c r="U29" i="54"/>
  <c r="Q29" i="54"/>
  <c r="P29" i="54"/>
  <c r="O29" i="54"/>
  <c r="N29" i="54"/>
  <c r="M29" i="54"/>
  <c r="L29" i="54"/>
  <c r="J29" i="54"/>
  <c r="I29" i="54"/>
  <c r="H29" i="54"/>
  <c r="G29" i="54"/>
  <c r="F29" i="54"/>
  <c r="E29" i="54"/>
  <c r="D29" i="54"/>
  <c r="C29" i="54"/>
  <c r="AG28" i="54"/>
  <c r="AF28" i="54"/>
  <c r="AE28" i="54"/>
  <c r="AD28" i="54"/>
  <c r="AC28" i="54"/>
  <c r="AB28" i="54"/>
  <c r="AA28" i="54"/>
  <c r="Z28" i="54"/>
  <c r="Y28" i="54"/>
  <c r="X28" i="54"/>
  <c r="W28" i="54"/>
  <c r="V28" i="54"/>
  <c r="U28" i="54"/>
  <c r="Q28" i="54"/>
  <c r="P28" i="54"/>
  <c r="O28" i="54"/>
  <c r="N28" i="54"/>
  <c r="M28" i="54"/>
  <c r="L28" i="54"/>
  <c r="J28" i="54"/>
  <c r="I28" i="54"/>
  <c r="H28" i="54"/>
  <c r="G28" i="54"/>
  <c r="F28" i="54"/>
  <c r="E28" i="54"/>
  <c r="D28" i="54"/>
  <c r="C28" i="54"/>
  <c r="AG27" i="54"/>
  <c r="AF27" i="54"/>
  <c r="AE27" i="54"/>
  <c r="AD27" i="54"/>
  <c r="AC27" i="54"/>
  <c r="AB27" i="54"/>
  <c r="AA27" i="54"/>
  <c r="Z27" i="54"/>
  <c r="Y27" i="54"/>
  <c r="X27" i="54"/>
  <c r="W27" i="54"/>
  <c r="V27" i="54"/>
  <c r="U27" i="54"/>
  <c r="Q27" i="54"/>
  <c r="P27" i="54"/>
  <c r="O27" i="54"/>
  <c r="N27" i="54"/>
  <c r="M27" i="54"/>
  <c r="L27" i="54"/>
  <c r="J27" i="54"/>
  <c r="I27" i="54"/>
  <c r="H27" i="54"/>
  <c r="G27" i="54"/>
  <c r="F27" i="54"/>
  <c r="E27" i="54"/>
  <c r="D27" i="54"/>
  <c r="C27" i="54"/>
  <c r="AG26" i="54"/>
  <c r="AF26" i="54"/>
  <c r="AE26" i="54"/>
  <c r="AD26" i="54"/>
  <c r="AC26" i="54"/>
  <c r="AB26" i="54"/>
  <c r="AA26" i="54"/>
  <c r="Z26" i="54"/>
  <c r="Y26" i="54"/>
  <c r="X26" i="54"/>
  <c r="W26" i="54"/>
  <c r="V26" i="54"/>
  <c r="U26" i="54"/>
  <c r="Q26" i="54"/>
  <c r="P26" i="54"/>
  <c r="O26" i="54"/>
  <c r="N26" i="54"/>
  <c r="M26" i="54"/>
  <c r="L26" i="54"/>
  <c r="J26" i="54"/>
  <c r="I26" i="54"/>
  <c r="H26" i="54"/>
  <c r="G26" i="54"/>
  <c r="F26" i="54"/>
  <c r="E26" i="54"/>
  <c r="D26" i="54"/>
  <c r="C26" i="54"/>
  <c r="AG25" i="54"/>
  <c r="AF25" i="54"/>
  <c r="AE25" i="54"/>
  <c r="AD25" i="54"/>
  <c r="AC25" i="54"/>
  <c r="AB25" i="54"/>
  <c r="AA25" i="54"/>
  <c r="Z25" i="54"/>
  <c r="Y25" i="54"/>
  <c r="X25" i="54"/>
  <c r="W25" i="54"/>
  <c r="V25" i="54"/>
  <c r="U25" i="54"/>
  <c r="Q25" i="54"/>
  <c r="P25" i="54"/>
  <c r="O25" i="54"/>
  <c r="N25" i="54"/>
  <c r="M25" i="54"/>
  <c r="L25" i="54"/>
  <c r="J25" i="54"/>
  <c r="I25" i="54"/>
  <c r="H25" i="54"/>
  <c r="G25" i="54"/>
  <c r="F25" i="54"/>
  <c r="E25" i="54"/>
  <c r="D25" i="54"/>
  <c r="C25" i="54"/>
  <c r="AG24" i="54"/>
  <c r="AF24" i="54"/>
  <c r="AE24" i="54"/>
  <c r="AD24" i="54"/>
  <c r="AC24" i="54"/>
  <c r="AB24" i="54"/>
  <c r="AA24" i="54"/>
  <c r="Z24" i="54"/>
  <c r="Y24" i="54"/>
  <c r="X24" i="54"/>
  <c r="W24" i="54"/>
  <c r="V24" i="54"/>
  <c r="U24" i="54"/>
  <c r="Q24" i="54"/>
  <c r="P24" i="54"/>
  <c r="O24" i="54"/>
  <c r="N24" i="54"/>
  <c r="M24" i="54"/>
  <c r="L24" i="54"/>
  <c r="J24" i="54"/>
  <c r="I24" i="54"/>
  <c r="H24" i="54"/>
  <c r="G24" i="54"/>
  <c r="F24" i="54"/>
  <c r="E24" i="54"/>
  <c r="D24" i="54"/>
  <c r="C24" i="54"/>
  <c r="AG23" i="54"/>
  <c r="AF23" i="54"/>
  <c r="AE23" i="54"/>
  <c r="AD23" i="54"/>
  <c r="AC23" i="54"/>
  <c r="AB23" i="54"/>
  <c r="AA23" i="54"/>
  <c r="Z23" i="54"/>
  <c r="Y23" i="54"/>
  <c r="X23" i="54"/>
  <c r="W23" i="54"/>
  <c r="V23" i="54"/>
  <c r="U23" i="54"/>
  <c r="Q23" i="54"/>
  <c r="P23" i="54"/>
  <c r="O23" i="54"/>
  <c r="N23" i="54"/>
  <c r="M23" i="54"/>
  <c r="L23" i="54"/>
  <c r="J23" i="54"/>
  <c r="I23" i="54"/>
  <c r="H23" i="54"/>
  <c r="G23" i="54"/>
  <c r="F23" i="54"/>
  <c r="E23" i="54"/>
  <c r="D23" i="54"/>
  <c r="C23" i="54"/>
  <c r="AG22" i="54"/>
  <c r="AF22" i="54"/>
  <c r="AE22" i="54"/>
  <c r="AD22" i="54"/>
  <c r="AC22" i="54"/>
  <c r="AB22" i="54"/>
  <c r="AA22" i="54"/>
  <c r="Z22" i="54"/>
  <c r="Y22" i="54"/>
  <c r="X22" i="54"/>
  <c r="W22" i="54"/>
  <c r="V22" i="54"/>
  <c r="U22" i="54"/>
  <c r="Q22" i="54"/>
  <c r="P22" i="54"/>
  <c r="O22" i="54"/>
  <c r="N22" i="54"/>
  <c r="M22" i="54"/>
  <c r="L22" i="54"/>
  <c r="J22" i="54"/>
  <c r="I22" i="54"/>
  <c r="H22" i="54"/>
  <c r="G22" i="54"/>
  <c r="F22" i="54"/>
  <c r="E22" i="54"/>
  <c r="D22" i="54"/>
  <c r="C22" i="54"/>
  <c r="AG21" i="54"/>
  <c r="AF21" i="54"/>
  <c r="AE21" i="54"/>
  <c r="AD21" i="54"/>
  <c r="AC21" i="54"/>
  <c r="AB21" i="54"/>
  <c r="AA21" i="54"/>
  <c r="Z21" i="54"/>
  <c r="Y21" i="54"/>
  <c r="X21" i="54"/>
  <c r="W21" i="54"/>
  <c r="V21" i="54"/>
  <c r="U21" i="54"/>
  <c r="Q21" i="54"/>
  <c r="P21" i="54"/>
  <c r="O21" i="54"/>
  <c r="N21" i="54"/>
  <c r="M21" i="54"/>
  <c r="L21" i="54"/>
  <c r="J21" i="54"/>
  <c r="I21" i="54"/>
  <c r="H21" i="54"/>
  <c r="G21" i="54"/>
  <c r="F21" i="54"/>
  <c r="E21" i="54"/>
  <c r="D21" i="54"/>
  <c r="C21" i="54"/>
  <c r="AG20" i="54"/>
  <c r="AF20" i="54"/>
  <c r="AE20" i="54"/>
  <c r="AD20" i="54"/>
  <c r="AC20" i="54"/>
  <c r="AB20" i="54"/>
  <c r="AA20" i="54"/>
  <c r="Z20" i="54"/>
  <c r="Y20" i="54"/>
  <c r="X20" i="54"/>
  <c r="W20" i="54"/>
  <c r="V20" i="54"/>
  <c r="U20" i="54"/>
  <c r="Q20" i="54"/>
  <c r="P20" i="54"/>
  <c r="O20" i="54"/>
  <c r="N20" i="54"/>
  <c r="M20" i="54"/>
  <c r="L20" i="54"/>
  <c r="J20" i="54"/>
  <c r="I20" i="54"/>
  <c r="H20" i="54"/>
  <c r="G20" i="54"/>
  <c r="F20" i="54"/>
  <c r="E20" i="54"/>
  <c r="D20" i="54"/>
  <c r="C20" i="54"/>
  <c r="AG19" i="54"/>
  <c r="AF19" i="54"/>
  <c r="AE19" i="54"/>
  <c r="AD19" i="54"/>
  <c r="AC19" i="54"/>
  <c r="AB19" i="54"/>
  <c r="AA19" i="54"/>
  <c r="Z19" i="54"/>
  <c r="Y19" i="54"/>
  <c r="X19" i="54"/>
  <c r="W19" i="54"/>
  <c r="V19" i="54"/>
  <c r="U19" i="54"/>
  <c r="Q19" i="54"/>
  <c r="P19" i="54"/>
  <c r="O19" i="54"/>
  <c r="N19" i="54"/>
  <c r="M19" i="54"/>
  <c r="L19" i="54"/>
  <c r="J19" i="54"/>
  <c r="I19" i="54"/>
  <c r="H19" i="54"/>
  <c r="G19" i="54"/>
  <c r="F19" i="54"/>
  <c r="E19" i="54"/>
  <c r="D19" i="54"/>
  <c r="C19" i="54"/>
  <c r="AG66" i="54"/>
  <c r="AF66" i="54"/>
  <c r="AE66" i="54"/>
  <c r="AD66" i="54"/>
  <c r="AC66" i="54"/>
  <c r="AB66" i="54"/>
  <c r="AA66" i="54"/>
  <c r="Z66" i="54"/>
  <c r="Y66" i="54"/>
  <c r="X66" i="54"/>
  <c r="W66" i="54"/>
  <c r="V66" i="54"/>
  <c r="U66" i="54"/>
  <c r="Q66" i="54"/>
  <c r="P66" i="54"/>
  <c r="O66" i="54"/>
  <c r="N66" i="54"/>
  <c r="M66" i="54"/>
  <c r="J66" i="54"/>
  <c r="I66" i="54"/>
  <c r="H66" i="54"/>
  <c r="G66" i="54"/>
  <c r="F66" i="54"/>
  <c r="E66" i="54"/>
  <c r="D66" i="54"/>
  <c r="C66" i="54"/>
  <c r="AG50" i="54"/>
  <c r="AF50" i="54"/>
  <c r="AE50" i="54"/>
  <c r="AD50" i="54"/>
  <c r="AC50" i="54"/>
  <c r="AB50" i="54"/>
  <c r="AA50" i="54"/>
  <c r="Z50" i="54"/>
  <c r="Y50" i="54"/>
  <c r="X50" i="54"/>
  <c r="W50" i="54"/>
  <c r="V50" i="54"/>
  <c r="U50" i="54"/>
  <c r="Q50" i="54"/>
  <c r="P50" i="54"/>
  <c r="O50" i="54"/>
  <c r="N50" i="54"/>
  <c r="M50" i="54"/>
  <c r="J50" i="54"/>
  <c r="I50" i="54"/>
  <c r="H50" i="54"/>
  <c r="G50" i="54"/>
  <c r="F50" i="54"/>
  <c r="E50" i="54"/>
  <c r="D50" i="54"/>
  <c r="C50" i="54"/>
  <c r="AG34" i="54"/>
  <c r="AF34" i="54"/>
  <c r="AE34" i="54"/>
  <c r="AD34" i="54"/>
  <c r="AC34" i="54"/>
  <c r="AB34" i="54"/>
  <c r="AA34" i="54"/>
  <c r="Z34" i="54"/>
  <c r="Y34" i="54"/>
  <c r="X34" i="54"/>
  <c r="W34" i="54"/>
  <c r="V34" i="54"/>
  <c r="U34" i="54"/>
  <c r="Q34" i="54"/>
  <c r="P34" i="54"/>
  <c r="O34" i="54"/>
  <c r="N34" i="54"/>
  <c r="M34" i="54"/>
  <c r="J34" i="54"/>
  <c r="I34" i="54"/>
  <c r="H34" i="54"/>
  <c r="G34" i="54"/>
  <c r="F34" i="54"/>
  <c r="E34" i="54"/>
  <c r="D34" i="54"/>
  <c r="C34" i="54"/>
  <c r="AG18" i="54"/>
  <c r="AF18" i="54"/>
  <c r="AE18" i="54"/>
  <c r="AD18" i="54"/>
  <c r="AC18" i="54"/>
  <c r="AB18" i="54"/>
  <c r="AA18" i="54"/>
  <c r="Z18" i="54"/>
  <c r="Y18" i="54"/>
  <c r="X18" i="54"/>
  <c r="W18" i="54"/>
  <c r="V18" i="54"/>
  <c r="U18" i="54"/>
  <c r="Q18" i="54"/>
  <c r="P18" i="54"/>
  <c r="O18" i="54"/>
  <c r="N18" i="54"/>
  <c r="M18" i="54"/>
  <c r="L18" i="54"/>
  <c r="J18" i="54"/>
  <c r="I18" i="54"/>
  <c r="H18" i="54"/>
  <c r="G18" i="54"/>
  <c r="F18" i="54"/>
  <c r="E18" i="54"/>
  <c r="D18" i="54"/>
  <c r="C18" i="54"/>
  <c r="AI66" i="52"/>
  <c r="AJ66" i="52" s="1"/>
  <c r="AK66" i="52"/>
  <c r="AK62" i="51"/>
  <c r="AK63" i="51"/>
  <c r="AK64" i="51"/>
  <c r="AK65" i="51"/>
  <c r="AK66" i="51"/>
  <c r="U61" i="51"/>
  <c r="U62" i="51"/>
  <c r="U63" i="51"/>
  <c r="U64" i="51"/>
  <c r="U65" i="51"/>
  <c r="U66" i="51"/>
  <c r="U55" i="51"/>
  <c r="U56" i="51"/>
  <c r="U57" i="51"/>
  <c r="U58" i="51"/>
  <c r="U59" i="51"/>
  <c r="U60" i="51"/>
  <c r="S66" i="51"/>
  <c r="T66" i="51" s="1"/>
  <c r="S56" i="51"/>
  <c r="T56" i="51" s="1"/>
  <c r="S57" i="51"/>
  <c r="T57" i="51" s="1"/>
  <c r="S58" i="51"/>
  <c r="T58" i="51" s="1"/>
  <c r="S59" i="51"/>
  <c r="T59" i="51" s="1"/>
  <c r="S60" i="51"/>
  <c r="T60" i="51" s="1"/>
  <c r="S61" i="51"/>
  <c r="T61" i="51" s="1"/>
  <c r="S62" i="51"/>
  <c r="T62" i="51" s="1"/>
  <c r="S63" i="51"/>
  <c r="T63" i="51" s="1"/>
  <c r="S64" i="51"/>
  <c r="T64" i="51" s="1"/>
  <c r="S65" i="51"/>
  <c r="T65" i="51" s="1"/>
  <c r="AI66" i="51"/>
  <c r="AJ66" i="51" s="1"/>
  <c r="U55" i="50"/>
  <c r="U56" i="50"/>
  <c r="U57" i="50"/>
  <c r="U58" i="50"/>
  <c r="U59" i="50"/>
  <c r="U60" i="50"/>
  <c r="U61" i="50"/>
  <c r="U62" i="50"/>
  <c r="U63" i="50"/>
  <c r="U64" i="50"/>
  <c r="U65" i="50"/>
  <c r="U66" i="50"/>
  <c r="S55" i="50"/>
  <c r="T55" i="50" s="1"/>
  <c r="S56" i="50"/>
  <c r="T56" i="50" s="1"/>
  <c r="S57" i="50"/>
  <c r="T57" i="50" s="1"/>
  <c r="S58" i="50"/>
  <c r="T58" i="50" s="1"/>
  <c r="S59" i="50"/>
  <c r="T59" i="50" s="1"/>
  <c r="S60" i="50"/>
  <c r="T60" i="50" s="1"/>
  <c r="S61" i="50"/>
  <c r="T61" i="50" s="1"/>
  <c r="S62" i="50"/>
  <c r="T62" i="50" s="1"/>
  <c r="S63" i="50"/>
  <c r="T63" i="50" s="1"/>
  <c r="S64" i="50"/>
  <c r="T64" i="50" s="1"/>
  <c r="S65" i="50"/>
  <c r="T65" i="50" s="1"/>
  <c r="S66" i="50"/>
  <c r="T66" i="50" s="1"/>
  <c r="AI66" i="50"/>
  <c r="AJ66" i="50" s="1"/>
  <c r="AK66" i="50"/>
  <c r="AK61" i="49"/>
  <c r="AK62" i="49"/>
  <c r="AK63" i="49"/>
  <c r="AK64" i="49"/>
  <c r="AK65" i="49"/>
  <c r="AK66" i="49"/>
  <c r="U56" i="49"/>
  <c r="U57" i="49"/>
  <c r="U58" i="49"/>
  <c r="U59" i="49"/>
  <c r="U60" i="49"/>
  <c r="U61" i="49"/>
  <c r="U62" i="49"/>
  <c r="U63" i="49"/>
  <c r="U64" i="49"/>
  <c r="U65" i="49"/>
  <c r="U66" i="49"/>
  <c r="T66" i="49"/>
  <c r="S56" i="49"/>
  <c r="T56" i="49" s="1"/>
  <c r="S57" i="49"/>
  <c r="T57" i="49" s="1"/>
  <c r="S58" i="49"/>
  <c r="T58" i="49" s="1"/>
  <c r="S59" i="49"/>
  <c r="T59" i="49" s="1"/>
  <c r="S60" i="49"/>
  <c r="T60" i="49" s="1"/>
  <c r="S61" i="49"/>
  <c r="T61" i="49" s="1"/>
  <c r="S62" i="49"/>
  <c r="T62" i="49" s="1"/>
  <c r="S63" i="49"/>
  <c r="T63" i="49" s="1"/>
  <c r="S64" i="49"/>
  <c r="T64" i="49" s="1"/>
  <c r="S65" i="49"/>
  <c r="T65" i="49" s="1"/>
  <c r="S66" i="49"/>
  <c r="U61" i="48"/>
  <c r="U62" i="48"/>
  <c r="U63" i="48"/>
  <c r="U64" i="48"/>
  <c r="U65" i="48"/>
  <c r="U66" i="48"/>
  <c r="AK56" i="48"/>
  <c r="AK57" i="48"/>
  <c r="AK58" i="48"/>
  <c r="AK59" i="48"/>
  <c r="AK60" i="48"/>
  <c r="AK61" i="48"/>
  <c r="AK62" i="48"/>
  <c r="AK63" i="48"/>
  <c r="AK64" i="48"/>
  <c r="AK65" i="48"/>
  <c r="AK66" i="48"/>
  <c r="AI57" i="48"/>
  <c r="AJ57" i="48" s="1"/>
  <c r="AI58" i="48"/>
  <c r="AJ58" i="48" s="1"/>
  <c r="AI59" i="48"/>
  <c r="AJ59" i="48" s="1"/>
  <c r="AI60" i="48"/>
  <c r="AJ60" i="48" s="1"/>
  <c r="AI61" i="48"/>
  <c r="AJ61" i="48" s="1"/>
  <c r="AI62" i="48"/>
  <c r="AJ62" i="48" s="1"/>
  <c r="AI63" i="48"/>
  <c r="AJ63" i="48" s="1"/>
  <c r="AI64" i="48"/>
  <c r="AJ64" i="48" s="1"/>
  <c r="AI65" i="48"/>
  <c r="AJ65" i="48" s="1"/>
  <c r="AI66" i="48"/>
  <c r="AJ66" i="48" s="1"/>
  <c r="AK61" i="47"/>
  <c r="AK62" i="47"/>
  <c r="AK63" i="47"/>
  <c r="AK64" i="47"/>
  <c r="AK65" i="47"/>
  <c r="AK66" i="47"/>
  <c r="AI62" i="47"/>
  <c r="AJ62" i="47" s="1"/>
  <c r="AI63" i="47"/>
  <c r="AJ63" i="47" s="1"/>
  <c r="AI64" i="47"/>
  <c r="AJ64" i="47" s="1"/>
  <c r="AI65" i="47"/>
  <c r="AJ65" i="47" s="1"/>
  <c r="AI66" i="47"/>
  <c r="AJ66" i="47" s="1"/>
  <c r="U56" i="47"/>
  <c r="U57" i="47"/>
  <c r="U58" i="47"/>
  <c r="U59" i="47"/>
  <c r="U60" i="47"/>
  <c r="U61" i="47"/>
  <c r="U62" i="47"/>
  <c r="U63" i="47"/>
  <c r="U64" i="47"/>
  <c r="U65" i="47"/>
  <c r="U66" i="47"/>
  <c r="T60" i="47"/>
  <c r="S56" i="47"/>
  <c r="T56" i="47" s="1"/>
  <c r="S57" i="47"/>
  <c r="T57" i="47" s="1"/>
  <c r="S58" i="47"/>
  <c r="T58" i="47" s="1"/>
  <c r="S59" i="47"/>
  <c r="T59" i="47" s="1"/>
  <c r="S60" i="47"/>
  <c r="S61" i="47"/>
  <c r="T61" i="47" s="1"/>
  <c r="S62" i="47"/>
  <c r="T62" i="47" s="1"/>
  <c r="S63" i="47"/>
  <c r="T63" i="47" s="1"/>
  <c r="S64" i="47"/>
  <c r="T64" i="47" s="1"/>
  <c r="S65" i="47"/>
  <c r="T65" i="47" s="1"/>
  <c r="S66" i="47"/>
  <c r="T66" i="47" s="1"/>
  <c r="U56" i="45"/>
  <c r="U57" i="45"/>
  <c r="U58" i="45"/>
  <c r="U59" i="45"/>
  <c r="U60" i="45"/>
  <c r="U61" i="45"/>
  <c r="U62" i="45"/>
  <c r="U63" i="45"/>
  <c r="U64" i="45"/>
  <c r="U65" i="45"/>
  <c r="U66" i="45"/>
  <c r="T56" i="45"/>
  <c r="T57" i="45"/>
  <c r="S56" i="45"/>
  <c r="S57" i="45"/>
  <c r="S58" i="45"/>
  <c r="T58" i="45" s="1"/>
  <c r="S59" i="45"/>
  <c r="T59" i="45" s="1"/>
  <c r="S60" i="45"/>
  <c r="T60" i="45" s="1"/>
  <c r="S61" i="45"/>
  <c r="T61" i="45" s="1"/>
  <c r="S62" i="45"/>
  <c r="T62" i="45" s="1"/>
  <c r="S63" i="45"/>
  <c r="T63" i="45" s="1"/>
  <c r="S64" i="45"/>
  <c r="T64" i="45" s="1"/>
  <c r="S65" i="45"/>
  <c r="T65" i="45" s="1"/>
  <c r="S66" i="45"/>
  <c r="T66" i="45" s="1"/>
  <c r="AI66" i="49"/>
  <c r="AJ66" i="49" s="1"/>
  <c r="S66" i="48"/>
  <c r="T66" i="48" s="1"/>
  <c r="S65" i="48"/>
  <c r="T65" i="48" s="1"/>
  <c r="U22" i="47"/>
  <c r="S22" i="47"/>
  <c r="T22" i="47" s="1"/>
  <c r="AI66" i="46"/>
  <c r="AJ66" i="46" s="1"/>
  <c r="AK65" i="46"/>
  <c r="AI65" i="46"/>
  <c r="AJ65" i="46" s="1"/>
  <c r="AK66" i="46"/>
  <c r="AK66" i="45"/>
  <c r="AI66" i="45"/>
  <c r="AJ66" i="45" s="1"/>
  <c r="AJ80" i="54" l="1"/>
  <c r="AJ81" i="54"/>
  <c r="AJ79" i="54"/>
  <c r="AH27" i="54"/>
  <c r="AI27" i="54" s="1"/>
  <c r="R32" i="54"/>
  <c r="AJ35" i="54"/>
  <c r="AJ39" i="54"/>
  <c r="AH41" i="54"/>
  <c r="AI41" i="54" s="1"/>
  <c r="AH49" i="54"/>
  <c r="AI49" i="54" s="1"/>
  <c r="AH81" i="55"/>
  <c r="AI81" i="55" s="1"/>
  <c r="AJ81" i="55"/>
  <c r="AJ70" i="54"/>
  <c r="AH67" i="54"/>
  <c r="AI67" i="54" s="1"/>
  <c r="AJ71" i="54"/>
  <c r="AJ78" i="54"/>
  <c r="AH81" i="54"/>
  <c r="AI81" i="54" s="1"/>
  <c r="AH79" i="54"/>
  <c r="AI79" i="54" s="1"/>
  <c r="AH75" i="54"/>
  <c r="AI75" i="54" s="1"/>
  <c r="AH70" i="54"/>
  <c r="AI70" i="54" s="1"/>
  <c r="AJ67" i="54"/>
  <c r="T81" i="54"/>
  <c r="AJ75" i="54"/>
  <c r="AH78" i="54"/>
  <c r="AJ65" i="55"/>
  <c r="AH65" i="55"/>
  <c r="AI65" i="55" s="1"/>
  <c r="AJ54" i="54"/>
  <c r="AH56" i="54"/>
  <c r="AI56" i="54" s="1"/>
  <c r="AJ62" i="54"/>
  <c r="AH64" i="54"/>
  <c r="AI64" i="54" s="1"/>
  <c r="AJ51" i="54"/>
  <c r="AH53" i="54"/>
  <c r="AI53" i="54" s="1"/>
  <c r="AJ55" i="54"/>
  <c r="AH57" i="54"/>
  <c r="AI57" i="54" s="1"/>
  <c r="AJ59" i="54"/>
  <c r="AH61" i="54"/>
  <c r="AI61" i="54" s="1"/>
  <c r="AJ63" i="54"/>
  <c r="AH65" i="54"/>
  <c r="AI65" i="54" s="1"/>
  <c r="AJ52" i="54"/>
  <c r="AH54" i="54"/>
  <c r="AJ56" i="54"/>
  <c r="AH58" i="54"/>
  <c r="AI58" i="54" s="1"/>
  <c r="AJ60" i="54"/>
  <c r="AH62" i="54"/>
  <c r="AI62" i="54" s="1"/>
  <c r="AJ64" i="54"/>
  <c r="AH51" i="54"/>
  <c r="AI51" i="54" s="1"/>
  <c r="AJ53" i="54"/>
  <c r="AH55" i="54"/>
  <c r="AI55" i="54" s="1"/>
  <c r="AJ57" i="54"/>
  <c r="AH59" i="54"/>
  <c r="AI59" i="54" s="1"/>
  <c r="AJ61" i="54"/>
  <c r="AH63" i="54"/>
  <c r="AI63" i="54" s="1"/>
  <c r="AJ65" i="54"/>
  <c r="AJ47" i="54"/>
  <c r="AJ36" i="54"/>
  <c r="AH38" i="54"/>
  <c r="AI38" i="54" s="1"/>
  <c r="AJ40" i="54"/>
  <c r="AH42" i="54"/>
  <c r="AI42" i="54" s="1"/>
  <c r="AH46" i="54"/>
  <c r="AI46" i="54" s="1"/>
  <c r="AJ48" i="54"/>
  <c r="AJ43" i="54"/>
  <c r="AH35" i="54"/>
  <c r="AI35" i="54" s="1"/>
  <c r="AH39" i="54"/>
  <c r="AJ41" i="54"/>
  <c r="AH43" i="54"/>
  <c r="AI43" i="54" s="1"/>
  <c r="AH47" i="54"/>
  <c r="AI47" i="54" s="1"/>
  <c r="AJ49" i="54"/>
  <c r="AJ38" i="54"/>
  <c r="AH40" i="54"/>
  <c r="AI40" i="54" s="1"/>
  <c r="AJ46" i="54"/>
  <c r="AH48" i="54"/>
  <c r="AJ33" i="55"/>
  <c r="AH33" i="55"/>
  <c r="AI33" i="55" s="1"/>
  <c r="AH19" i="54"/>
  <c r="AI19" i="54" s="1"/>
  <c r="AH24" i="54"/>
  <c r="R27" i="54"/>
  <c r="S27" i="54" s="1"/>
  <c r="AJ20" i="54"/>
  <c r="AJ28" i="54"/>
  <c r="AH20" i="54"/>
  <c r="AI20" i="54" s="1"/>
  <c r="R28" i="54"/>
  <c r="R21" i="54"/>
  <c r="S21" i="54" s="1"/>
  <c r="AJ24" i="54"/>
  <c r="AH22" i="54"/>
  <c r="AI22" i="54" s="1"/>
  <c r="AJ27" i="54"/>
  <c r="AH30" i="54"/>
  <c r="AI30" i="54" s="1"/>
  <c r="AH31" i="54"/>
  <c r="AI31" i="54" s="1"/>
  <c r="R19" i="54"/>
  <c r="S19" i="54" s="1"/>
  <c r="AJ23" i="54"/>
  <c r="AH33" i="54"/>
  <c r="AI33" i="54" s="1"/>
  <c r="AH21" i="54"/>
  <c r="AI21" i="54" s="1"/>
  <c r="AJ22" i="54"/>
  <c r="AH23" i="54"/>
  <c r="AI23" i="54" s="1"/>
  <c r="AH29" i="54"/>
  <c r="AI29" i="54" s="1"/>
  <c r="AJ30" i="54"/>
  <c r="R31" i="54"/>
  <c r="AH25" i="54"/>
  <c r="AI25" i="54" s="1"/>
  <c r="R29" i="54"/>
  <c r="S29" i="54" s="1"/>
  <c r="AJ25" i="54"/>
  <c r="AH32" i="54"/>
  <c r="AI32" i="54" s="1"/>
  <c r="R65" i="55"/>
  <c r="S65" i="55" s="1"/>
  <c r="T65" i="55"/>
  <c r="R81" i="55"/>
  <c r="S81" i="55" s="1"/>
  <c r="T81" i="55"/>
  <c r="R33" i="55"/>
  <c r="S33" i="55" s="1"/>
  <c r="T33" i="55"/>
  <c r="AH75" i="55"/>
  <c r="AI75" i="55" s="1"/>
  <c r="R79" i="55"/>
  <c r="S79" i="55" s="1"/>
  <c r="AH68" i="55"/>
  <c r="AI68" i="55" s="1"/>
  <c r="AJ49" i="55"/>
  <c r="AJ21" i="55"/>
  <c r="AJ29" i="55"/>
  <c r="R59" i="55"/>
  <c r="AH49" i="55"/>
  <c r="AI49" i="55" s="1"/>
  <c r="R49" i="55"/>
  <c r="S49" i="55" s="1"/>
  <c r="T49" i="55"/>
  <c r="AJ62" i="55"/>
  <c r="AJ23" i="55"/>
  <c r="AH25" i="55"/>
  <c r="AI25" i="55" s="1"/>
  <c r="AJ31" i="55"/>
  <c r="AH63" i="55"/>
  <c r="AI63" i="55" s="1"/>
  <c r="AH72" i="55"/>
  <c r="AI72" i="55" s="1"/>
  <c r="AJ75" i="55"/>
  <c r="AH45" i="55"/>
  <c r="AI45" i="55" s="1"/>
  <c r="AJ26" i="55"/>
  <c r="AJ35" i="55"/>
  <c r="R36" i="55"/>
  <c r="S36" i="55" s="1"/>
  <c r="AJ43" i="55"/>
  <c r="AH44" i="55"/>
  <c r="AI44" i="55" s="1"/>
  <c r="AH51" i="55"/>
  <c r="AI51" i="55" s="1"/>
  <c r="AJ54" i="55"/>
  <c r="AH58" i="55"/>
  <c r="AI58" i="55" s="1"/>
  <c r="R63" i="55"/>
  <c r="S63" i="55" s="1"/>
  <c r="AJ70" i="55"/>
  <c r="R77" i="55"/>
  <c r="S77" i="55" s="1"/>
  <c r="AJ77" i="55"/>
  <c r="AH79" i="55"/>
  <c r="AI79" i="55" s="1"/>
  <c r="AJ28" i="55"/>
  <c r="AH37" i="55"/>
  <c r="AI37" i="55" s="1"/>
  <c r="AJ78" i="55"/>
  <c r="AH80" i="55"/>
  <c r="AI80" i="55" s="1"/>
  <c r="AJ74" i="55"/>
  <c r="AJ71" i="55"/>
  <c r="AJ19" i="55"/>
  <c r="AH21" i="55"/>
  <c r="AI21" i="55" s="1"/>
  <c r="AH26" i="55"/>
  <c r="AI26" i="55" s="1"/>
  <c r="AJ27" i="55"/>
  <c r="AJ37" i="55"/>
  <c r="AJ45" i="55"/>
  <c r="AJ55" i="55"/>
  <c r="AH67" i="55"/>
  <c r="AI67" i="55" s="1"/>
  <c r="R68" i="55"/>
  <c r="S68" i="55" s="1"/>
  <c r="AH70" i="55"/>
  <c r="AI70" i="55" s="1"/>
  <c r="AH76" i="55"/>
  <c r="AI76" i="55" s="1"/>
  <c r="AH29" i="55"/>
  <c r="AI29" i="55" s="1"/>
  <c r="R38" i="55"/>
  <c r="S38" i="55" s="1"/>
  <c r="R46" i="55"/>
  <c r="S46" i="55" s="1"/>
  <c r="R53" i="55"/>
  <c r="S53" i="55" s="1"/>
  <c r="AJ58" i="55"/>
  <c r="AJ63" i="55"/>
  <c r="AJ72" i="55"/>
  <c r="AJ79" i="55"/>
  <c r="AJ20" i="55"/>
  <c r="AH38" i="55"/>
  <c r="AI38" i="55" s="1"/>
  <c r="AH41" i="55"/>
  <c r="AI41" i="55" s="1"/>
  <c r="AH46" i="55"/>
  <c r="AI46" i="55" s="1"/>
  <c r="T59" i="55"/>
  <c r="AJ25" i="55"/>
  <c r="AH42" i="55"/>
  <c r="AI42" i="55" s="1"/>
  <c r="AH52" i="55"/>
  <c r="AI52" i="55" s="1"/>
  <c r="AJ53" i="55"/>
  <c r="AH54" i="55"/>
  <c r="R61" i="55"/>
  <c r="S61" i="55" s="1"/>
  <c r="AH62" i="55"/>
  <c r="AI62" i="55" s="1"/>
  <c r="AJ67" i="55"/>
  <c r="AH69" i="55"/>
  <c r="AJ51" i="55"/>
  <c r="AH19" i="55"/>
  <c r="AI19" i="55" s="1"/>
  <c r="AJ24" i="55"/>
  <c r="AH27" i="55"/>
  <c r="AI27" i="55" s="1"/>
  <c r="AJ32" i="55"/>
  <c r="AH35" i="55"/>
  <c r="AI35" i="55" s="1"/>
  <c r="AJ38" i="55"/>
  <c r="AH39" i="55"/>
  <c r="AI39" i="55" s="1"/>
  <c r="AH43" i="55"/>
  <c r="AI43" i="55" s="1"/>
  <c r="AJ46" i="55"/>
  <c r="R47" i="55"/>
  <c r="S47" i="55" s="1"/>
  <c r="AH55" i="55"/>
  <c r="AI55" i="55" s="1"/>
  <c r="AH59" i="55"/>
  <c r="AI59" i="55" s="1"/>
  <c r="AH60" i="55"/>
  <c r="AI60" i="55" s="1"/>
  <c r="AJ61" i="55"/>
  <c r="R62" i="55"/>
  <c r="AJ69" i="55"/>
  <c r="AH71" i="55"/>
  <c r="AI71" i="55" s="1"/>
  <c r="R76" i="55"/>
  <c r="S76" i="55" s="1"/>
  <c r="AJ80" i="55"/>
  <c r="AH78" i="55"/>
  <c r="AI78" i="55" s="1"/>
  <c r="R78" i="55"/>
  <c r="S78" i="55" s="1"/>
  <c r="AH30" i="55"/>
  <c r="AI30" i="55" s="1"/>
  <c r="AH40" i="55"/>
  <c r="AI40" i="55" s="1"/>
  <c r="AH48" i="55"/>
  <c r="AI48" i="55" s="1"/>
  <c r="AJ64" i="55"/>
  <c r="AH22" i="55"/>
  <c r="AI22" i="55" s="1"/>
  <c r="AH73" i="55"/>
  <c r="AI73" i="55" s="1"/>
  <c r="AJ39" i="55"/>
  <c r="AJ47" i="55"/>
  <c r="AJ56" i="55"/>
  <c r="AH23" i="55"/>
  <c r="AI23" i="55" s="1"/>
  <c r="AH31" i="55"/>
  <c r="AI31" i="55" s="1"/>
  <c r="AH64" i="55"/>
  <c r="AI64" i="55" s="1"/>
  <c r="AH74" i="55"/>
  <c r="AI74" i="55" s="1"/>
  <c r="R74" i="55"/>
  <c r="S74" i="55" s="1"/>
  <c r="AJ22" i="55"/>
  <c r="AJ30" i="55"/>
  <c r="AJ40" i="55"/>
  <c r="AH47" i="55"/>
  <c r="AI47" i="55" s="1"/>
  <c r="AJ48" i="55"/>
  <c r="AH57" i="55"/>
  <c r="AI57" i="55" s="1"/>
  <c r="R75" i="55"/>
  <c r="S75" i="55" s="1"/>
  <c r="T74" i="55"/>
  <c r="T73" i="55"/>
  <c r="R69" i="55"/>
  <c r="S69" i="55" s="1"/>
  <c r="T75" i="55"/>
  <c r="T68" i="55"/>
  <c r="AJ68" i="55"/>
  <c r="AI69" i="55"/>
  <c r="R70" i="55"/>
  <c r="S70" i="55" s="1"/>
  <c r="T76" i="55"/>
  <c r="AJ76" i="55"/>
  <c r="AJ73" i="55"/>
  <c r="AH77" i="55"/>
  <c r="AI77" i="55" s="1"/>
  <c r="T69" i="55"/>
  <c r="R71" i="55"/>
  <c r="S71" i="55" s="1"/>
  <c r="T77" i="55"/>
  <c r="R67" i="55"/>
  <c r="S67" i="55" s="1"/>
  <c r="T70" i="55"/>
  <c r="R72" i="55"/>
  <c r="S72" i="55" s="1"/>
  <c r="T78" i="55"/>
  <c r="R80" i="55"/>
  <c r="S80" i="55" s="1"/>
  <c r="T67" i="55"/>
  <c r="T71" i="55"/>
  <c r="R73" i="55"/>
  <c r="S73" i="55" s="1"/>
  <c r="T79" i="55"/>
  <c r="T72" i="55"/>
  <c r="T80" i="55"/>
  <c r="R52" i="55"/>
  <c r="S52" i="55" s="1"/>
  <c r="T58" i="55"/>
  <c r="S59" i="55"/>
  <c r="R60" i="55"/>
  <c r="S60" i="55" s="1"/>
  <c r="R51" i="55"/>
  <c r="S51" i="55" s="1"/>
  <c r="AJ59" i="55"/>
  <c r="T52" i="55"/>
  <c r="AJ52" i="55"/>
  <c r="R54" i="55"/>
  <c r="S54" i="55" s="1"/>
  <c r="T60" i="55"/>
  <c r="AJ60" i="55"/>
  <c r="AJ57" i="55"/>
  <c r="AH61" i="55"/>
  <c r="AI61" i="55" s="1"/>
  <c r="T53" i="55"/>
  <c r="AI54" i="55"/>
  <c r="R55" i="55"/>
  <c r="S55" i="55" s="1"/>
  <c r="T61" i="55"/>
  <c r="S62" i="55"/>
  <c r="T54" i="55"/>
  <c r="R56" i="55"/>
  <c r="S56" i="55" s="1"/>
  <c r="AH56" i="55"/>
  <c r="AI56" i="55" s="1"/>
  <c r="T62" i="55"/>
  <c r="R64" i="55"/>
  <c r="S64" i="55" s="1"/>
  <c r="T57" i="55"/>
  <c r="AH53" i="55"/>
  <c r="AI53" i="55" s="1"/>
  <c r="T55" i="55"/>
  <c r="R57" i="55"/>
  <c r="S57" i="55" s="1"/>
  <c r="T63" i="55"/>
  <c r="T51" i="55"/>
  <c r="T56" i="55"/>
  <c r="R58" i="55"/>
  <c r="S58" i="55" s="1"/>
  <c r="T64" i="55"/>
  <c r="T36" i="55"/>
  <c r="AJ36" i="55"/>
  <c r="T44" i="55"/>
  <c r="AJ44" i="55"/>
  <c r="AH36" i="55"/>
  <c r="AI36" i="55" s="1"/>
  <c r="R37" i="55"/>
  <c r="S37" i="55" s="1"/>
  <c r="T37" i="55"/>
  <c r="R39" i="55"/>
  <c r="S39" i="55" s="1"/>
  <c r="T45" i="55"/>
  <c r="R35" i="55"/>
  <c r="S35" i="55" s="1"/>
  <c r="R43" i="55"/>
  <c r="S43" i="55" s="1"/>
  <c r="R44" i="55"/>
  <c r="S44" i="55" s="1"/>
  <c r="T43" i="55"/>
  <c r="T38" i="55"/>
  <c r="R40" i="55"/>
  <c r="S40" i="55" s="1"/>
  <c r="T46" i="55"/>
  <c r="R48" i="55"/>
  <c r="S48" i="55" s="1"/>
  <c r="T41" i="55"/>
  <c r="AJ41" i="55"/>
  <c r="R45" i="55"/>
  <c r="S45" i="55" s="1"/>
  <c r="T39" i="55"/>
  <c r="R41" i="55"/>
  <c r="S41" i="55" s="1"/>
  <c r="T47" i="55"/>
  <c r="T42" i="55"/>
  <c r="AJ42" i="55"/>
  <c r="T35" i="55"/>
  <c r="T40" i="55"/>
  <c r="R42" i="55"/>
  <c r="S42" i="55" s="1"/>
  <c r="T48" i="55"/>
  <c r="T21" i="55"/>
  <c r="R22" i="55"/>
  <c r="S22" i="55" s="1"/>
  <c r="T25" i="55"/>
  <c r="R26" i="55"/>
  <c r="S26" i="55" s="1"/>
  <c r="T29" i="55"/>
  <c r="R30" i="55"/>
  <c r="S30" i="55" s="1"/>
  <c r="R21" i="55"/>
  <c r="S21" i="55" s="1"/>
  <c r="R19" i="55"/>
  <c r="S19" i="55" s="1"/>
  <c r="T22" i="55"/>
  <c r="R23" i="55"/>
  <c r="S23" i="55" s="1"/>
  <c r="T26" i="55"/>
  <c r="R27" i="55"/>
  <c r="S27" i="55" s="1"/>
  <c r="T30" i="55"/>
  <c r="R31" i="55"/>
  <c r="S31" i="55" s="1"/>
  <c r="T20" i="55"/>
  <c r="T19" i="55"/>
  <c r="R20" i="55"/>
  <c r="S20" i="55" s="1"/>
  <c r="AH20" i="55"/>
  <c r="AI20" i="55" s="1"/>
  <c r="T23" i="55"/>
  <c r="R24" i="55"/>
  <c r="S24" i="55" s="1"/>
  <c r="AH24" i="55"/>
  <c r="AI24" i="55" s="1"/>
  <c r="T27" i="55"/>
  <c r="R28" i="55"/>
  <c r="S28" i="55" s="1"/>
  <c r="AH28" i="55"/>
  <c r="AI28" i="55" s="1"/>
  <c r="T31" i="55"/>
  <c r="R32" i="55"/>
  <c r="S32" i="55" s="1"/>
  <c r="AH32" i="55"/>
  <c r="AI32" i="55" s="1"/>
  <c r="T24" i="55"/>
  <c r="R25" i="55"/>
  <c r="S25" i="55" s="1"/>
  <c r="T28" i="55"/>
  <c r="R29" i="55"/>
  <c r="S29" i="55" s="1"/>
  <c r="T32" i="55"/>
  <c r="AH73" i="54"/>
  <c r="AI73" i="54" s="1"/>
  <c r="AJ76" i="54"/>
  <c r="AJ77" i="54"/>
  <c r="AH80" i="54"/>
  <c r="AI80" i="54" s="1"/>
  <c r="AJ69" i="54"/>
  <c r="AJ73" i="54"/>
  <c r="AH76" i="54"/>
  <c r="AI76" i="54" s="1"/>
  <c r="AH77" i="54"/>
  <c r="AI77" i="54" s="1"/>
  <c r="AH69" i="54"/>
  <c r="AI69" i="54" s="1"/>
  <c r="AH68" i="54"/>
  <c r="AI68" i="54" s="1"/>
  <c r="AJ68" i="54"/>
  <c r="AH71" i="54"/>
  <c r="AI71" i="54" s="1"/>
  <c r="AH72" i="54"/>
  <c r="AI72" i="54" s="1"/>
  <c r="AJ74" i="54"/>
  <c r="AJ72" i="54"/>
  <c r="AH74" i="54"/>
  <c r="AI74" i="54" s="1"/>
  <c r="R67" i="54"/>
  <c r="S67" i="54" s="1"/>
  <c r="R68" i="54"/>
  <c r="S68" i="54" s="1"/>
  <c r="R69" i="54"/>
  <c r="S69" i="54" s="1"/>
  <c r="R70" i="54"/>
  <c r="S70" i="54" s="1"/>
  <c r="R71" i="54"/>
  <c r="S71" i="54" s="1"/>
  <c r="R72" i="54"/>
  <c r="S72" i="54" s="1"/>
  <c r="R73" i="54"/>
  <c r="S73" i="54" s="1"/>
  <c r="R74" i="54"/>
  <c r="S74" i="54" s="1"/>
  <c r="R75" i="54"/>
  <c r="S75" i="54" s="1"/>
  <c r="R76" i="54"/>
  <c r="S76" i="54" s="1"/>
  <c r="R77" i="54"/>
  <c r="S77" i="54" s="1"/>
  <c r="R78" i="54"/>
  <c r="S78" i="54" s="1"/>
  <c r="R79" i="54"/>
  <c r="S79" i="54" s="1"/>
  <c r="R80" i="54"/>
  <c r="S80" i="54" s="1"/>
  <c r="R81" i="54"/>
  <c r="S81" i="54" s="1"/>
  <c r="AI78" i="54"/>
  <c r="T67" i="54"/>
  <c r="T68" i="54"/>
  <c r="T69" i="54"/>
  <c r="T70" i="54"/>
  <c r="T71" i="54"/>
  <c r="T72" i="54"/>
  <c r="T73" i="54"/>
  <c r="T74" i="54"/>
  <c r="T75" i="54"/>
  <c r="T76" i="54"/>
  <c r="T77" i="54"/>
  <c r="T78" i="54"/>
  <c r="T79" i="54"/>
  <c r="T80" i="54"/>
  <c r="AH52" i="54"/>
  <c r="AI52" i="54" s="1"/>
  <c r="AJ58" i="54"/>
  <c r="AH60" i="54"/>
  <c r="AI60" i="54" s="1"/>
  <c r="R51" i="54"/>
  <c r="S51" i="54" s="1"/>
  <c r="R52" i="54"/>
  <c r="S52" i="54" s="1"/>
  <c r="R53" i="54"/>
  <c r="S53" i="54" s="1"/>
  <c r="R54" i="54"/>
  <c r="S54" i="54" s="1"/>
  <c r="R55" i="54"/>
  <c r="S55" i="54" s="1"/>
  <c r="R56" i="54"/>
  <c r="S56" i="54" s="1"/>
  <c r="R57" i="54"/>
  <c r="S57" i="54" s="1"/>
  <c r="R58" i="54"/>
  <c r="S58" i="54" s="1"/>
  <c r="R59" i="54"/>
  <c r="S59" i="54" s="1"/>
  <c r="R60" i="54"/>
  <c r="S60" i="54" s="1"/>
  <c r="R61" i="54"/>
  <c r="S61" i="54" s="1"/>
  <c r="R62" i="54"/>
  <c r="S62" i="54" s="1"/>
  <c r="R63" i="54"/>
  <c r="S63" i="54" s="1"/>
  <c r="R64" i="54"/>
  <c r="S64" i="54" s="1"/>
  <c r="R65" i="54"/>
  <c r="S65" i="54" s="1"/>
  <c r="AI54" i="54"/>
  <c r="T51" i="54"/>
  <c r="T52" i="54"/>
  <c r="T53" i="54"/>
  <c r="T54" i="54"/>
  <c r="T55" i="54"/>
  <c r="T56" i="54"/>
  <c r="T57" i="54"/>
  <c r="T58" i="54"/>
  <c r="T59" i="54"/>
  <c r="T60" i="54"/>
  <c r="T61" i="54"/>
  <c r="T62" i="54"/>
  <c r="T63" i="54"/>
  <c r="T64" i="54"/>
  <c r="T65" i="54"/>
  <c r="AH37" i="54"/>
  <c r="AI37" i="54" s="1"/>
  <c r="AH45" i="54"/>
  <c r="AI45" i="54" s="1"/>
  <c r="AJ45" i="54"/>
  <c r="AJ44" i="54"/>
  <c r="AJ37" i="54"/>
  <c r="AH36" i="54"/>
  <c r="AI36" i="54" s="1"/>
  <c r="AH44" i="54"/>
  <c r="AI44" i="54" s="1"/>
  <c r="AJ42" i="54"/>
  <c r="R35" i="54"/>
  <c r="S35" i="54" s="1"/>
  <c r="R36" i="54"/>
  <c r="S36" i="54" s="1"/>
  <c r="R37" i="54"/>
  <c r="S37" i="54" s="1"/>
  <c r="R38" i="54"/>
  <c r="S38" i="54" s="1"/>
  <c r="R39" i="54"/>
  <c r="S39" i="54" s="1"/>
  <c r="R40" i="54"/>
  <c r="S40" i="54" s="1"/>
  <c r="R41" i="54"/>
  <c r="S41" i="54" s="1"/>
  <c r="R42" i="54"/>
  <c r="S42" i="54" s="1"/>
  <c r="R43" i="54"/>
  <c r="S43" i="54" s="1"/>
  <c r="R44" i="54"/>
  <c r="S44" i="54" s="1"/>
  <c r="R45" i="54"/>
  <c r="S45" i="54" s="1"/>
  <c r="R46" i="54"/>
  <c r="S46" i="54" s="1"/>
  <c r="R47" i="54"/>
  <c r="S47" i="54" s="1"/>
  <c r="R48" i="54"/>
  <c r="S48" i="54" s="1"/>
  <c r="R49" i="54"/>
  <c r="S49" i="54" s="1"/>
  <c r="AI39" i="54"/>
  <c r="AI48" i="54"/>
  <c r="T35" i="54"/>
  <c r="T36" i="54"/>
  <c r="T37" i="54"/>
  <c r="T38" i="54"/>
  <c r="T39" i="54"/>
  <c r="T40" i="54"/>
  <c r="T41" i="54"/>
  <c r="T42" i="54"/>
  <c r="T43" i="54"/>
  <c r="T44" i="54"/>
  <c r="T45" i="54"/>
  <c r="T46" i="54"/>
  <c r="T47" i="54"/>
  <c r="T48" i="54"/>
  <c r="T49" i="54"/>
  <c r="AJ26" i="54"/>
  <c r="R20" i="54"/>
  <c r="S20" i="54" s="1"/>
  <c r="AH28" i="54"/>
  <c r="AI28" i="54" s="1"/>
  <c r="T19" i="54"/>
  <c r="AJ19" i="54"/>
  <c r="T27" i="54"/>
  <c r="S28" i="54"/>
  <c r="T20" i="54"/>
  <c r="R22" i="54"/>
  <c r="S22" i="54" s="1"/>
  <c r="T21" i="54"/>
  <c r="AJ21" i="54"/>
  <c r="R23" i="54"/>
  <c r="S23" i="54" s="1"/>
  <c r="T29" i="54"/>
  <c r="AJ29" i="54"/>
  <c r="T28" i="54"/>
  <c r="T22" i="54"/>
  <c r="R24" i="54"/>
  <c r="S24" i="54" s="1"/>
  <c r="T30" i="54"/>
  <c r="S31" i="54"/>
  <c r="T23" i="54"/>
  <c r="AI24" i="54"/>
  <c r="R25" i="54"/>
  <c r="S25" i="54" s="1"/>
  <c r="T31" i="54"/>
  <c r="S32" i="54"/>
  <c r="R33" i="54"/>
  <c r="S33" i="54" s="1"/>
  <c r="T24" i="54"/>
  <c r="R26" i="54"/>
  <c r="S26" i="54" s="1"/>
  <c r="AH26" i="54"/>
  <c r="AI26" i="54" s="1"/>
  <c r="T32" i="54"/>
  <c r="T26" i="54"/>
  <c r="R30" i="54"/>
  <c r="S30" i="54" s="1"/>
  <c r="T25" i="54"/>
  <c r="T33" i="54"/>
  <c r="AI65" i="52"/>
  <c r="AJ65" i="52" s="1"/>
  <c r="AK65" i="52"/>
  <c r="AI65" i="51"/>
  <c r="AJ65" i="51" s="1"/>
  <c r="AI65" i="50"/>
  <c r="AJ65" i="50" s="1"/>
  <c r="AK65" i="50"/>
  <c r="AI65" i="49"/>
  <c r="AJ65" i="49" s="1"/>
  <c r="AK65" i="45"/>
  <c r="AI65" i="45"/>
  <c r="AJ65" i="45" s="1"/>
  <c r="C15" i="33"/>
  <c r="C14" i="33"/>
  <c r="C13" i="33"/>
  <c r="C16" i="33"/>
  <c r="C9" i="33"/>
  <c r="C5" i="33"/>
  <c r="C6" i="33"/>
  <c r="C4" i="33"/>
  <c r="C11" i="33"/>
  <c r="C17" i="33"/>
  <c r="C7" i="33"/>
  <c r="C18" i="33"/>
  <c r="C10" i="33"/>
  <c r="C8" i="33"/>
  <c r="C12" i="33"/>
  <c r="S14" i="48" l="1"/>
  <c r="T14" i="48" s="1"/>
  <c r="U14" i="48"/>
  <c r="S15" i="48"/>
  <c r="T15" i="48" s="1"/>
  <c r="U15" i="48"/>
  <c r="S16" i="48"/>
  <c r="T16" i="48" s="1"/>
  <c r="U16" i="48"/>
  <c r="S17" i="48"/>
  <c r="T17" i="48" s="1"/>
  <c r="U17" i="48"/>
  <c r="S18" i="48"/>
  <c r="T18" i="48" s="1"/>
  <c r="U18" i="48"/>
  <c r="S19" i="48"/>
  <c r="T19" i="48" s="1"/>
  <c r="U19" i="48"/>
  <c r="S20" i="48"/>
  <c r="T20" i="48" s="1"/>
  <c r="U20" i="48"/>
  <c r="S21" i="48"/>
  <c r="T21" i="48" s="1"/>
  <c r="U21" i="48"/>
  <c r="S22" i="48"/>
  <c r="T22" i="48" s="1"/>
  <c r="U22" i="48"/>
  <c r="S23" i="48"/>
  <c r="T23" i="48" s="1"/>
  <c r="U23" i="48"/>
  <c r="S24" i="48"/>
  <c r="T24" i="48" s="1"/>
  <c r="U24" i="48"/>
  <c r="S25" i="48"/>
  <c r="T25" i="48" s="1"/>
  <c r="U25" i="48"/>
  <c r="S26" i="48"/>
  <c r="T26" i="48" s="1"/>
  <c r="U26" i="48"/>
  <c r="S27" i="48"/>
  <c r="T27" i="48" s="1"/>
  <c r="U27" i="48"/>
  <c r="AI27" i="48"/>
  <c r="AJ27" i="48" s="1"/>
  <c r="AK27" i="48"/>
  <c r="S28" i="48"/>
  <c r="T28" i="48" s="1"/>
  <c r="U28" i="48"/>
  <c r="AI28" i="48"/>
  <c r="AJ28" i="48" s="1"/>
  <c r="AK28" i="48"/>
  <c r="S29" i="48"/>
  <c r="T29" i="48" s="1"/>
  <c r="U29" i="48"/>
  <c r="AI29" i="48"/>
  <c r="AJ29" i="48" s="1"/>
  <c r="AK29" i="48"/>
  <c r="S30" i="48"/>
  <c r="T30" i="48" s="1"/>
  <c r="U30" i="48"/>
  <c r="AI30" i="48"/>
  <c r="AJ30" i="48" s="1"/>
  <c r="AK30" i="48"/>
  <c r="S31" i="48"/>
  <c r="T31" i="48" s="1"/>
  <c r="U31" i="48"/>
  <c r="AI31" i="48"/>
  <c r="AJ31" i="48" s="1"/>
  <c r="AK31" i="48"/>
  <c r="S34" i="48"/>
  <c r="T34" i="48" s="1"/>
  <c r="U34" i="48"/>
  <c r="AI34" i="48"/>
  <c r="AJ34" i="48" s="1"/>
  <c r="AK34" i="48"/>
  <c r="S35" i="48"/>
  <c r="T35" i="48" s="1"/>
  <c r="U35" i="48"/>
  <c r="AI35" i="48"/>
  <c r="AJ35" i="48" s="1"/>
  <c r="AK35" i="48"/>
  <c r="S36" i="48"/>
  <c r="T36" i="48" s="1"/>
  <c r="U36" i="48"/>
  <c r="AI36" i="48"/>
  <c r="AJ36" i="48" s="1"/>
  <c r="AK36" i="48"/>
  <c r="S37" i="48"/>
  <c r="T37" i="48" s="1"/>
  <c r="U37" i="48"/>
  <c r="AI37" i="48"/>
  <c r="AJ37" i="48" s="1"/>
  <c r="AK37" i="48"/>
  <c r="S38" i="48"/>
  <c r="T38" i="48" s="1"/>
  <c r="U38" i="48"/>
  <c r="AI38" i="48"/>
  <c r="AJ38" i="48" s="1"/>
  <c r="AK38" i="48"/>
  <c r="S39" i="48"/>
  <c r="T39" i="48" s="1"/>
  <c r="U39" i="48"/>
  <c r="AI39" i="48"/>
  <c r="AJ39" i="48" s="1"/>
  <c r="AK39" i="48"/>
  <c r="S40" i="48"/>
  <c r="T40" i="48" s="1"/>
  <c r="U40" i="48"/>
  <c r="AI40" i="48"/>
  <c r="AJ40" i="48" s="1"/>
  <c r="AK40" i="48"/>
  <c r="S41" i="48"/>
  <c r="T41" i="48" s="1"/>
  <c r="U41" i="48"/>
  <c r="AI41" i="48"/>
  <c r="AJ41" i="48" s="1"/>
  <c r="AK41" i="48"/>
  <c r="S42" i="48"/>
  <c r="T42" i="48" s="1"/>
  <c r="U42" i="48"/>
  <c r="AI42" i="48"/>
  <c r="AJ42" i="48" s="1"/>
  <c r="AK42" i="48"/>
  <c r="S43" i="48"/>
  <c r="T43" i="48" s="1"/>
  <c r="U43" i="48"/>
  <c r="AI43" i="48"/>
  <c r="AJ43" i="48" s="1"/>
  <c r="AK43" i="48"/>
  <c r="S44" i="48"/>
  <c r="T44" i="48" s="1"/>
  <c r="U44" i="48"/>
  <c r="AI44" i="48"/>
  <c r="AJ44" i="48"/>
  <c r="AK44" i="48"/>
  <c r="S45" i="48"/>
  <c r="T45" i="48" s="1"/>
  <c r="U45" i="48"/>
  <c r="AI45" i="48"/>
  <c r="AJ45" i="48" s="1"/>
  <c r="AK45" i="48"/>
  <c r="S46" i="48"/>
  <c r="T46" i="48" s="1"/>
  <c r="U46" i="48"/>
  <c r="AI46" i="48"/>
  <c r="AJ46" i="48" s="1"/>
  <c r="AK46" i="48"/>
  <c r="S47" i="48"/>
  <c r="T47" i="48" s="1"/>
  <c r="U47" i="48"/>
  <c r="AI47" i="48"/>
  <c r="AJ47" i="48" s="1"/>
  <c r="AK47" i="48"/>
  <c r="S48" i="48"/>
  <c r="T48" i="48" s="1"/>
  <c r="U48" i="48"/>
  <c r="AI48" i="48"/>
  <c r="AJ48" i="48" s="1"/>
  <c r="AK48" i="48"/>
  <c r="S49" i="48"/>
  <c r="T49" i="48" s="1"/>
  <c r="U49" i="48"/>
  <c r="AI49" i="48"/>
  <c r="AJ49" i="48" s="1"/>
  <c r="AK49" i="48"/>
  <c r="S50" i="48"/>
  <c r="T50" i="48" s="1"/>
  <c r="U50" i="48"/>
  <c r="AI50" i="48"/>
  <c r="AJ50" i="48" s="1"/>
  <c r="AK50" i="48"/>
  <c r="S51" i="48"/>
  <c r="T51" i="48" s="1"/>
  <c r="U51" i="48"/>
  <c r="AI51" i="48"/>
  <c r="AJ51" i="48" s="1"/>
  <c r="AK51" i="48"/>
  <c r="S52" i="48"/>
  <c r="T52" i="48" s="1"/>
  <c r="U52" i="48"/>
  <c r="AI52" i="48"/>
  <c r="AJ52" i="48" s="1"/>
  <c r="AK52" i="48"/>
  <c r="S53" i="48"/>
  <c r="T53" i="48" s="1"/>
  <c r="U53" i="48"/>
  <c r="AI53" i="48"/>
  <c r="AJ53" i="48" s="1"/>
  <c r="AK53" i="48"/>
  <c r="S54" i="48"/>
  <c r="T54" i="48" s="1"/>
  <c r="U54" i="48"/>
  <c r="AI54" i="48"/>
  <c r="AJ54" i="48" s="1"/>
  <c r="AK54" i="48"/>
  <c r="S55" i="48"/>
  <c r="T55" i="48" s="1"/>
  <c r="U55" i="48"/>
  <c r="AI55" i="48"/>
  <c r="AJ55" i="48" s="1"/>
  <c r="AK55" i="48"/>
  <c r="S56" i="48"/>
  <c r="T56" i="48" s="1"/>
  <c r="U56" i="48"/>
  <c r="AI56" i="48"/>
  <c r="AJ56" i="48" s="1"/>
  <c r="S57" i="48"/>
  <c r="T57" i="48" s="1"/>
  <c r="U57" i="48"/>
  <c r="S58" i="48"/>
  <c r="T58" i="48" s="1"/>
  <c r="U58" i="48"/>
  <c r="S59" i="48"/>
  <c r="T59" i="48" s="1"/>
  <c r="U59" i="48"/>
  <c r="S60" i="48"/>
  <c r="T60" i="48" s="1"/>
  <c r="U60" i="48"/>
  <c r="S61" i="48"/>
  <c r="T61" i="48" s="1"/>
  <c r="S62" i="48"/>
  <c r="T62" i="48" s="1"/>
  <c r="S63" i="48"/>
  <c r="T63" i="48" s="1"/>
  <c r="S64" i="48"/>
  <c r="T64" i="48" s="1"/>
  <c r="AI64" i="52" l="1"/>
  <c r="AJ64" i="52" s="1"/>
  <c r="AK64" i="52"/>
  <c r="AI64" i="51"/>
  <c r="AJ64" i="51" s="1"/>
  <c r="AK64" i="50"/>
  <c r="AI64" i="50"/>
  <c r="AJ64" i="50" s="1"/>
  <c r="AI64" i="49"/>
  <c r="AJ64" i="49" s="1"/>
  <c r="S55" i="47"/>
  <c r="T55" i="47" s="1"/>
  <c r="U55" i="47"/>
  <c r="AI64" i="46"/>
  <c r="AK64" i="46"/>
  <c r="AI64" i="45"/>
  <c r="AJ64" i="45" s="1"/>
  <c r="AK64" i="45"/>
  <c r="AJ64" i="46" l="1"/>
  <c r="AI63" i="52" l="1"/>
  <c r="AJ63" i="52" s="1"/>
  <c r="AK63" i="52"/>
  <c r="AI63" i="51"/>
  <c r="AJ63" i="51" s="1"/>
  <c r="AI63" i="50"/>
  <c r="AJ63" i="50" s="1"/>
  <c r="AK63" i="50"/>
  <c r="AI63" i="49"/>
  <c r="AJ63" i="49" s="1"/>
  <c r="AI63" i="46"/>
  <c r="AJ63" i="46" s="1"/>
  <c r="AK63" i="46"/>
  <c r="AI63" i="45"/>
  <c r="AJ63" i="45" s="1"/>
  <c r="AK63" i="45"/>
  <c r="AH66" i="55" l="1"/>
  <c r="AH50" i="55"/>
  <c r="AH34" i="55"/>
  <c r="AH18" i="55"/>
  <c r="T18" i="54"/>
  <c r="AJ18" i="54"/>
  <c r="AH50" i="54"/>
  <c r="AI50" i="54" s="1"/>
  <c r="R50" i="54"/>
  <c r="S50" i="54" s="1"/>
  <c r="T34" i="54"/>
  <c r="AJ34" i="54"/>
  <c r="AH66" i="54"/>
  <c r="AI66" i="54" s="1"/>
  <c r="R66" i="54"/>
  <c r="S66" i="54" s="1"/>
  <c r="AH34" i="54"/>
  <c r="AI34" i="54" s="1"/>
  <c r="R34" i="54"/>
  <c r="S34" i="54" s="1"/>
  <c r="T66" i="54"/>
  <c r="AJ66" i="54"/>
  <c r="R18" i="54"/>
  <c r="S18" i="54" s="1"/>
  <c r="AH18" i="54"/>
  <c r="AI18" i="54" s="1"/>
  <c r="T50" i="54"/>
  <c r="AJ50" i="54"/>
  <c r="AI58" i="52" l="1"/>
  <c r="AI60" i="52"/>
  <c r="AI62" i="52"/>
  <c r="AJ62" i="52" s="1"/>
  <c r="AI57" i="52"/>
  <c r="AI59" i="52"/>
  <c r="AI61" i="52"/>
  <c r="AK62" i="52"/>
  <c r="AI62" i="51"/>
  <c r="AJ62" i="51" s="1"/>
  <c r="AI62" i="50"/>
  <c r="AJ62" i="50" s="1"/>
  <c r="AK62" i="50"/>
  <c r="AI62" i="49"/>
  <c r="AJ62" i="49" s="1"/>
  <c r="AI62" i="46"/>
  <c r="AJ62" i="46" s="1"/>
  <c r="AK62" i="46"/>
  <c r="AK62" i="45"/>
  <c r="AI62" i="45"/>
  <c r="AJ62" i="45" s="1"/>
  <c r="AI61" i="45"/>
  <c r="AJ61" i="45" s="1"/>
  <c r="AJ61" i="52" l="1"/>
  <c r="AK61" i="52"/>
  <c r="AI61" i="51"/>
  <c r="AJ61" i="51" s="1"/>
  <c r="AK61" i="51"/>
  <c r="AI61" i="50"/>
  <c r="AJ61" i="50" s="1"/>
  <c r="AK61" i="50"/>
  <c r="AI61" i="49"/>
  <c r="AJ61" i="49" s="1"/>
  <c r="AI61" i="47"/>
  <c r="AJ61" i="47" s="1"/>
  <c r="AI61" i="46" l="1"/>
  <c r="AJ61" i="46" s="1"/>
  <c r="AK61" i="46"/>
  <c r="AK61" i="45" l="1"/>
  <c r="S14" i="45" l="1"/>
  <c r="T14" i="45" s="1"/>
  <c r="AK60" i="52"/>
  <c r="AK59" i="52"/>
  <c r="AK58" i="52"/>
  <c r="AK57" i="52"/>
  <c r="AK56" i="52"/>
  <c r="AI56" i="52"/>
  <c r="AK55" i="52"/>
  <c r="AI55" i="52"/>
  <c r="U55" i="52"/>
  <c r="S55" i="52"/>
  <c r="AK54" i="52"/>
  <c r="AI54" i="52"/>
  <c r="U54" i="52"/>
  <c r="S54" i="52"/>
  <c r="AK53" i="52"/>
  <c r="AI53" i="52"/>
  <c r="AJ53" i="52" s="1"/>
  <c r="U53" i="52"/>
  <c r="S53" i="52"/>
  <c r="T53" i="52" s="1"/>
  <c r="AK52" i="52"/>
  <c r="AI52" i="52"/>
  <c r="AJ52" i="52" s="1"/>
  <c r="U52" i="52"/>
  <c r="S52" i="52"/>
  <c r="T52" i="52" s="1"/>
  <c r="AK51" i="52"/>
  <c r="AI51" i="52"/>
  <c r="AJ51" i="52" s="1"/>
  <c r="U51" i="52"/>
  <c r="S51" i="52"/>
  <c r="T51" i="52" s="1"/>
  <c r="AK50" i="52"/>
  <c r="AI50" i="52"/>
  <c r="AJ50" i="52" s="1"/>
  <c r="U50" i="52"/>
  <c r="S50" i="52"/>
  <c r="T50" i="52" s="1"/>
  <c r="AK49" i="52"/>
  <c r="AI49" i="52"/>
  <c r="AJ49" i="52" s="1"/>
  <c r="U49" i="52"/>
  <c r="S49" i="52"/>
  <c r="T49" i="52" s="1"/>
  <c r="AK48" i="52"/>
  <c r="AI48" i="52"/>
  <c r="AJ48" i="52" s="1"/>
  <c r="U48" i="52"/>
  <c r="S48" i="52"/>
  <c r="T48" i="52" s="1"/>
  <c r="AK47" i="52"/>
  <c r="AI47" i="52"/>
  <c r="AJ47" i="52" s="1"/>
  <c r="U47" i="52"/>
  <c r="S47" i="52"/>
  <c r="T47" i="52" s="1"/>
  <c r="AK46" i="52"/>
  <c r="AI46" i="52"/>
  <c r="AJ46" i="52" s="1"/>
  <c r="U46" i="52"/>
  <c r="S46" i="52"/>
  <c r="T46" i="52" s="1"/>
  <c r="AK45" i="52"/>
  <c r="AI45" i="52"/>
  <c r="AJ45" i="52" s="1"/>
  <c r="U45" i="52"/>
  <c r="S45" i="52"/>
  <c r="T45" i="52" s="1"/>
  <c r="AK44" i="52"/>
  <c r="AI44" i="52"/>
  <c r="AJ44" i="52" s="1"/>
  <c r="U44" i="52"/>
  <c r="S44" i="52"/>
  <c r="T44" i="52" s="1"/>
  <c r="AK43" i="52"/>
  <c r="AI43" i="52"/>
  <c r="AJ43" i="52" s="1"/>
  <c r="U43" i="52"/>
  <c r="S43" i="52"/>
  <c r="T43" i="52" s="1"/>
  <c r="AK42" i="52"/>
  <c r="AI42" i="52"/>
  <c r="AJ42" i="52" s="1"/>
  <c r="U42" i="52"/>
  <c r="S42" i="52"/>
  <c r="T42" i="52" s="1"/>
  <c r="AK41" i="52"/>
  <c r="AI41" i="52"/>
  <c r="AJ41" i="52" s="1"/>
  <c r="U41" i="52"/>
  <c r="S41" i="52"/>
  <c r="T41" i="52" s="1"/>
  <c r="AK40" i="52"/>
  <c r="AI40" i="52"/>
  <c r="AJ40" i="52" s="1"/>
  <c r="U40" i="52"/>
  <c r="S40" i="52"/>
  <c r="T40" i="52" s="1"/>
  <c r="AK39" i="52"/>
  <c r="AI39" i="52"/>
  <c r="AJ39" i="52" s="1"/>
  <c r="U39" i="52"/>
  <c r="S39" i="52"/>
  <c r="T39" i="52" s="1"/>
  <c r="AK38" i="52"/>
  <c r="AI38" i="52"/>
  <c r="AJ38" i="52" s="1"/>
  <c r="U38" i="52"/>
  <c r="S38" i="52"/>
  <c r="T38" i="52" s="1"/>
  <c r="AK37" i="52"/>
  <c r="AI37" i="52"/>
  <c r="AJ37" i="52" s="1"/>
  <c r="U37" i="52"/>
  <c r="S37" i="52"/>
  <c r="T37" i="52" s="1"/>
  <c r="AK36" i="52"/>
  <c r="AI36" i="52"/>
  <c r="AJ36" i="52" s="1"/>
  <c r="U36" i="52"/>
  <c r="S36" i="52"/>
  <c r="T36" i="52" s="1"/>
  <c r="AK35" i="52"/>
  <c r="AI35" i="52"/>
  <c r="AJ35" i="52" s="1"/>
  <c r="U35" i="52"/>
  <c r="S35" i="52"/>
  <c r="T35" i="52" s="1"/>
  <c r="AK34" i="52"/>
  <c r="AI34" i="52"/>
  <c r="AJ34" i="52" s="1"/>
  <c r="U34" i="52"/>
  <c r="S34" i="52"/>
  <c r="T34" i="52" s="1"/>
  <c r="U31" i="52"/>
  <c r="S31" i="52"/>
  <c r="T31" i="52" s="1"/>
  <c r="U30" i="52"/>
  <c r="S30" i="52"/>
  <c r="T30" i="52" s="1"/>
  <c r="U29" i="52"/>
  <c r="S29" i="52"/>
  <c r="T29" i="52" s="1"/>
  <c r="U28" i="52"/>
  <c r="S28" i="52"/>
  <c r="T28" i="52" s="1"/>
  <c r="U27" i="52"/>
  <c r="S27" i="52"/>
  <c r="T27" i="52" s="1"/>
  <c r="U26" i="52"/>
  <c r="S26" i="52"/>
  <c r="T26" i="52" s="1"/>
  <c r="U25" i="52"/>
  <c r="S25" i="52"/>
  <c r="T25" i="52" s="1"/>
  <c r="U24" i="52"/>
  <c r="S24" i="52"/>
  <c r="T24" i="52" s="1"/>
  <c r="U23" i="52"/>
  <c r="S23" i="52"/>
  <c r="T23" i="52" s="1"/>
  <c r="U22" i="52"/>
  <c r="S22" i="52"/>
  <c r="T22" i="52" s="1"/>
  <c r="U21" i="52"/>
  <c r="S21" i="52"/>
  <c r="T21" i="52" s="1"/>
  <c r="AK60" i="51"/>
  <c r="AI60" i="51"/>
  <c r="AK59" i="51"/>
  <c r="AI59" i="51"/>
  <c r="AJ59" i="51" s="1"/>
  <c r="AK58" i="51"/>
  <c r="AI58" i="51"/>
  <c r="AK57" i="51"/>
  <c r="AI57" i="51"/>
  <c r="AJ57" i="51" s="1"/>
  <c r="AK56" i="51"/>
  <c r="AI56" i="51"/>
  <c r="AJ56" i="51" s="1"/>
  <c r="AK55" i="51"/>
  <c r="AI55" i="51"/>
  <c r="AJ55" i="51" s="1"/>
  <c r="S55" i="51"/>
  <c r="T55" i="51" s="1"/>
  <c r="AK54" i="51"/>
  <c r="AI54" i="51"/>
  <c r="AJ54" i="51" s="1"/>
  <c r="U54" i="51"/>
  <c r="S54" i="51"/>
  <c r="T54" i="51" s="1"/>
  <c r="AK53" i="51"/>
  <c r="AI53" i="51"/>
  <c r="AJ53" i="51" s="1"/>
  <c r="U53" i="51"/>
  <c r="S53" i="51"/>
  <c r="T53" i="51" s="1"/>
  <c r="AK52" i="51"/>
  <c r="AI52" i="51"/>
  <c r="AJ52" i="51" s="1"/>
  <c r="U52" i="51"/>
  <c r="S52" i="51"/>
  <c r="T52" i="51" s="1"/>
  <c r="AK51" i="51"/>
  <c r="AI51" i="51"/>
  <c r="AJ51" i="51" s="1"/>
  <c r="U51" i="51"/>
  <c r="S51" i="51"/>
  <c r="T51" i="51" s="1"/>
  <c r="AK50" i="51"/>
  <c r="AI50" i="51"/>
  <c r="AJ50" i="51" s="1"/>
  <c r="U50" i="51"/>
  <c r="S50" i="51"/>
  <c r="T50" i="51" s="1"/>
  <c r="AK49" i="51"/>
  <c r="AI49" i="51"/>
  <c r="AJ49" i="51" s="1"/>
  <c r="U49" i="51"/>
  <c r="S49" i="51"/>
  <c r="T49" i="51" s="1"/>
  <c r="AK48" i="51"/>
  <c r="AI48" i="51"/>
  <c r="AJ48" i="51" s="1"/>
  <c r="U48" i="51"/>
  <c r="S48" i="51"/>
  <c r="T48" i="51" s="1"/>
  <c r="AK47" i="51"/>
  <c r="AI47" i="51"/>
  <c r="AJ47" i="51" s="1"/>
  <c r="U47" i="51"/>
  <c r="S47" i="51"/>
  <c r="T47" i="51" s="1"/>
  <c r="AK46" i="51"/>
  <c r="AI46" i="51"/>
  <c r="AJ46" i="51" s="1"/>
  <c r="U46" i="51"/>
  <c r="S46" i="51"/>
  <c r="T46" i="51" s="1"/>
  <c r="AK45" i="51"/>
  <c r="AI45" i="51"/>
  <c r="AJ45" i="51" s="1"/>
  <c r="U45" i="51"/>
  <c r="S45" i="51"/>
  <c r="T45" i="51" s="1"/>
  <c r="AK44" i="51"/>
  <c r="AI44" i="51"/>
  <c r="AJ44" i="51" s="1"/>
  <c r="U44" i="51"/>
  <c r="S44" i="51"/>
  <c r="T44" i="51" s="1"/>
  <c r="AK43" i="51"/>
  <c r="AI43" i="51"/>
  <c r="AJ43" i="51" s="1"/>
  <c r="U43" i="51"/>
  <c r="S43" i="51"/>
  <c r="T43" i="51" s="1"/>
  <c r="AK42" i="51"/>
  <c r="AI42" i="51"/>
  <c r="AJ42" i="51" s="1"/>
  <c r="U42" i="51"/>
  <c r="S42" i="51"/>
  <c r="T42" i="51" s="1"/>
  <c r="AK41" i="51"/>
  <c r="AI41" i="51"/>
  <c r="AJ41" i="51" s="1"/>
  <c r="U41" i="51"/>
  <c r="S41" i="51"/>
  <c r="T41" i="51" s="1"/>
  <c r="AK40" i="51"/>
  <c r="AI40" i="51"/>
  <c r="AJ40" i="51" s="1"/>
  <c r="U40" i="51"/>
  <c r="S40" i="51"/>
  <c r="T40" i="51" s="1"/>
  <c r="AK39" i="51"/>
  <c r="AI39" i="51"/>
  <c r="AJ39" i="51" s="1"/>
  <c r="U39" i="51"/>
  <c r="S39" i="51"/>
  <c r="T39" i="51" s="1"/>
  <c r="AK38" i="51"/>
  <c r="AI38" i="51"/>
  <c r="AJ38" i="51" s="1"/>
  <c r="U38" i="51"/>
  <c r="S38" i="51"/>
  <c r="T38" i="51" s="1"/>
  <c r="AK37" i="51"/>
  <c r="AI37" i="51"/>
  <c r="AJ37" i="51" s="1"/>
  <c r="U37" i="51"/>
  <c r="S37" i="51"/>
  <c r="T37" i="51" s="1"/>
  <c r="AK36" i="51"/>
  <c r="AI36" i="51"/>
  <c r="AJ36" i="51" s="1"/>
  <c r="U36" i="51"/>
  <c r="S36" i="51"/>
  <c r="T36" i="51" s="1"/>
  <c r="AK35" i="51"/>
  <c r="AI35" i="51"/>
  <c r="AJ35" i="51" s="1"/>
  <c r="U35" i="51"/>
  <c r="S35" i="51"/>
  <c r="T35" i="51" s="1"/>
  <c r="AK34" i="51"/>
  <c r="AI34" i="51"/>
  <c r="AJ34" i="51" s="1"/>
  <c r="U34" i="51"/>
  <c r="S34" i="51"/>
  <c r="T34" i="51" s="1"/>
  <c r="U31" i="51"/>
  <c r="S31" i="51"/>
  <c r="T31" i="51" s="1"/>
  <c r="U30" i="51"/>
  <c r="S30" i="51"/>
  <c r="T30" i="51" s="1"/>
  <c r="U29" i="51"/>
  <c r="S29" i="51"/>
  <c r="T29" i="51" s="1"/>
  <c r="U28" i="51"/>
  <c r="S28" i="51"/>
  <c r="T28" i="51" s="1"/>
  <c r="U27" i="51"/>
  <c r="S27" i="51"/>
  <c r="T27" i="51" s="1"/>
  <c r="U26" i="51"/>
  <c r="S26" i="51"/>
  <c r="T26" i="51" s="1"/>
  <c r="U25" i="51"/>
  <c r="S25" i="51"/>
  <c r="T25" i="51" s="1"/>
  <c r="U24" i="51"/>
  <c r="S24" i="51"/>
  <c r="T24" i="51" s="1"/>
  <c r="U23" i="51"/>
  <c r="S23" i="51"/>
  <c r="T23" i="51" s="1"/>
  <c r="U22" i="51"/>
  <c r="S22" i="51"/>
  <c r="T22" i="51" s="1"/>
  <c r="U21" i="51"/>
  <c r="S21" i="51"/>
  <c r="T21" i="51" s="1"/>
  <c r="AK60" i="50"/>
  <c r="AI60" i="50"/>
  <c r="AK59" i="50"/>
  <c r="AI59" i="50"/>
  <c r="AK58" i="50"/>
  <c r="AI58" i="50"/>
  <c r="AJ58" i="50" s="1"/>
  <c r="AK57" i="50"/>
  <c r="AI57" i="50"/>
  <c r="AJ57" i="50" s="1"/>
  <c r="AK56" i="50"/>
  <c r="AI56" i="50"/>
  <c r="AJ56" i="50" s="1"/>
  <c r="AK55" i="50"/>
  <c r="AI55" i="50"/>
  <c r="AJ55" i="50" s="1"/>
  <c r="AK54" i="50"/>
  <c r="AI54" i="50"/>
  <c r="AJ54" i="50" s="1"/>
  <c r="U54" i="50"/>
  <c r="S54" i="50"/>
  <c r="T54" i="50" s="1"/>
  <c r="AK53" i="50"/>
  <c r="AI53" i="50"/>
  <c r="AJ53" i="50" s="1"/>
  <c r="U53" i="50"/>
  <c r="S53" i="50"/>
  <c r="T53" i="50" s="1"/>
  <c r="AK52" i="50"/>
  <c r="AI52" i="50"/>
  <c r="AJ52" i="50" s="1"/>
  <c r="U52" i="50"/>
  <c r="S52" i="50"/>
  <c r="T52" i="50" s="1"/>
  <c r="AK51" i="50"/>
  <c r="AI51" i="50"/>
  <c r="AJ51" i="50" s="1"/>
  <c r="U51" i="50"/>
  <c r="S51" i="50"/>
  <c r="T51" i="50" s="1"/>
  <c r="AK50" i="50"/>
  <c r="AI50" i="50"/>
  <c r="AJ50" i="50" s="1"/>
  <c r="U50" i="50"/>
  <c r="S50" i="50"/>
  <c r="T50" i="50" s="1"/>
  <c r="AK49" i="50"/>
  <c r="AI49" i="50"/>
  <c r="AJ49" i="50" s="1"/>
  <c r="U49" i="50"/>
  <c r="S49" i="50"/>
  <c r="T49" i="50" s="1"/>
  <c r="AK48" i="50"/>
  <c r="AI48" i="50"/>
  <c r="AJ48" i="50" s="1"/>
  <c r="U48" i="50"/>
  <c r="S48" i="50"/>
  <c r="T48" i="50" s="1"/>
  <c r="AK47" i="50"/>
  <c r="AI47" i="50"/>
  <c r="AJ47" i="50" s="1"/>
  <c r="U47" i="50"/>
  <c r="S47" i="50"/>
  <c r="T47" i="50" s="1"/>
  <c r="AK46" i="50"/>
  <c r="AI46" i="50"/>
  <c r="AJ46" i="50" s="1"/>
  <c r="U46" i="50"/>
  <c r="S46" i="50"/>
  <c r="T46" i="50" s="1"/>
  <c r="AK45" i="50"/>
  <c r="AI45" i="50"/>
  <c r="AJ45" i="50" s="1"/>
  <c r="U45" i="50"/>
  <c r="S45" i="50"/>
  <c r="T45" i="50" s="1"/>
  <c r="AK44" i="50"/>
  <c r="AI44" i="50"/>
  <c r="AJ44" i="50" s="1"/>
  <c r="U44" i="50"/>
  <c r="S44" i="50"/>
  <c r="T44" i="50" s="1"/>
  <c r="AK43" i="50"/>
  <c r="AI43" i="50"/>
  <c r="AJ43" i="50" s="1"/>
  <c r="U43" i="50"/>
  <c r="S43" i="50"/>
  <c r="T43" i="50" s="1"/>
  <c r="AK42" i="50"/>
  <c r="AI42" i="50"/>
  <c r="AJ42" i="50" s="1"/>
  <c r="U42" i="50"/>
  <c r="S42" i="50"/>
  <c r="T42" i="50" s="1"/>
  <c r="AK41" i="50"/>
  <c r="AI41" i="50"/>
  <c r="AJ41" i="50" s="1"/>
  <c r="U41" i="50"/>
  <c r="S41" i="50"/>
  <c r="T41" i="50" s="1"/>
  <c r="AK40" i="50"/>
  <c r="AI40" i="50"/>
  <c r="AJ40" i="50" s="1"/>
  <c r="U40" i="50"/>
  <c r="S40" i="50"/>
  <c r="T40" i="50" s="1"/>
  <c r="AK39" i="50"/>
  <c r="AI39" i="50"/>
  <c r="AJ39" i="50" s="1"/>
  <c r="U39" i="50"/>
  <c r="S39" i="50"/>
  <c r="T39" i="50" s="1"/>
  <c r="AK38" i="50"/>
  <c r="AI38" i="50"/>
  <c r="AJ38" i="50" s="1"/>
  <c r="U38" i="50"/>
  <c r="S38" i="50"/>
  <c r="T38" i="50" s="1"/>
  <c r="AK37" i="50"/>
  <c r="AI37" i="50"/>
  <c r="AJ37" i="50" s="1"/>
  <c r="U37" i="50"/>
  <c r="S37" i="50"/>
  <c r="T37" i="50" s="1"/>
  <c r="AK36" i="50"/>
  <c r="AI36" i="50"/>
  <c r="AJ36" i="50" s="1"/>
  <c r="U36" i="50"/>
  <c r="S36" i="50"/>
  <c r="T36" i="50" s="1"/>
  <c r="AK35" i="50"/>
  <c r="AI35" i="50"/>
  <c r="AJ35" i="50" s="1"/>
  <c r="U35" i="50"/>
  <c r="S35" i="50"/>
  <c r="T35" i="50" s="1"/>
  <c r="AK34" i="50"/>
  <c r="AI34" i="50"/>
  <c r="AJ34" i="50" s="1"/>
  <c r="U34" i="50"/>
  <c r="S34" i="50"/>
  <c r="T34" i="50" s="1"/>
  <c r="AK31" i="50"/>
  <c r="AI31" i="50"/>
  <c r="AJ31" i="50" s="1"/>
  <c r="U31" i="50"/>
  <c r="S31" i="50"/>
  <c r="T31" i="50" s="1"/>
  <c r="AK30" i="50"/>
  <c r="AI30" i="50"/>
  <c r="AJ30" i="50" s="1"/>
  <c r="U30" i="50"/>
  <c r="S30" i="50"/>
  <c r="T30" i="50" s="1"/>
  <c r="AK29" i="50"/>
  <c r="AI29" i="50"/>
  <c r="AJ29" i="50" s="1"/>
  <c r="U29" i="50"/>
  <c r="S29" i="50"/>
  <c r="T29" i="50" s="1"/>
  <c r="AK28" i="50"/>
  <c r="AI28" i="50"/>
  <c r="AJ28" i="50" s="1"/>
  <c r="U28" i="50"/>
  <c r="S28" i="50"/>
  <c r="T28" i="50" s="1"/>
  <c r="AK27" i="50"/>
  <c r="AI27" i="50"/>
  <c r="AJ27" i="50" s="1"/>
  <c r="U27" i="50"/>
  <c r="S27" i="50"/>
  <c r="T27" i="50" s="1"/>
  <c r="U26" i="50"/>
  <c r="S26" i="50"/>
  <c r="T26" i="50" s="1"/>
  <c r="U25" i="50"/>
  <c r="S25" i="50"/>
  <c r="T25" i="50" s="1"/>
  <c r="U24" i="50"/>
  <c r="S24" i="50"/>
  <c r="T24" i="50" s="1"/>
  <c r="U23" i="50"/>
  <c r="S23" i="50"/>
  <c r="T23" i="50" s="1"/>
  <c r="U22" i="50"/>
  <c r="S22" i="50"/>
  <c r="T22" i="50" s="1"/>
  <c r="U21" i="50"/>
  <c r="S21" i="50"/>
  <c r="T21" i="50" s="1"/>
  <c r="U20" i="50"/>
  <c r="S20" i="50"/>
  <c r="T20" i="50" s="1"/>
  <c r="U19" i="50"/>
  <c r="S19" i="50"/>
  <c r="T19" i="50" s="1"/>
  <c r="U18" i="50"/>
  <c r="T18" i="50"/>
  <c r="S18" i="50"/>
  <c r="U17" i="50"/>
  <c r="S17" i="50"/>
  <c r="T17" i="50" s="1"/>
  <c r="U16" i="50"/>
  <c r="S16" i="50"/>
  <c r="T16" i="50" s="1"/>
  <c r="U15" i="50"/>
  <c r="S15" i="50"/>
  <c r="T15" i="50" s="1"/>
  <c r="U14" i="50"/>
  <c r="S14" i="50"/>
  <c r="T14" i="50" s="1"/>
  <c r="AK60" i="49"/>
  <c r="AI60" i="49"/>
  <c r="AJ60" i="49" s="1"/>
  <c r="AK59" i="49"/>
  <c r="AI59" i="49"/>
  <c r="AJ59" i="49" s="1"/>
  <c r="AK58" i="49"/>
  <c r="AI58" i="49"/>
  <c r="AJ58" i="49" s="1"/>
  <c r="AK57" i="49"/>
  <c r="AI57" i="49"/>
  <c r="AJ57" i="49" s="1"/>
  <c r="AK56" i="49"/>
  <c r="AI56" i="49"/>
  <c r="AJ56" i="49" s="1"/>
  <c r="AK55" i="49"/>
  <c r="AI55" i="49"/>
  <c r="AJ55" i="49" s="1"/>
  <c r="U55" i="49"/>
  <c r="S55" i="49"/>
  <c r="T55" i="49" s="1"/>
  <c r="AK54" i="49"/>
  <c r="AI54" i="49"/>
  <c r="AJ54" i="49" s="1"/>
  <c r="U54" i="49"/>
  <c r="S54" i="49"/>
  <c r="T54" i="49" s="1"/>
  <c r="AK53" i="49"/>
  <c r="AI53" i="49"/>
  <c r="AJ53" i="49" s="1"/>
  <c r="U53" i="49"/>
  <c r="S53" i="49"/>
  <c r="T53" i="49" s="1"/>
  <c r="AK52" i="49"/>
  <c r="AI52" i="49"/>
  <c r="AJ52" i="49" s="1"/>
  <c r="U52" i="49"/>
  <c r="S52" i="49"/>
  <c r="T52" i="49" s="1"/>
  <c r="AK51" i="49"/>
  <c r="AI51" i="49"/>
  <c r="AJ51" i="49" s="1"/>
  <c r="U51" i="49"/>
  <c r="S51" i="49"/>
  <c r="T51" i="49" s="1"/>
  <c r="AK50" i="49"/>
  <c r="AI50" i="49"/>
  <c r="AJ50" i="49" s="1"/>
  <c r="U50" i="49"/>
  <c r="S50" i="49"/>
  <c r="T50" i="49" s="1"/>
  <c r="AK49" i="49"/>
  <c r="AI49" i="49"/>
  <c r="AJ49" i="49" s="1"/>
  <c r="U49" i="49"/>
  <c r="S49" i="49"/>
  <c r="T49" i="49" s="1"/>
  <c r="AK48" i="49"/>
  <c r="AI48" i="49"/>
  <c r="AJ48" i="49" s="1"/>
  <c r="U48" i="49"/>
  <c r="S48" i="49"/>
  <c r="T48" i="49" s="1"/>
  <c r="AK47" i="49"/>
  <c r="AI47" i="49"/>
  <c r="AJ47" i="49" s="1"/>
  <c r="U47" i="49"/>
  <c r="S47" i="49"/>
  <c r="T47" i="49" s="1"/>
  <c r="AK46" i="49"/>
  <c r="AI46" i="49"/>
  <c r="AJ46" i="49" s="1"/>
  <c r="U46" i="49"/>
  <c r="S46" i="49"/>
  <c r="T46" i="49" s="1"/>
  <c r="AK45" i="49"/>
  <c r="AI45" i="49"/>
  <c r="AJ45" i="49" s="1"/>
  <c r="U45" i="49"/>
  <c r="S45" i="49"/>
  <c r="T45" i="49" s="1"/>
  <c r="AK44" i="49"/>
  <c r="AI44" i="49"/>
  <c r="AJ44" i="49" s="1"/>
  <c r="U44" i="49"/>
  <c r="S44" i="49"/>
  <c r="T44" i="49" s="1"/>
  <c r="AK43" i="49"/>
  <c r="AI43" i="49"/>
  <c r="AJ43" i="49" s="1"/>
  <c r="U43" i="49"/>
  <c r="S43" i="49"/>
  <c r="T43" i="49" s="1"/>
  <c r="AK42" i="49"/>
  <c r="AI42" i="49"/>
  <c r="AJ42" i="49" s="1"/>
  <c r="U42" i="49"/>
  <c r="S42" i="49"/>
  <c r="T42" i="49" s="1"/>
  <c r="AK41" i="49"/>
  <c r="AI41" i="49"/>
  <c r="AJ41" i="49" s="1"/>
  <c r="U41" i="49"/>
  <c r="S41" i="49"/>
  <c r="T41" i="49" s="1"/>
  <c r="AK40" i="49"/>
  <c r="AI40" i="49"/>
  <c r="AJ40" i="49" s="1"/>
  <c r="U40" i="49"/>
  <c r="S40" i="49"/>
  <c r="T40" i="49" s="1"/>
  <c r="AK39" i="49"/>
  <c r="AI39" i="49"/>
  <c r="AJ39" i="49" s="1"/>
  <c r="U39" i="49"/>
  <c r="S39" i="49"/>
  <c r="T39" i="49" s="1"/>
  <c r="AK38" i="49"/>
  <c r="AI38" i="49"/>
  <c r="AJ38" i="49" s="1"/>
  <c r="U38" i="49"/>
  <c r="S38" i="49"/>
  <c r="T38" i="49" s="1"/>
  <c r="AK37" i="49"/>
  <c r="AI37" i="49"/>
  <c r="AJ37" i="49" s="1"/>
  <c r="U37" i="49"/>
  <c r="S37" i="49"/>
  <c r="T37" i="49" s="1"/>
  <c r="AK36" i="49"/>
  <c r="AI36" i="49"/>
  <c r="AJ36" i="49" s="1"/>
  <c r="U36" i="49"/>
  <c r="S36" i="49"/>
  <c r="T36" i="49" s="1"/>
  <c r="AK35" i="49"/>
  <c r="AI35" i="49"/>
  <c r="AJ35" i="49" s="1"/>
  <c r="U35" i="49"/>
  <c r="S35" i="49"/>
  <c r="T35" i="49" s="1"/>
  <c r="AK34" i="49"/>
  <c r="AI34" i="49"/>
  <c r="AJ34" i="49" s="1"/>
  <c r="U34" i="49"/>
  <c r="S34" i="49"/>
  <c r="T34" i="49" s="1"/>
  <c r="AK31" i="49"/>
  <c r="AI31" i="49"/>
  <c r="AJ31" i="49" s="1"/>
  <c r="U31" i="49"/>
  <c r="S31" i="49"/>
  <c r="T31" i="49" s="1"/>
  <c r="AK30" i="49"/>
  <c r="AI30" i="49"/>
  <c r="AJ30" i="49" s="1"/>
  <c r="U30" i="49"/>
  <c r="S30" i="49"/>
  <c r="T30" i="49" s="1"/>
  <c r="AK29" i="49"/>
  <c r="AI29" i="49"/>
  <c r="AJ29" i="49" s="1"/>
  <c r="U29" i="49"/>
  <c r="S29" i="49"/>
  <c r="T29" i="49" s="1"/>
  <c r="AK28" i="49"/>
  <c r="AI28" i="49"/>
  <c r="AJ28" i="49" s="1"/>
  <c r="U28" i="49"/>
  <c r="S28" i="49"/>
  <c r="T28" i="49" s="1"/>
  <c r="AK27" i="49"/>
  <c r="AI27" i="49"/>
  <c r="AJ27" i="49" s="1"/>
  <c r="U27" i="49"/>
  <c r="S27" i="49"/>
  <c r="T27" i="49" s="1"/>
  <c r="U26" i="49"/>
  <c r="S26" i="49"/>
  <c r="T26" i="49" s="1"/>
  <c r="U25" i="49"/>
  <c r="S25" i="49"/>
  <c r="T25" i="49" s="1"/>
  <c r="U24" i="49"/>
  <c r="S24" i="49"/>
  <c r="T24" i="49" s="1"/>
  <c r="U23" i="49"/>
  <c r="S23" i="49"/>
  <c r="T23" i="49" s="1"/>
  <c r="U22" i="49"/>
  <c r="S22" i="49"/>
  <c r="T22" i="49" s="1"/>
  <c r="U21" i="49"/>
  <c r="S21" i="49"/>
  <c r="T21" i="49" s="1"/>
  <c r="U20" i="49"/>
  <c r="S20" i="49"/>
  <c r="T20" i="49" s="1"/>
  <c r="U19" i="49"/>
  <c r="S19" i="49"/>
  <c r="T19" i="49" s="1"/>
  <c r="U18" i="49"/>
  <c r="S18" i="49"/>
  <c r="T18" i="49" s="1"/>
  <c r="U17" i="49"/>
  <c r="S17" i="49"/>
  <c r="T17" i="49" s="1"/>
  <c r="U16" i="49"/>
  <c r="S16" i="49"/>
  <c r="T16" i="49" s="1"/>
  <c r="U15" i="49"/>
  <c r="S15" i="49"/>
  <c r="T15" i="49" s="1"/>
  <c r="U14" i="49"/>
  <c r="S14" i="49"/>
  <c r="T14" i="49" s="1"/>
  <c r="AK60" i="47"/>
  <c r="AI60" i="47"/>
  <c r="AK59" i="47"/>
  <c r="AI59" i="47"/>
  <c r="AK58" i="47"/>
  <c r="AI58" i="47"/>
  <c r="AK57" i="47"/>
  <c r="AI57" i="47"/>
  <c r="AK56" i="47"/>
  <c r="AI56" i="47"/>
  <c r="AK55" i="47"/>
  <c r="AI55" i="47"/>
  <c r="AK54" i="47"/>
  <c r="AI54" i="47"/>
  <c r="U54" i="47"/>
  <c r="S54" i="47"/>
  <c r="AK53" i="47"/>
  <c r="AI53" i="47"/>
  <c r="AJ53" i="47" s="1"/>
  <c r="U53" i="47"/>
  <c r="S53" i="47"/>
  <c r="T53" i="47" s="1"/>
  <c r="AK52" i="47"/>
  <c r="AI52" i="47"/>
  <c r="AJ52" i="47" s="1"/>
  <c r="U52" i="47"/>
  <c r="S52" i="47"/>
  <c r="T52" i="47" s="1"/>
  <c r="AK51" i="47"/>
  <c r="AI51" i="47"/>
  <c r="AJ51" i="47" s="1"/>
  <c r="U51" i="47"/>
  <c r="S51" i="47"/>
  <c r="T51" i="47" s="1"/>
  <c r="AK50" i="47"/>
  <c r="AI50" i="47"/>
  <c r="AJ50" i="47" s="1"/>
  <c r="U50" i="47"/>
  <c r="S50" i="47"/>
  <c r="T50" i="47" s="1"/>
  <c r="AK49" i="47"/>
  <c r="AI49" i="47"/>
  <c r="AJ49" i="47" s="1"/>
  <c r="U49" i="47"/>
  <c r="S49" i="47"/>
  <c r="T49" i="47" s="1"/>
  <c r="AK48" i="47"/>
  <c r="AI48" i="47"/>
  <c r="AJ48" i="47" s="1"/>
  <c r="U48" i="47"/>
  <c r="S48" i="47"/>
  <c r="T48" i="47" s="1"/>
  <c r="AK47" i="47"/>
  <c r="AI47" i="47"/>
  <c r="AJ47" i="47" s="1"/>
  <c r="U47" i="47"/>
  <c r="S47" i="47"/>
  <c r="T47" i="47" s="1"/>
  <c r="AK46" i="47"/>
  <c r="AI46" i="47"/>
  <c r="AJ46" i="47" s="1"/>
  <c r="U46" i="47"/>
  <c r="S46" i="47"/>
  <c r="T46" i="47" s="1"/>
  <c r="AK45" i="47"/>
  <c r="AI45" i="47"/>
  <c r="AJ45" i="47" s="1"/>
  <c r="U45" i="47"/>
  <c r="S45" i="47"/>
  <c r="T45" i="47" s="1"/>
  <c r="AK44" i="47"/>
  <c r="AI44" i="47"/>
  <c r="AJ44" i="47" s="1"/>
  <c r="U44" i="47"/>
  <c r="S44" i="47"/>
  <c r="T44" i="47" s="1"/>
  <c r="AK43" i="47"/>
  <c r="AI43" i="47"/>
  <c r="AJ43" i="47" s="1"/>
  <c r="U43" i="47"/>
  <c r="S43" i="47"/>
  <c r="T43" i="47" s="1"/>
  <c r="AK42" i="47"/>
  <c r="AI42" i="47"/>
  <c r="AJ42" i="47" s="1"/>
  <c r="U42" i="47"/>
  <c r="S42" i="47"/>
  <c r="T42" i="47" s="1"/>
  <c r="AK41" i="47"/>
  <c r="AI41" i="47"/>
  <c r="AJ41" i="47" s="1"/>
  <c r="U41" i="47"/>
  <c r="S41" i="47"/>
  <c r="T41" i="47" s="1"/>
  <c r="AK40" i="47"/>
  <c r="AI40" i="47"/>
  <c r="AJ40" i="47" s="1"/>
  <c r="U40" i="47"/>
  <c r="S40" i="47"/>
  <c r="T40" i="47" s="1"/>
  <c r="AK39" i="47"/>
  <c r="AI39" i="47"/>
  <c r="AJ39" i="47" s="1"/>
  <c r="U39" i="47"/>
  <c r="S39" i="47"/>
  <c r="T39" i="47" s="1"/>
  <c r="AK38" i="47"/>
  <c r="AI38" i="47"/>
  <c r="AJ38" i="47" s="1"/>
  <c r="U38" i="47"/>
  <c r="S38" i="47"/>
  <c r="T38" i="47" s="1"/>
  <c r="AK37" i="47"/>
  <c r="AI37" i="47"/>
  <c r="AJ37" i="47" s="1"/>
  <c r="U37" i="47"/>
  <c r="S37" i="47"/>
  <c r="T37" i="47" s="1"/>
  <c r="AK36" i="47"/>
  <c r="AI36" i="47"/>
  <c r="AJ36" i="47" s="1"/>
  <c r="U36" i="47"/>
  <c r="S36" i="47"/>
  <c r="T36" i="47" s="1"/>
  <c r="AK35" i="47"/>
  <c r="AI35" i="47"/>
  <c r="AJ35" i="47" s="1"/>
  <c r="U35" i="47"/>
  <c r="S35" i="47"/>
  <c r="T35" i="47" s="1"/>
  <c r="AK34" i="47"/>
  <c r="AI34" i="47"/>
  <c r="AJ34" i="47" s="1"/>
  <c r="U34" i="47"/>
  <c r="S34" i="47"/>
  <c r="T34" i="47" s="1"/>
  <c r="AK31" i="47"/>
  <c r="AI31" i="47"/>
  <c r="AJ31" i="47" s="1"/>
  <c r="U31" i="47"/>
  <c r="S31" i="47"/>
  <c r="T31" i="47" s="1"/>
  <c r="AK30" i="47"/>
  <c r="AI30" i="47"/>
  <c r="AJ30" i="47" s="1"/>
  <c r="U30" i="47"/>
  <c r="S30" i="47"/>
  <c r="T30" i="47" s="1"/>
  <c r="AK29" i="47"/>
  <c r="AI29" i="47"/>
  <c r="AJ29" i="47" s="1"/>
  <c r="U29" i="47"/>
  <c r="S29" i="47"/>
  <c r="T29" i="47" s="1"/>
  <c r="AK28" i="47"/>
  <c r="AI28" i="47"/>
  <c r="AJ28" i="47" s="1"/>
  <c r="U28" i="47"/>
  <c r="S28" i="47"/>
  <c r="T28" i="47" s="1"/>
  <c r="AK27" i="47"/>
  <c r="AI27" i="47"/>
  <c r="AJ27" i="47" s="1"/>
  <c r="U27" i="47"/>
  <c r="S27" i="47"/>
  <c r="T27" i="47" s="1"/>
  <c r="U26" i="47"/>
  <c r="S26" i="47"/>
  <c r="T26" i="47" s="1"/>
  <c r="U25" i="47"/>
  <c r="S25" i="47"/>
  <c r="T25" i="47" s="1"/>
  <c r="U24" i="47"/>
  <c r="S24" i="47"/>
  <c r="T24" i="47" s="1"/>
  <c r="U23" i="47"/>
  <c r="S23" i="47"/>
  <c r="T23" i="47" s="1"/>
  <c r="U21" i="47"/>
  <c r="S21" i="47"/>
  <c r="T21" i="47" s="1"/>
  <c r="U20" i="47"/>
  <c r="S20" i="47"/>
  <c r="T20" i="47" s="1"/>
  <c r="U19" i="47"/>
  <c r="S19" i="47"/>
  <c r="T19" i="47" s="1"/>
  <c r="U18" i="47"/>
  <c r="S18" i="47"/>
  <c r="T18" i="47" s="1"/>
  <c r="U17" i="47"/>
  <c r="S17" i="47"/>
  <c r="T17" i="47" s="1"/>
  <c r="U16" i="47"/>
  <c r="S16" i="47"/>
  <c r="T16" i="47" s="1"/>
  <c r="U15" i="47"/>
  <c r="S15" i="47"/>
  <c r="T15" i="47" s="1"/>
  <c r="U14" i="47"/>
  <c r="S14" i="47"/>
  <c r="T14" i="47" s="1"/>
  <c r="AK60" i="46"/>
  <c r="AI60" i="46"/>
  <c r="AK59" i="46"/>
  <c r="AI59" i="46"/>
  <c r="AK58" i="46"/>
  <c r="AI58" i="46"/>
  <c r="AK57" i="46"/>
  <c r="AI57" i="46"/>
  <c r="AK56" i="46"/>
  <c r="AI56" i="46"/>
  <c r="AK55" i="46"/>
  <c r="AI55" i="46"/>
  <c r="U55" i="46"/>
  <c r="S55" i="46"/>
  <c r="AK54" i="46"/>
  <c r="AI54" i="46"/>
  <c r="U54" i="46"/>
  <c r="S54" i="46"/>
  <c r="AK53" i="46"/>
  <c r="AI53" i="46"/>
  <c r="AJ53" i="46" s="1"/>
  <c r="U53" i="46"/>
  <c r="S53" i="46"/>
  <c r="T53" i="46" s="1"/>
  <c r="AK52" i="46"/>
  <c r="AI52" i="46"/>
  <c r="AJ52" i="46" s="1"/>
  <c r="U52" i="46"/>
  <c r="S52" i="46"/>
  <c r="T52" i="46" s="1"/>
  <c r="AK51" i="46"/>
  <c r="AI51" i="46"/>
  <c r="AJ51" i="46" s="1"/>
  <c r="U51" i="46"/>
  <c r="S51" i="46"/>
  <c r="T51" i="46" s="1"/>
  <c r="AK50" i="46"/>
  <c r="AI50" i="46"/>
  <c r="AJ50" i="46" s="1"/>
  <c r="U50" i="46"/>
  <c r="S50" i="46"/>
  <c r="T50" i="46" s="1"/>
  <c r="AK49" i="46"/>
  <c r="AI49" i="46"/>
  <c r="AJ49" i="46" s="1"/>
  <c r="U49" i="46"/>
  <c r="S49" i="46"/>
  <c r="T49" i="46" s="1"/>
  <c r="AK48" i="46"/>
  <c r="AI48" i="46"/>
  <c r="AJ48" i="46" s="1"/>
  <c r="U48" i="46"/>
  <c r="S48" i="46"/>
  <c r="T48" i="46" s="1"/>
  <c r="AK47" i="46"/>
  <c r="AI47" i="46"/>
  <c r="AJ47" i="46" s="1"/>
  <c r="U47" i="46"/>
  <c r="S47" i="46"/>
  <c r="T47" i="46" s="1"/>
  <c r="AK46" i="46"/>
  <c r="AI46" i="46"/>
  <c r="AJ46" i="46" s="1"/>
  <c r="U46" i="46"/>
  <c r="S46" i="46"/>
  <c r="T46" i="46" s="1"/>
  <c r="AK45" i="46"/>
  <c r="AI45" i="46"/>
  <c r="AJ45" i="46" s="1"/>
  <c r="U45" i="46"/>
  <c r="S45" i="46"/>
  <c r="T45" i="46" s="1"/>
  <c r="AK44" i="46"/>
  <c r="AI44" i="46"/>
  <c r="AJ44" i="46" s="1"/>
  <c r="U44" i="46"/>
  <c r="S44" i="46"/>
  <c r="T44" i="46" s="1"/>
  <c r="AK43" i="46"/>
  <c r="AI43" i="46"/>
  <c r="AJ43" i="46" s="1"/>
  <c r="U43" i="46"/>
  <c r="S43" i="46"/>
  <c r="T43" i="46" s="1"/>
  <c r="AK42" i="46"/>
  <c r="AI42" i="46"/>
  <c r="AJ42" i="46" s="1"/>
  <c r="U42" i="46"/>
  <c r="S42" i="46"/>
  <c r="T42" i="46" s="1"/>
  <c r="AK41" i="46"/>
  <c r="AI41" i="46"/>
  <c r="AJ41" i="46" s="1"/>
  <c r="U41" i="46"/>
  <c r="S41" i="46"/>
  <c r="T41" i="46" s="1"/>
  <c r="AK40" i="46"/>
  <c r="AI40" i="46"/>
  <c r="AJ40" i="46" s="1"/>
  <c r="U40" i="46"/>
  <c r="S40" i="46"/>
  <c r="T40" i="46" s="1"/>
  <c r="AK39" i="46"/>
  <c r="AI39" i="46"/>
  <c r="AJ39" i="46" s="1"/>
  <c r="U39" i="46"/>
  <c r="S39" i="46"/>
  <c r="T39" i="46" s="1"/>
  <c r="AK38" i="46"/>
  <c r="AI38" i="46"/>
  <c r="AJ38" i="46" s="1"/>
  <c r="U38" i="46"/>
  <c r="S38" i="46"/>
  <c r="T38" i="46" s="1"/>
  <c r="AK37" i="46"/>
  <c r="AI37" i="46"/>
  <c r="AJ37" i="46" s="1"/>
  <c r="U37" i="46"/>
  <c r="S37" i="46"/>
  <c r="T37" i="46" s="1"/>
  <c r="AK36" i="46"/>
  <c r="AI36" i="46"/>
  <c r="AJ36" i="46" s="1"/>
  <c r="U36" i="46"/>
  <c r="S36" i="46"/>
  <c r="T36" i="46" s="1"/>
  <c r="AK35" i="46"/>
  <c r="AI35" i="46"/>
  <c r="AJ35" i="46" s="1"/>
  <c r="U35" i="46"/>
  <c r="S35" i="46"/>
  <c r="T35" i="46" s="1"/>
  <c r="AK34" i="46"/>
  <c r="AI34" i="46"/>
  <c r="AJ34" i="46" s="1"/>
  <c r="U34" i="46"/>
  <c r="S34" i="46"/>
  <c r="T34" i="46" s="1"/>
  <c r="AK31" i="46"/>
  <c r="AI31" i="46"/>
  <c r="AJ31" i="46" s="1"/>
  <c r="U31" i="46"/>
  <c r="S31" i="46"/>
  <c r="T31" i="46" s="1"/>
  <c r="AK30" i="46"/>
  <c r="AI30" i="46"/>
  <c r="AJ30" i="46" s="1"/>
  <c r="U30" i="46"/>
  <c r="S30" i="46"/>
  <c r="T30" i="46" s="1"/>
  <c r="AK29" i="46"/>
  <c r="AI29" i="46"/>
  <c r="AJ29" i="46" s="1"/>
  <c r="U29" i="46"/>
  <c r="S29" i="46"/>
  <c r="T29" i="46" s="1"/>
  <c r="AK28" i="46"/>
  <c r="AI28" i="46"/>
  <c r="AJ28" i="46" s="1"/>
  <c r="U28" i="46"/>
  <c r="S28" i="46"/>
  <c r="T28" i="46" s="1"/>
  <c r="AK27" i="46"/>
  <c r="AI27" i="46"/>
  <c r="AJ27" i="46" s="1"/>
  <c r="U27" i="46"/>
  <c r="S27" i="46"/>
  <c r="T27" i="46" s="1"/>
  <c r="U26" i="46"/>
  <c r="S26" i="46"/>
  <c r="T26" i="46" s="1"/>
  <c r="U25" i="46"/>
  <c r="S25" i="46"/>
  <c r="T25" i="46" s="1"/>
  <c r="U24" i="46"/>
  <c r="S24" i="46"/>
  <c r="T24" i="46" s="1"/>
  <c r="U23" i="46"/>
  <c r="S23" i="46"/>
  <c r="T23" i="46" s="1"/>
  <c r="U22" i="46"/>
  <c r="S22" i="46"/>
  <c r="T22" i="46" s="1"/>
  <c r="U21" i="46"/>
  <c r="S21" i="46"/>
  <c r="T21" i="46" s="1"/>
  <c r="U20" i="46"/>
  <c r="S20" i="46"/>
  <c r="T20" i="46" s="1"/>
  <c r="U19" i="46"/>
  <c r="S19" i="46"/>
  <c r="T19" i="46" s="1"/>
  <c r="U18" i="46"/>
  <c r="S18" i="46"/>
  <c r="T18" i="46" s="1"/>
  <c r="U17" i="46"/>
  <c r="S17" i="46"/>
  <c r="T17" i="46" s="1"/>
  <c r="U16" i="46"/>
  <c r="S16" i="46"/>
  <c r="T16" i="46" s="1"/>
  <c r="U15" i="46"/>
  <c r="S15" i="46"/>
  <c r="T15" i="46" s="1"/>
  <c r="U14" i="46"/>
  <c r="S14" i="46"/>
  <c r="T14" i="46" s="1"/>
  <c r="AK60" i="45"/>
  <c r="AI60" i="45"/>
  <c r="AK59" i="45"/>
  <c r="AI59" i="45"/>
  <c r="AJ59" i="45" s="1"/>
  <c r="AK58" i="45"/>
  <c r="AI58" i="45"/>
  <c r="AK57" i="45"/>
  <c r="AI57" i="45"/>
  <c r="AJ57" i="45" s="1"/>
  <c r="AK56" i="45"/>
  <c r="AI56" i="45"/>
  <c r="AJ56" i="45" s="1"/>
  <c r="AK55" i="45"/>
  <c r="AI55" i="45"/>
  <c r="AJ55" i="45" s="1"/>
  <c r="U55" i="45"/>
  <c r="S55" i="45"/>
  <c r="T55" i="45" s="1"/>
  <c r="AK54" i="45"/>
  <c r="AI54" i="45"/>
  <c r="AJ54" i="45" s="1"/>
  <c r="U54" i="45"/>
  <c r="S54" i="45"/>
  <c r="T54" i="45" s="1"/>
  <c r="AK53" i="45"/>
  <c r="AI53" i="45"/>
  <c r="AJ53" i="45" s="1"/>
  <c r="U53" i="45"/>
  <c r="S53" i="45"/>
  <c r="T53" i="45" s="1"/>
  <c r="AK52" i="45"/>
  <c r="AI52" i="45"/>
  <c r="AJ52" i="45" s="1"/>
  <c r="U52" i="45"/>
  <c r="S52" i="45"/>
  <c r="T52" i="45" s="1"/>
  <c r="AK51" i="45"/>
  <c r="AI51" i="45"/>
  <c r="AJ51" i="45" s="1"/>
  <c r="U51" i="45"/>
  <c r="S51" i="45"/>
  <c r="T51" i="45" s="1"/>
  <c r="AK50" i="45"/>
  <c r="AI50" i="45"/>
  <c r="AJ50" i="45" s="1"/>
  <c r="U50" i="45"/>
  <c r="S50" i="45"/>
  <c r="T50" i="45" s="1"/>
  <c r="AK49" i="45"/>
  <c r="AI49" i="45"/>
  <c r="AJ49" i="45" s="1"/>
  <c r="U49" i="45"/>
  <c r="S49" i="45"/>
  <c r="T49" i="45" s="1"/>
  <c r="AK48" i="45"/>
  <c r="AI48" i="45"/>
  <c r="AJ48" i="45" s="1"/>
  <c r="U48" i="45"/>
  <c r="S48" i="45"/>
  <c r="T48" i="45" s="1"/>
  <c r="AK47" i="45"/>
  <c r="AI47" i="45"/>
  <c r="AJ47" i="45" s="1"/>
  <c r="U47" i="45"/>
  <c r="S47" i="45"/>
  <c r="T47" i="45" s="1"/>
  <c r="AK46" i="45"/>
  <c r="AI46" i="45"/>
  <c r="AJ46" i="45" s="1"/>
  <c r="U46" i="45"/>
  <c r="S46" i="45"/>
  <c r="T46" i="45" s="1"/>
  <c r="AK45" i="45"/>
  <c r="AI45" i="45"/>
  <c r="AJ45" i="45" s="1"/>
  <c r="U45" i="45"/>
  <c r="S45" i="45"/>
  <c r="T45" i="45" s="1"/>
  <c r="AK44" i="45"/>
  <c r="AI44" i="45"/>
  <c r="AJ44" i="45" s="1"/>
  <c r="U44" i="45"/>
  <c r="S44" i="45"/>
  <c r="T44" i="45" s="1"/>
  <c r="AK43" i="45"/>
  <c r="AI43" i="45"/>
  <c r="AJ43" i="45" s="1"/>
  <c r="U43" i="45"/>
  <c r="S43" i="45"/>
  <c r="T43" i="45" s="1"/>
  <c r="AK42" i="45"/>
  <c r="AI42" i="45"/>
  <c r="AJ42" i="45" s="1"/>
  <c r="U42" i="45"/>
  <c r="S42" i="45"/>
  <c r="T42" i="45" s="1"/>
  <c r="AK41" i="45"/>
  <c r="AI41" i="45"/>
  <c r="AJ41" i="45" s="1"/>
  <c r="U41" i="45"/>
  <c r="S41" i="45"/>
  <c r="T41" i="45" s="1"/>
  <c r="AK40" i="45"/>
  <c r="AI40" i="45"/>
  <c r="AJ40" i="45" s="1"/>
  <c r="U40" i="45"/>
  <c r="S40" i="45"/>
  <c r="T40" i="45" s="1"/>
  <c r="AK39" i="45"/>
  <c r="AI39" i="45"/>
  <c r="AJ39" i="45" s="1"/>
  <c r="U39" i="45"/>
  <c r="S39" i="45"/>
  <c r="T39" i="45" s="1"/>
  <c r="AK38" i="45"/>
  <c r="AI38" i="45"/>
  <c r="AJ38" i="45" s="1"/>
  <c r="U38" i="45"/>
  <c r="S38" i="45"/>
  <c r="T38" i="45" s="1"/>
  <c r="AK37" i="45"/>
  <c r="AI37" i="45"/>
  <c r="AJ37" i="45" s="1"/>
  <c r="U37" i="45"/>
  <c r="S37" i="45"/>
  <c r="T37" i="45" s="1"/>
  <c r="AK36" i="45"/>
  <c r="AI36" i="45"/>
  <c r="AJ36" i="45" s="1"/>
  <c r="U36" i="45"/>
  <c r="S36" i="45"/>
  <c r="T36" i="45" s="1"/>
  <c r="AK35" i="45"/>
  <c r="AI35" i="45"/>
  <c r="AJ35" i="45" s="1"/>
  <c r="U35" i="45"/>
  <c r="S35" i="45"/>
  <c r="T35" i="45" s="1"/>
  <c r="AK34" i="45"/>
  <c r="AI34" i="45"/>
  <c r="AJ34" i="45" s="1"/>
  <c r="U34" i="45"/>
  <c r="S34" i="45"/>
  <c r="T34" i="45" s="1"/>
  <c r="AK31" i="45"/>
  <c r="AI31" i="45"/>
  <c r="AJ31" i="45" s="1"/>
  <c r="U31" i="45"/>
  <c r="S31" i="45"/>
  <c r="T31" i="45" s="1"/>
  <c r="AK30" i="45"/>
  <c r="AI30" i="45"/>
  <c r="AJ30" i="45" s="1"/>
  <c r="U30" i="45"/>
  <c r="S30" i="45"/>
  <c r="T30" i="45" s="1"/>
  <c r="AK29" i="45"/>
  <c r="AI29" i="45"/>
  <c r="AJ29" i="45" s="1"/>
  <c r="U29" i="45"/>
  <c r="S29" i="45"/>
  <c r="T29" i="45" s="1"/>
  <c r="AK28" i="45"/>
  <c r="AI28" i="45"/>
  <c r="AJ28" i="45" s="1"/>
  <c r="U28" i="45"/>
  <c r="S28" i="45"/>
  <c r="T28" i="45" s="1"/>
  <c r="AK27" i="45"/>
  <c r="AI27" i="45"/>
  <c r="AJ27" i="45" s="1"/>
  <c r="U27" i="45"/>
  <c r="S27" i="45"/>
  <c r="T27" i="45" s="1"/>
  <c r="U26" i="45"/>
  <c r="S26" i="45"/>
  <c r="T26" i="45" s="1"/>
  <c r="U25" i="45"/>
  <c r="S25" i="45"/>
  <c r="T25" i="45" s="1"/>
  <c r="U24" i="45"/>
  <c r="S24" i="45"/>
  <c r="T24" i="45" s="1"/>
  <c r="U23" i="45"/>
  <c r="S23" i="45"/>
  <c r="T23" i="45" s="1"/>
  <c r="U22" i="45"/>
  <c r="S22" i="45"/>
  <c r="T22" i="45" s="1"/>
  <c r="U21" i="45"/>
  <c r="S21" i="45"/>
  <c r="T21" i="45" s="1"/>
  <c r="U20" i="45"/>
  <c r="S20" i="45"/>
  <c r="T20" i="45" s="1"/>
  <c r="U19" i="45"/>
  <c r="S19" i="45"/>
  <c r="T19" i="45" s="1"/>
  <c r="U18" i="45"/>
  <c r="S18" i="45"/>
  <c r="T18" i="45" s="1"/>
  <c r="U17" i="45"/>
  <c r="S17" i="45"/>
  <c r="T17" i="45" s="1"/>
  <c r="U16" i="45"/>
  <c r="S16" i="45"/>
  <c r="T16" i="45" s="1"/>
  <c r="U15" i="45"/>
  <c r="S15" i="45"/>
  <c r="T15" i="45" s="1"/>
  <c r="U14" i="45"/>
  <c r="T55" i="52" l="1"/>
  <c r="AJ55" i="52"/>
  <c r="AJ57" i="52"/>
  <c r="AJ59" i="52"/>
  <c r="T54" i="52"/>
  <c r="AJ54" i="52"/>
  <c r="AJ56" i="52"/>
  <c r="AJ58" i="52"/>
  <c r="AJ60" i="52"/>
  <c r="AJ58" i="51"/>
  <c r="AJ60" i="51"/>
  <c r="AJ59" i="50"/>
  <c r="AJ60" i="50"/>
  <c r="AJ55" i="47"/>
  <c r="AJ57" i="47"/>
  <c r="AJ59" i="47"/>
  <c r="T54" i="47"/>
  <c r="AJ54" i="47"/>
  <c r="AJ56" i="47"/>
  <c r="AJ58" i="47"/>
  <c r="AJ60" i="47"/>
  <c r="T55" i="46"/>
  <c r="AJ55" i="46"/>
  <c r="AJ57" i="46"/>
  <c r="AJ59" i="46"/>
  <c r="T54" i="46"/>
  <c r="AJ54" i="46"/>
  <c r="AJ56" i="46"/>
  <c r="AJ58" i="46"/>
  <c r="AJ60" i="46"/>
  <c r="AJ58" i="45"/>
  <c r="AJ60" i="45"/>
  <c r="R50" i="55"/>
  <c r="S50" i="55" s="1"/>
  <c r="R66" i="55"/>
  <c r="S66" i="55" s="1"/>
  <c r="AJ34" i="55"/>
  <c r="AI34" i="55"/>
  <c r="AI18" i="55"/>
  <c r="R18" i="55"/>
  <c r="S18" i="55" s="1"/>
  <c r="AI50" i="55"/>
  <c r="AI66" i="55"/>
  <c r="R34" i="55"/>
  <c r="S34" i="55" s="1"/>
  <c r="AJ50" i="55"/>
  <c r="T50" i="55"/>
  <c r="AJ66" i="55"/>
  <c r="T66" i="55"/>
  <c r="T18" i="55"/>
  <c r="AJ18" i="55"/>
  <c r="T34" i="55"/>
</calcChain>
</file>

<file path=xl/sharedStrings.xml><?xml version="1.0" encoding="utf-8"?>
<sst xmlns="http://schemas.openxmlformats.org/spreadsheetml/2006/main" count="1439" uniqueCount="217">
  <si>
    <t>Austria</t>
  </si>
  <si>
    <t>Belgium</t>
  </si>
  <si>
    <t>Denmark</t>
  </si>
  <si>
    <t>Finland</t>
  </si>
  <si>
    <t>France</t>
  </si>
  <si>
    <t>Germany</t>
  </si>
  <si>
    <t>Greece</t>
  </si>
  <si>
    <t>Ireland</t>
  </si>
  <si>
    <t>Italy</t>
  </si>
  <si>
    <t>Luxembourg</t>
  </si>
  <si>
    <t>Netherlands</t>
  </si>
  <si>
    <t>Portugal</t>
  </si>
  <si>
    <t>Spain</t>
  </si>
  <si>
    <t>Sweden</t>
  </si>
  <si>
    <t>Main points</t>
  </si>
  <si>
    <t>UK</t>
  </si>
  <si>
    <t>Cyprus</t>
  </si>
  <si>
    <t>Czech Republic</t>
  </si>
  <si>
    <t>Estonia</t>
  </si>
  <si>
    <t>Hungary</t>
  </si>
  <si>
    <t>Latvia</t>
  </si>
  <si>
    <t>Lithuania</t>
  </si>
  <si>
    <t>Malta</t>
  </si>
  <si>
    <t>Poland</t>
  </si>
  <si>
    <t>Slovakia</t>
  </si>
  <si>
    <t>Slovenia</t>
  </si>
  <si>
    <t>Bulgaria</t>
  </si>
  <si>
    <t>Romania</t>
  </si>
  <si>
    <t>Industrial Electricity</t>
  </si>
  <si>
    <t>Eurostat size band</t>
  </si>
  <si>
    <t>Annual consumption (MWh)</t>
  </si>
  <si>
    <t>Small</t>
  </si>
  <si>
    <t>Band IB</t>
  </si>
  <si>
    <t>20 - 499</t>
  </si>
  <si>
    <t xml:space="preserve">Medium </t>
  </si>
  <si>
    <t>Band ID</t>
  </si>
  <si>
    <t>2,000 - 19,999</t>
  </si>
  <si>
    <t>Large</t>
  </si>
  <si>
    <t>Band IE</t>
  </si>
  <si>
    <t>20,000 - 69,999</t>
  </si>
  <si>
    <t>Very Large</t>
  </si>
  <si>
    <t>Band IF</t>
  </si>
  <si>
    <t>70,000 – 150,000</t>
  </si>
  <si>
    <t>Maximum demand (kW)</t>
  </si>
  <si>
    <t>Id</t>
  </si>
  <si>
    <t>Medium</t>
  </si>
  <si>
    <t>Ig</t>
  </si>
  <si>
    <t>Ih</t>
  </si>
  <si>
    <t>Extra large</t>
  </si>
  <si>
    <t>Energy Advice data used</t>
  </si>
  <si>
    <t>Croatia</t>
  </si>
  <si>
    <t>Return to Contents Page</t>
  </si>
  <si>
    <t>Contents</t>
  </si>
  <si>
    <t>Charts</t>
  </si>
  <si>
    <t>Further information</t>
  </si>
  <si>
    <t>Contacts</t>
  </si>
  <si>
    <t>Tables</t>
  </si>
  <si>
    <t>Table 5.4.1: Industrial electricity prices in the EU for small consumers excluding tax</t>
  </si>
  <si>
    <t>Table 5.4.1: Industrial electricity prices in the EU for small consumers including tax</t>
  </si>
  <si>
    <t>Table 5.4.2: Industrial electricity prices in the EU for medium consumers excluding tax</t>
  </si>
  <si>
    <t>Table 5.4.2: Industrial electricity prices in the EU for medium consumers including tax</t>
  </si>
  <si>
    <t>Table 5.4.3: Industrial electricity prices in the EU for large consumers excluding tax</t>
  </si>
  <si>
    <t>Table 5.4.3: Industrial electricity prices in the EU for large consumers including tax</t>
  </si>
  <si>
    <t>Methodology</t>
  </si>
  <si>
    <t>Methodology notes</t>
  </si>
  <si>
    <t>Annual Industrial Electricity Prices (p/kWh) in the EU - excluding taxes and levies, and VAT</t>
  </si>
  <si>
    <t/>
  </si>
  <si>
    <t xml:space="preserve">Source: Eurostat Statistics in Focus </t>
  </si>
  <si>
    <t>https://ec.europa.eu/eurostat/data/database</t>
  </si>
  <si>
    <t>In the long term trends tables, there are 2 methodology changes one which effects both including and excluding tax figures</t>
  </si>
  <si>
    <r>
      <t xml:space="preserve">The </t>
    </r>
    <r>
      <rPr>
        <b/>
        <sz val="11"/>
        <rFont val="Arial"/>
        <family val="2"/>
      </rPr>
      <t>small</t>
    </r>
    <r>
      <rPr>
        <sz val="11"/>
        <rFont val="Arial"/>
        <family val="2"/>
      </rPr>
      <t xml:space="preserve">, </t>
    </r>
    <r>
      <rPr>
        <b/>
        <sz val="11"/>
        <rFont val="Arial"/>
        <family val="2"/>
      </rPr>
      <t xml:space="preserve">medium </t>
    </r>
    <r>
      <rPr>
        <sz val="11"/>
        <rFont val="Arial"/>
        <family val="2"/>
      </rPr>
      <t xml:space="preserve">and </t>
    </r>
    <r>
      <rPr>
        <b/>
        <sz val="11"/>
        <rFont val="Arial"/>
        <family val="2"/>
      </rPr>
      <t xml:space="preserve">large </t>
    </r>
    <r>
      <rPr>
        <sz val="11"/>
        <rFont val="Arial"/>
        <family val="2"/>
      </rPr>
      <t>tables at the front of this release only show the most recent continuously consistent time-series</t>
    </r>
  </si>
  <si>
    <t>Originally, Eurostat collected data based on observations at a single point in time (1st January and 1st July).</t>
  </si>
  <si>
    <t xml:space="preserve">Each sizeband was represented by a single consumption figure. </t>
  </si>
  <si>
    <t>This was used for all data before January 2008</t>
  </si>
  <si>
    <t>The sizebands for consumers prior to January 2008 are defined as follows:</t>
  </si>
  <si>
    <t>From 1st January 2008, data shows average prices over 6-month periods (January - June and July - December), and each sizeband covers a range of consumption.</t>
  </si>
  <si>
    <t>The change to the methodology has created a discontinuity within the price series. The new methodology prices within the same tables, with a distinction between old and new data.</t>
  </si>
  <si>
    <t>Whilst prices using the old and new methodologies will not be comparable, the UK ranking and UK price relative to the EU median should be broadly comparable across the old and new data.</t>
  </si>
  <si>
    <t>The sizebands for consumers from January 2008 onwards are defined as follows:</t>
  </si>
  <si>
    <r>
      <t xml:space="preserve">Since January 2015 onwards, the </t>
    </r>
    <r>
      <rPr>
        <b/>
        <sz val="11"/>
        <rFont val="Arial"/>
        <family val="2"/>
      </rPr>
      <t xml:space="preserve">Excluding Tax </t>
    </r>
    <r>
      <rPr>
        <sz val="11"/>
        <rFont val="Arial"/>
        <family val="2"/>
      </rPr>
      <t>data are presented based on last Eurostats methodology review.</t>
    </r>
  </si>
  <si>
    <t>These levies and charges include:</t>
  </si>
  <si>
    <t xml:space="preserve">Renewable Obligation support costs </t>
  </si>
  <si>
    <t xml:space="preserve">Contract for Difference support costs </t>
  </si>
  <si>
    <t xml:space="preserve">Capacity Market costs </t>
  </si>
  <si>
    <t xml:space="preserve">Feed in Tariffs </t>
  </si>
  <si>
    <t xml:space="preserve">CRC Energy Efficiency Scheme </t>
  </si>
  <si>
    <t xml:space="preserve">Carbon Price Support </t>
  </si>
  <si>
    <t xml:space="preserve">Climate Change Levy </t>
  </si>
  <si>
    <r>
      <t xml:space="preserve">The main </t>
    </r>
    <r>
      <rPr>
        <b/>
        <sz val="11"/>
        <rFont val="Arial"/>
        <family val="2"/>
      </rPr>
      <t>small</t>
    </r>
    <r>
      <rPr>
        <sz val="11"/>
        <rFont val="Arial"/>
        <family val="2"/>
      </rPr>
      <t xml:space="preserve">, </t>
    </r>
    <r>
      <rPr>
        <b/>
        <sz val="11"/>
        <rFont val="Arial"/>
        <family val="2"/>
      </rPr>
      <t xml:space="preserve">medium </t>
    </r>
    <r>
      <rPr>
        <sz val="11"/>
        <rFont val="Arial"/>
        <family val="2"/>
      </rPr>
      <t xml:space="preserve">and </t>
    </r>
    <r>
      <rPr>
        <b/>
        <sz val="11"/>
        <rFont val="Arial"/>
        <family val="2"/>
      </rPr>
      <t xml:space="preserve">large </t>
    </r>
    <r>
      <rPr>
        <sz val="11"/>
        <rFont val="Arial"/>
        <family val="2"/>
      </rPr>
      <t>tables at the front of this release only show the most recent continuously consistent time-series</t>
    </r>
  </si>
  <si>
    <t>Additional Notes</t>
  </si>
  <si>
    <t>1998-2007 Methodology</t>
  </si>
  <si>
    <t>2007-2015 Methodology</t>
  </si>
  <si>
    <t>Electricity metadata and methodologies are avaliable here:</t>
  </si>
  <si>
    <r>
      <t>2015 Methodology</t>
    </r>
    <r>
      <rPr>
        <sz val="12"/>
        <rFont val="Arial"/>
        <family val="2"/>
      </rPr>
      <t xml:space="preserve"> (with all taxes and levies excluded)</t>
    </r>
  </si>
  <si>
    <t>and one that only affects the excluding tax figures. The three series are labelled:</t>
  </si>
  <si>
    <r>
      <t>2015 Methodology</t>
    </r>
    <r>
      <rPr>
        <sz val="11"/>
        <rFont val="Arial"/>
        <family val="2"/>
      </rPr>
      <t xml:space="preserve"> (with all taxes and levies excluded)</t>
    </r>
  </si>
  <si>
    <r>
      <t xml:space="preserve">This removes other levies and charges as well as tax so there is a noticeable break in the series presented in the </t>
    </r>
    <r>
      <rPr>
        <b/>
        <sz val="11"/>
        <rFont val="Arial"/>
        <family val="2"/>
      </rPr>
      <t xml:space="preserve">Long term </t>
    </r>
    <r>
      <rPr>
        <sz val="11"/>
        <rFont val="Arial"/>
        <family val="2"/>
      </rPr>
      <t>tables.</t>
    </r>
  </si>
  <si>
    <t>About this data</t>
  </si>
  <si>
    <t>Highlights page</t>
  </si>
  <si>
    <t>Average industrial electricity prices in the EU14 plus UK for medium consumers</t>
  </si>
  <si>
    <t>Industrial electricity prices in the EU</t>
  </si>
  <si>
    <t>Annual Industrial Electricity Prices (p/kWh) in the EU - Including environmental taxes and levies, excluding VAT</t>
  </si>
  <si>
    <t>Table 5.4.4: Industrial electricity prices in the EU for very-large consumers excluding tax</t>
  </si>
  <si>
    <t>Table 5.4.4: Industrial electricity prices in the EU for very-large consumers including tax</t>
  </si>
  <si>
    <t>Table 5.4.1 Industrial electricity prices in the EU for small consumers excluding taxes and levies</t>
  </si>
  <si>
    <t>Year</t>
  </si>
  <si>
    <t>Period</t>
  </si>
  <si>
    <t>1998-2007</t>
  </si>
  <si>
    <t>2007-2015</t>
  </si>
  <si>
    <t>UK relative to EU 14 plus UK Median(%)</t>
  </si>
  <si>
    <t>UK relative to EU 27 plus UK Median(%)</t>
  </si>
  <si>
    <t>In Pence per kWh</t>
  </si>
  <si>
    <t xml:space="preserve">Table 5.4.2 Industrial electricity prices in the EU for medium consumers excluding taxes and levies </t>
  </si>
  <si>
    <t xml:space="preserve">Table 5.4.3 Industrial electricity prices in the EU for large consumers excluding taxes and levies </t>
  </si>
  <si>
    <t>Table 5.4.2 Industrial electricity prices in the EU for medium consumers including taxes (excluding VAT and other recoverable taxes and levies)</t>
  </si>
  <si>
    <t>Table 5.4.3 Industrial electricity prices in the EU for large consumers including taxes (excluding VAT and other recoverable taxes and levies)</t>
  </si>
  <si>
    <t>Table 5.4.1 Industrial electricity prices in the EU for small consumers including taxes (excluding VAT and other recoverable taxes and levies)</t>
  </si>
  <si>
    <t>Table 5.4.4 Industrial electricity prices in the EU for very large consumers excluding taxes and levies</t>
  </si>
  <si>
    <t>Table 5.4.4 Industrial electricity prices in the EU for very large consumers including taxes (excluding VAT and other recoverable taxes and levies)</t>
  </si>
  <si>
    <t>Prices are converted to sterling using the exchange rate at time of publication for each period.</t>
  </si>
  <si>
    <t>Small consumers: consuming 20 - 499 MWh per annum for periods January - June and July - December each year</t>
  </si>
  <si>
    <t>Figures in this table exclude any charges relating to environmental or social policies as well as VAT</t>
  </si>
  <si>
    <t xml:space="preserve">Note 1. To preserve the time series the median is based on the current members of the EU and not the EU members at the time.  The median for the current EU members plus the UK can be found in the long- term time series.    </t>
  </si>
  <si>
    <t>EU 14 plus UK Median [Note 1]</t>
  </si>
  <si>
    <t>EU 27 plus UK Median [Note 1]</t>
  </si>
  <si>
    <t>Note 2. The rank orders prices from lowest to highest with 1 being the lowest per kWh price and 15 or 28 being the highest.</t>
  </si>
  <si>
    <r>
      <t>An</t>
    </r>
    <r>
      <rPr>
        <b/>
        <sz val="12"/>
        <rFont val="Arial"/>
        <family val="2"/>
      </rPr>
      <t xml:space="preserve"> r</t>
    </r>
    <r>
      <rPr>
        <sz val="12"/>
        <rFont val="Arial"/>
        <family val="2"/>
      </rPr>
      <t xml:space="preserve"> indicates revised data. An r in the date column indicates all data in the column has been revised. An r in a cell indicates that just that cell has been revised.</t>
    </r>
  </si>
  <si>
    <t>Note 1. To preserve the time series the median is based on the current members of the EU and not the EU members at the time.</t>
  </si>
  <si>
    <t>Empty cells in the table represent periods where the country was not a member of the EU or data was not reported.  Note Croatia data was collected from July 2007.</t>
  </si>
  <si>
    <t>Medium consumers: consuming 2,000 - 19,999 MWh per annum for periods January - June and July - December each year</t>
  </si>
  <si>
    <t>Large consumers: consuming 20,000 - 69,999 MWh per annum for periods January - June and July - December each year</t>
  </si>
  <si>
    <t>Figures in this table include any taxes or charges relating to environmental or social policies but exclude VAT</t>
  </si>
  <si>
    <t>Very-Large consumers: consuming 70,000 - 150,000 MWh per annum for periods January - June and July - December each year</t>
  </si>
  <si>
    <t>Freeze panes are turned on. To turn off freeze panes select the 'View' ribbon then 'Freeze Panes' then 'Unfreeze Panes' or use [Alt,W,F]</t>
  </si>
  <si>
    <t>Customer Size</t>
  </si>
  <si>
    <t xml:space="preserve"> </t>
  </si>
  <si>
    <t xml:space="preserve">   </t>
  </si>
  <si>
    <t>Annual average is presented as the unweighted average of semesters one and two for the year</t>
  </si>
  <si>
    <r>
      <t xml:space="preserve">Energy Prices </t>
    </r>
    <r>
      <rPr>
        <sz val="18"/>
        <rFont val="Arial"/>
        <family val="2"/>
      </rPr>
      <t>International Comparisons</t>
    </r>
  </si>
  <si>
    <t xml:space="preserve">Quarterly Energy Prices Publication (opens in a new window) </t>
  </si>
  <si>
    <t xml:space="preserve">International industrial energy prices website (opens in a new window) </t>
  </si>
  <si>
    <t xml:space="preserve">International statistics data sources and methodologies (opens in a new window) </t>
  </si>
  <si>
    <t xml:space="preserve">Digest of United Kingdom Energy Statistics (DUKES): glossary and acronyms (opens in a new window) </t>
  </si>
  <si>
    <t>Energy Prices Statistics Team</t>
  </si>
  <si>
    <t>020 7215 5073</t>
  </si>
  <si>
    <t>0207 215 1000</t>
  </si>
  <si>
    <t>Note 1. Eurostat publishes data on gas and electricity prices six months after the end of the reference period.</t>
  </si>
  <si>
    <t>Note 2. Prior to 2005, the Eurostat data was mainly for selected cities in the EU, but from 2005 onwards national prices are used.</t>
  </si>
  <si>
    <t>Note 3. The 'Including tax' tables include all taxes but excludes VAT (essentially all taxes that are not refundable on purchase)</t>
  </si>
  <si>
    <t>Note 4. However we no longer intend to estimate other countries data and have removed earlier estimations.</t>
  </si>
  <si>
    <t>Note 4. The most up to date data can be sourced from Eurostat's website, under Environment &amp; Energy, here:</t>
  </si>
  <si>
    <t>Note 5. An r indicates revised data. An r in the date column indicates all data in the column has been revised. An r in a cell indicates that just that cell has been revised.</t>
  </si>
  <si>
    <t xml:space="preserve">Note 6. It is important when comparing international prices to bear in mind the impact of the exchange rates (as the data are presented in a common pound sterling basis.  </t>
  </si>
  <si>
    <t>Note 6. The changing level of the pound will cause some changes in the relative prices) and inflation rates in individual countries.</t>
  </si>
  <si>
    <t>Price (excl tax)</t>
  </si>
  <si>
    <t>Price (incl  tax)</t>
  </si>
  <si>
    <t>EU 14 plus UK Median (incl tax)</t>
  </si>
  <si>
    <t>Data is available back to 1998.</t>
  </si>
  <si>
    <t>Data are presented by size band, with and without tax and for six-month periods ("semesters") each year (January - June and July - December).</t>
  </si>
  <si>
    <t>Tables 5.4.1 to 5.4.4</t>
  </si>
  <si>
    <t>Data in these tables shows prices of electricity to non-domestic consumers in the UK and EU.</t>
  </si>
  <si>
    <t>UK relative to EU 27 plus UK Rank
[Note 2]</t>
  </si>
  <si>
    <t>United Kingdom</t>
  </si>
  <si>
    <t>UK relative to EU 14 plus UK Rank
[Note 2]</t>
  </si>
  <si>
    <t>Press Office (media enquiries)</t>
  </si>
  <si>
    <t>Eurostat changed the methodology used to compile these statistics (which the Department collects using the Price Transparency form)</t>
  </si>
  <si>
    <t>Note 4. Previously where data were not available, the Department estimated a price in relation to the EU 15 median.</t>
  </si>
  <si>
    <t xml:space="preserve">Revisions policy and standards for official statistics (opens in a new window) </t>
  </si>
  <si>
    <t>Note 1. Median price is based upon the available data, including those cases where the Department have estimated the position of prices relative to the EU median.</t>
  </si>
  <si>
    <t>https://ec.europa.eu/eurostat/cache/metadata/en/nrg_pc_204_sims.htm</t>
  </si>
  <si>
    <t>The EU data in these tables are derived from Eurostat’s Statistics in Focus series.</t>
  </si>
  <si>
    <t>UK data no longer form part of the Eurostat dataset but are collected using the same methodology.</t>
  </si>
  <si>
    <t>Average prices are calculated from a sample of energy company data.</t>
  </si>
  <si>
    <t>The price is derived by taking the sum total of the value of energy consumed (by size band) divided by the total volume of energy (by size band).</t>
  </si>
  <si>
    <t>More up to date data for EU countries and data for other countries can be sourced from Eurostat's website, under Environment &amp; Energy, here:</t>
  </si>
  <si>
    <r>
      <t>Data period:</t>
    </r>
    <r>
      <rPr>
        <sz val="11"/>
        <rFont val="Arial"/>
        <family val="2"/>
      </rPr>
      <t xml:space="preserve"> New prices data for Semester 2 2023 (July - December 2023)</t>
    </r>
  </si>
  <si>
    <r>
      <t>Publication date:</t>
    </r>
    <r>
      <rPr>
        <sz val="11"/>
        <rFont val="Arial"/>
        <family val="2"/>
      </rPr>
      <t xml:space="preserve"> 30/05/2024</t>
    </r>
  </si>
  <si>
    <r>
      <t>Next update:</t>
    </r>
    <r>
      <rPr>
        <sz val="11"/>
        <rFont val="Arial"/>
        <family val="2"/>
      </rPr>
      <t xml:space="preserve"> 28/11/2024</t>
    </r>
  </si>
  <si>
    <t>energyprices.stats@energysecurity.gov.uk</t>
  </si>
  <si>
    <t xml:space="preserve">newsdesk@energysecurity.gov.uk </t>
  </si>
  <si>
    <t>incl &lt; excl</t>
  </si>
  <si>
    <t>Average industrial electricity prices in the EU27 plus UK (small, medium, large) including taxes / subsidies</t>
  </si>
  <si>
    <t>Tax component / subsidy (if outlined)</t>
  </si>
  <si>
    <t>Jan 07 - Jun 07</t>
  </si>
  <si>
    <t xml:space="preserve"> Jan 08 - Jun 08</t>
  </si>
  <si>
    <t>Jan 09 - Jun 09</t>
  </si>
  <si>
    <t>Jan 10 - Jun 10</t>
  </si>
  <si>
    <t>Jan 11 - Jun 11</t>
  </si>
  <si>
    <t>Jan 12 - Jun 12</t>
  </si>
  <si>
    <t>Jan 13 - Jun 13</t>
  </si>
  <si>
    <t>Jan 14 - Jun 14</t>
  </si>
  <si>
    <t>Jan 15 - Jun 15</t>
  </si>
  <si>
    <t>Jan 16 - Jun 16</t>
  </si>
  <si>
    <t>Jan 17 - Jun 17</t>
  </si>
  <si>
    <t>Jan 18 - Jun 18</t>
  </si>
  <si>
    <t>Jan 19 - Jun 19</t>
  </si>
  <si>
    <t>Jan 20 - Jun 20</t>
  </si>
  <si>
    <t>Jan 21 - Jun 21</t>
  </si>
  <si>
    <t>Jan 22 - Jun 22</t>
  </si>
  <si>
    <t>Jan 23 - Jun 23</t>
  </si>
  <si>
    <t>Jul 07 - Dec 07</t>
  </si>
  <si>
    <t>Jul 08 - Dec 08</t>
  </si>
  <si>
    <t>Jul 09 - Dec 09</t>
  </si>
  <si>
    <t xml:space="preserve">Jul 10 - Dec 10 </t>
  </si>
  <si>
    <t xml:space="preserve">Jul 11 - Dec 11 </t>
  </si>
  <si>
    <t>Jul 12 - Dec 12</t>
  </si>
  <si>
    <t>Jul 13 - Dec 13</t>
  </si>
  <si>
    <t>Jul 14 - Dec 14</t>
  </si>
  <si>
    <t>Jul 15 - Dec 15</t>
  </si>
  <si>
    <t>Jul 16 - Dec 16</t>
  </si>
  <si>
    <t>Jul 17 - Dec 17</t>
  </si>
  <si>
    <t>Jul 18 - Dec 18</t>
  </si>
  <si>
    <t>Jul 19 - Dec 19</t>
  </si>
  <si>
    <t>Jul 20 - Dec 20</t>
  </si>
  <si>
    <t>Jul 21 - Dec 21</t>
  </si>
  <si>
    <t>Jul 22 - Dec 22</t>
  </si>
  <si>
    <t>Jul 23 - Dec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</si>
</sst>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 #,##0.00_-;_-* &quot;-&quot;??_-;_-@_-"/>
    <numFmt numFmtId="164" formatCode="\+0.0;\-0.0"/>
    <numFmt numFmtId="165" formatCode="\+;;\-;&quot;+/-&quot;"/>
    <numFmt numFmtId="166" formatCode="&quot;+/-&quot;"/>
    <numFmt numFmtId="167" formatCode="\-"/>
    <numFmt numFmtId="168" formatCode="dd\-mmm\-yyyy"/>
    <numFmt numFmtId="169" formatCode="#,##0.00\r\ ;\-#,##0.00\r"/>
    <numFmt numFmtId="170" formatCode="0.00\r"/>
    <numFmt numFmtId="171" formatCode="#,##0.00\r;\-#,##0.00\r"/>
  </numFmts>
  <fonts count="29" x14ac:knownFonts="1">
    <font>
      <sz val="10"/>
      <name val="Arial"/>
    </font>
    <font>
      <sz val="10"/>
      <name val="Arial"/>
      <family val="2"/>
    </font>
    <font>
      <b/>
      <sz val="12"/>
      <name val="Arial"/>
      <family val="2"/>
    </font>
    <font>
      <sz val="10"/>
      <name val="Arial"/>
      <family val="2"/>
    </font>
    <font>
      <u/>
      <sz val="10"/>
      <color indexed="12"/>
      <name val="Arial"/>
      <family val="2"/>
    </font>
    <font>
      <b/>
      <sz val="10"/>
      <name val="Arial"/>
      <family val="2"/>
    </font>
    <font>
      <sz val="12"/>
      <name val="Arial"/>
      <family val="2"/>
    </font>
    <font>
      <i/>
      <sz val="10"/>
      <name val="Arial"/>
      <family val="2"/>
    </font>
    <font>
      <sz val="11"/>
      <name val="Arial"/>
      <family val="2"/>
    </font>
    <font>
      <b/>
      <sz val="11"/>
      <name val="Arial"/>
      <family val="2"/>
    </font>
    <font>
      <sz val="10"/>
      <name val="Arial"/>
      <family val="2"/>
    </font>
    <font>
      <b/>
      <sz val="14"/>
      <name val="Arial"/>
      <family val="2"/>
    </font>
    <font>
      <sz val="12"/>
      <name val="MS Sans Serif"/>
      <family val="2"/>
    </font>
    <font>
      <u/>
      <sz val="12"/>
      <color indexed="12"/>
      <name val="Arial"/>
      <family val="2"/>
    </font>
    <font>
      <sz val="8"/>
      <name val="Arial"/>
      <family val="2"/>
    </font>
    <font>
      <b/>
      <sz val="11"/>
      <color theme="0"/>
      <name val="Arial"/>
      <family val="2"/>
    </font>
    <font>
      <sz val="11"/>
      <color rgb="FF000000"/>
      <name val="Arial"/>
      <family val="2"/>
    </font>
    <font>
      <u/>
      <sz val="9"/>
      <color indexed="12"/>
      <name val="Arial"/>
      <family val="2"/>
    </font>
    <font>
      <u/>
      <sz val="10"/>
      <color indexed="12"/>
      <name val="MS Sans Serif"/>
      <family val="2"/>
    </font>
    <font>
      <sz val="12"/>
      <color theme="3"/>
      <name val="Arial"/>
      <family val="2"/>
    </font>
    <font>
      <b/>
      <sz val="9"/>
      <color theme="1"/>
      <name val="Arial"/>
      <family val="2"/>
    </font>
    <font>
      <b/>
      <sz val="10"/>
      <color theme="1"/>
      <name val="Arial"/>
      <family val="2"/>
    </font>
    <font>
      <b/>
      <sz val="18"/>
      <name val="Arial"/>
      <family val="2"/>
    </font>
    <font>
      <sz val="18"/>
      <name val="Arial"/>
      <family val="2"/>
    </font>
    <font>
      <sz val="8"/>
      <name val="Arial"/>
      <family val="2"/>
    </font>
    <font>
      <sz val="11"/>
      <color theme="3"/>
      <name val="Arial"/>
      <family val="2"/>
    </font>
    <font>
      <b/>
      <sz val="10"/>
      <color theme="3"/>
      <name val="Arial"/>
      <family val="2"/>
    </font>
    <font>
      <sz val="11"/>
      <color theme="4"/>
      <name val="Arial"/>
      <family val="2"/>
    </font>
    <font>
      <sz val="8"/>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1"/>
        <bgColor indexed="64"/>
      </patternFill>
    </fill>
    <fill>
      <patternFill patternType="solid">
        <fgColor theme="0" tint="-4.9989318521683403E-2"/>
        <bgColor indexed="64"/>
      </patternFill>
    </fill>
    <fill>
      <patternFill patternType="solid">
        <fgColor rgb="FFFFC000"/>
        <bgColor indexed="64"/>
      </patternFill>
    </fill>
  </fills>
  <borders count="10">
    <border>
      <left/>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top/>
      <bottom style="thick">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2">
    <xf numFmtId="0" fontId="0" fillId="0" borderId="0"/>
    <xf numFmtId="0" fontId="4" fillId="0" borderId="0" applyNumberFormat="0" applyFill="0" applyBorder="0" applyAlignment="0" applyProtection="0">
      <alignment vertical="top"/>
      <protection locked="0"/>
    </xf>
    <xf numFmtId="0" fontId="3" fillId="0" borderId="0"/>
    <xf numFmtId="0" fontId="1" fillId="0" borderId="0"/>
    <xf numFmtId="0" fontId="10" fillId="0" borderId="0"/>
    <xf numFmtId="9" fontId="1" fillId="0" borderId="0" applyFont="0" applyFill="0" applyBorder="0" applyAlignment="0" applyProtection="0"/>
    <xf numFmtId="0" fontId="1" fillId="0" borderId="0"/>
    <xf numFmtId="0" fontId="17" fillId="0" borderId="0" applyNumberFormat="0" applyFill="0" applyBorder="0" applyAlignment="0" applyProtection="0">
      <alignment vertical="top"/>
      <protection locked="0"/>
    </xf>
    <xf numFmtId="0" fontId="1" fillId="0" borderId="0"/>
    <xf numFmtId="0" fontId="18" fillId="0" borderId="0" applyNumberFormat="0" applyFill="0" applyBorder="0" applyAlignment="0" applyProtection="0">
      <alignment vertical="top"/>
      <protection locked="0"/>
    </xf>
    <xf numFmtId="0" fontId="2" fillId="0" borderId="7" applyNumberFormat="0" applyFill="0" applyAlignment="0" applyProtection="0"/>
    <xf numFmtId="0" fontId="6" fillId="0" borderId="0"/>
  </cellStyleXfs>
  <cellXfs count="141">
    <xf numFmtId="0" fontId="0" fillId="0" borderId="0" xfId="0"/>
    <xf numFmtId="0" fontId="3" fillId="0" borderId="0" xfId="0" applyFont="1"/>
    <xf numFmtId="2" fontId="0" fillId="0" borderId="0" xfId="0" applyNumberFormat="1"/>
    <xf numFmtId="2" fontId="3" fillId="0" borderId="0" xfId="0" applyNumberFormat="1" applyFont="1"/>
    <xf numFmtId="0" fontId="3" fillId="0" borderId="0" xfId="3" applyFont="1"/>
    <xf numFmtId="0" fontId="5" fillId="0" borderId="0" xfId="0" applyFont="1"/>
    <xf numFmtId="165" fontId="7" fillId="0" borderId="0" xfId="0" applyNumberFormat="1" applyFont="1" applyAlignment="1">
      <alignment horizontal="right"/>
    </xf>
    <xf numFmtId="1" fontId="3" fillId="0" borderId="0" xfId="0" applyNumberFormat="1" applyFont="1"/>
    <xf numFmtId="0" fontId="0" fillId="4" borderId="0" xfId="0" applyFill="1"/>
    <xf numFmtId="0" fontId="0" fillId="3" borderId="0" xfId="0" applyFill="1"/>
    <xf numFmtId="167" fontId="3" fillId="0" borderId="0" xfId="0" applyNumberFormat="1" applyFont="1" applyAlignment="1">
      <alignment horizontal="right"/>
    </xf>
    <xf numFmtId="166" fontId="3" fillId="0" borderId="0" xfId="3" applyNumberFormat="1" applyFont="1"/>
    <xf numFmtId="0" fontId="3" fillId="0" borderId="0" xfId="4" applyFont="1"/>
    <xf numFmtId="0" fontId="15" fillId="4" borderId="0" xfId="0" applyFont="1" applyFill="1"/>
    <xf numFmtId="0" fontId="8" fillId="4" borderId="0" xfId="0" applyFont="1" applyFill="1"/>
    <xf numFmtId="2" fontId="3" fillId="3" borderId="0" xfId="0" applyNumberFormat="1" applyFont="1" applyFill="1"/>
    <xf numFmtId="0" fontId="0" fillId="3" borderId="0" xfId="0" applyFill="1" applyAlignment="1">
      <alignment vertical="center"/>
    </xf>
    <xf numFmtId="0" fontId="9" fillId="0" borderId="0" xfId="0" applyFont="1" applyAlignment="1">
      <alignment vertical="center"/>
    </xf>
    <xf numFmtId="0" fontId="0" fillId="0" borderId="0" xfId="0" applyAlignment="1">
      <alignment vertical="center"/>
    </xf>
    <xf numFmtId="0" fontId="5" fillId="3" borderId="0" xfId="0" applyFont="1" applyFill="1" applyAlignment="1">
      <alignment vertical="center"/>
    </xf>
    <xf numFmtId="0" fontId="9" fillId="3" borderId="0" xfId="0" applyFont="1" applyFill="1" applyAlignment="1">
      <alignment vertical="top"/>
    </xf>
    <xf numFmtId="0" fontId="1" fillId="0" borderId="0" xfId="6"/>
    <xf numFmtId="0" fontId="8" fillId="0" borderId="0" xfId="6" applyFont="1"/>
    <xf numFmtId="0" fontId="9" fillId="0" borderId="0" xfId="6" quotePrefix="1" applyFont="1" applyAlignment="1">
      <alignment horizontal="left" vertical="center"/>
    </xf>
    <xf numFmtId="0" fontId="9" fillId="0" borderId="0" xfId="6" applyFont="1" applyAlignment="1">
      <alignment horizontal="left" vertical="center"/>
    </xf>
    <xf numFmtId="0" fontId="1" fillId="0" borderId="0" xfId="6" applyAlignment="1">
      <alignment horizontal="center" vertical="center"/>
    </xf>
    <xf numFmtId="0" fontId="16" fillId="0" borderId="0" xfId="6" applyFont="1"/>
    <xf numFmtId="0" fontId="14" fillId="0" borderId="0" xfId="6" applyFont="1" applyAlignment="1">
      <alignment vertical="center"/>
    </xf>
    <xf numFmtId="0" fontId="2" fillId="0" borderId="0" xfId="6" applyFont="1"/>
    <xf numFmtId="0" fontId="16" fillId="0" borderId="0" xfId="6" applyFont="1" applyAlignment="1">
      <alignment vertical="center"/>
    </xf>
    <xf numFmtId="0" fontId="1" fillId="0" borderId="0" xfId="6" applyAlignment="1">
      <alignment vertical="center"/>
    </xf>
    <xf numFmtId="0" fontId="8" fillId="0" borderId="0" xfId="6" applyFont="1" applyAlignment="1">
      <alignment vertical="center"/>
    </xf>
    <xf numFmtId="0" fontId="1" fillId="0" borderId="0" xfId="3" applyAlignment="1">
      <alignment vertical="center"/>
    </xf>
    <xf numFmtId="0" fontId="13" fillId="0" borderId="0" xfId="9" applyFont="1" applyFill="1" applyAlignment="1" applyProtection="1">
      <alignment horizontal="left" vertical="center"/>
    </xf>
    <xf numFmtId="2" fontId="1" fillId="0" borderId="0" xfId="0" applyNumberFormat="1" applyFont="1" applyAlignment="1">
      <alignment horizontal="right" vertical="center"/>
    </xf>
    <xf numFmtId="164" fontId="1" fillId="0" borderId="0" xfId="0" applyNumberFormat="1" applyFont="1" applyAlignment="1">
      <alignment horizontal="right" vertical="center"/>
    </xf>
    <xf numFmtId="0" fontId="6" fillId="0" borderId="0" xfId="0" applyFont="1"/>
    <xf numFmtId="0" fontId="1" fillId="0" borderId="0" xfId="0" quotePrefix="1" applyFont="1" applyAlignment="1">
      <alignment horizontal="right" vertical="center"/>
    </xf>
    <xf numFmtId="1" fontId="1" fillId="0" borderId="0" xfId="5" applyNumberFormat="1" applyFont="1" applyFill="1" applyBorder="1" applyAlignment="1">
      <alignment horizontal="right" vertical="center"/>
    </xf>
    <xf numFmtId="164" fontId="1" fillId="0" borderId="0" xfId="5" applyNumberFormat="1" applyFont="1" applyFill="1" applyBorder="1" applyAlignment="1">
      <alignment horizontal="right" vertical="center"/>
    </xf>
    <xf numFmtId="2" fontId="1" fillId="0" borderId="0" xfId="5" applyNumberFormat="1" applyFont="1" applyFill="1" applyBorder="1" applyAlignment="1">
      <alignment horizontal="right" vertical="center"/>
    </xf>
    <xf numFmtId="2" fontId="0" fillId="0" borderId="0" xfId="0" applyNumberFormat="1" applyAlignment="1">
      <alignment horizontal="right" vertical="center"/>
    </xf>
    <xf numFmtId="3" fontId="1" fillId="0" borderId="0" xfId="5" applyNumberFormat="1" applyFont="1" applyFill="1" applyBorder="1" applyAlignment="1">
      <alignment horizontal="right" vertical="center"/>
    </xf>
    <xf numFmtId="0" fontId="6" fillId="2" borderId="0" xfId="3" applyFont="1" applyFill="1" applyAlignment="1">
      <alignment horizontal="left" vertical="center"/>
    </xf>
    <xf numFmtId="0" fontId="6" fillId="2" borderId="0" xfId="0" applyFont="1" applyFill="1" applyAlignment="1">
      <alignment horizontal="left" vertical="center"/>
    </xf>
    <xf numFmtId="0" fontId="6" fillId="3" borderId="0" xfId="0" applyFont="1" applyFill="1" applyAlignment="1">
      <alignment horizontal="left"/>
    </xf>
    <xf numFmtId="0" fontId="2" fillId="0" borderId="0" xfId="10" applyBorder="1" applyAlignment="1">
      <alignment vertical="center"/>
    </xf>
    <xf numFmtId="0" fontId="2" fillId="0" borderId="0" xfId="10" applyFill="1" applyBorder="1" applyAlignment="1">
      <alignment vertical="center"/>
    </xf>
    <xf numFmtId="2" fontId="3" fillId="0" borderId="0" xfId="0" applyNumberFormat="1" applyFont="1" applyAlignment="1">
      <alignment horizontal="right"/>
    </xf>
    <xf numFmtId="2" fontId="3" fillId="0" borderId="0" xfId="5" applyNumberFormat="1" applyFont="1" applyFill="1" applyBorder="1" applyAlignment="1">
      <alignment horizontal="right"/>
    </xf>
    <xf numFmtId="164" fontId="3" fillId="0" borderId="0" xfId="5" applyNumberFormat="1" applyFont="1" applyFill="1" applyBorder="1" applyAlignment="1">
      <alignment horizontal="right"/>
    </xf>
    <xf numFmtId="1" fontId="3" fillId="0" borderId="0" xfId="5" applyNumberFormat="1" applyFont="1" applyFill="1" applyBorder="1" applyAlignment="1">
      <alignment horizontal="right"/>
    </xf>
    <xf numFmtId="0" fontId="2" fillId="3" borderId="0" xfId="10" applyFill="1" applyBorder="1"/>
    <xf numFmtId="0" fontId="6" fillId="0" borderId="0" xfId="0" applyFont="1" applyAlignment="1">
      <alignment vertical="center"/>
    </xf>
    <xf numFmtId="0" fontId="12" fillId="0" borderId="0" xfId="0" applyFont="1" applyAlignment="1">
      <alignment vertical="center"/>
    </xf>
    <xf numFmtId="0" fontId="2" fillId="0" borderId="0" xfId="0" applyFont="1" applyAlignment="1">
      <alignment vertical="center"/>
    </xf>
    <xf numFmtId="0" fontId="19" fillId="0" borderId="0" xfId="9" applyFont="1" applyFill="1" applyAlignment="1" applyProtection="1">
      <alignment horizontal="left" vertical="center"/>
    </xf>
    <xf numFmtId="0" fontId="13" fillId="0" borderId="0" xfId="1" applyFont="1" applyFill="1" applyAlignment="1" applyProtection="1">
      <alignment horizontal="left" vertical="center"/>
    </xf>
    <xf numFmtId="0" fontId="19" fillId="0" borderId="0" xfId="1" applyFont="1" applyFill="1" applyAlignment="1" applyProtection="1">
      <alignment horizontal="left" vertical="center"/>
    </xf>
    <xf numFmtId="0" fontId="6" fillId="0" borderId="0" xfId="0" applyFont="1" applyAlignment="1">
      <alignment horizontal="left" vertical="center"/>
    </xf>
    <xf numFmtId="0" fontId="0" fillId="0" borderId="0" xfId="0" applyAlignment="1">
      <alignment horizontal="left" vertical="center"/>
    </xf>
    <xf numFmtId="0" fontId="11" fillId="0" borderId="0" xfId="6" quotePrefix="1" applyFont="1" applyAlignment="1">
      <alignment horizontal="left"/>
    </xf>
    <xf numFmtId="0" fontId="2" fillId="0" borderId="0" xfId="6" quotePrefix="1" applyFont="1" applyAlignment="1">
      <alignment horizontal="left"/>
    </xf>
    <xf numFmtId="0" fontId="2" fillId="0" borderId="0" xfId="6" applyFont="1" applyAlignment="1">
      <alignment horizontal="left"/>
    </xf>
    <xf numFmtId="0" fontId="8" fillId="0" borderId="0" xfId="6" applyFont="1" applyAlignment="1">
      <alignment vertical="top"/>
    </xf>
    <xf numFmtId="0" fontId="3" fillId="0" borderId="5" xfId="2" applyBorder="1" applyAlignment="1">
      <alignment vertical="top"/>
    </xf>
    <xf numFmtId="0" fontId="3" fillId="0" borderId="2" xfId="2" applyBorder="1" applyAlignment="1">
      <alignment vertical="top"/>
    </xf>
    <xf numFmtId="0" fontId="3" fillId="0" borderId="6" xfId="2" applyBorder="1" applyAlignment="1">
      <alignment vertical="top"/>
    </xf>
    <xf numFmtId="0" fontId="3" fillId="0" borderId="0" xfId="2" applyAlignment="1">
      <alignment vertical="top"/>
    </xf>
    <xf numFmtId="0" fontId="9" fillId="0" borderId="2" xfId="2" applyFont="1" applyBorder="1" applyAlignment="1">
      <alignment vertical="top"/>
    </xf>
    <xf numFmtId="3" fontId="3" fillId="0" borderId="8" xfId="2" applyNumberFormat="1" applyBorder="1" applyAlignment="1">
      <alignment vertical="top"/>
    </xf>
    <xf numFmtId="3" fontId="3" fillId="0" borderId="9" xfId="2" applyNumberFormat="1" applyBorder="1" applyAlignment="1">
      <alignment vertical="top"/>
    </xf>
    <xf numFmtId="3" fontId="3" fillId="0" borderId="1" xfId="2" applyNumberFormat="1" applyBorder="1" applyAlignment="1">
      <alignment vertical="top"/>
    </xf>
    <xf numFmtId="0" fontId="9" fillId="0" borderId="8" xfId="2" applyFont="1" applyBorder="1" applyAlignment="1">
      <alignment vertical="top"/>
    </xf>
    <xf numFmtId="0" fontId="3" fillId="0" borderId="8" xfId="2" applyBorder="1" applyAlignment="1">
      <alignment vertical="top"/>
    </xf>
    <xf numFmtId="0" fontId="3" fillId="0" borderId="9" xfId="2" applyBorder="1" applyAlignment="1">
      <alignment vertical="top"/>
    </xf>
    <xf numFmtId="0" fontId="3" fillId="0" borderId="1" xfId="2" applyBorder="1" applyAlignment="1">
      <alignment vertical="top"/>
    </xf>
    <xf numFmtId="0" fontId="3" fillId="0" borderId="5" xfId="2" applyBorder="1"/>
    <xf numFmtId="0" fontId="3" fillId="0" borderId="2" xfId="2" applyBorder="1"/>
    <xf numFmtId="0" fontId="9" fillId="0" borderId="4" xfId="2" applyFont="1" applyBorder="1" applyAlignment="1">
      <alignment vertical="top"/>
    </xf>
    <xf numFmtId="0" fontId="9" fillId="0" borderId="3" xfId="2" applyFont="1" applyBorder="1" applyAlignment="1">
      <alignment vertical="top"/>
    </xf>
    <xf numFmtId="0" fontId="22" fillId="0" borderId="0" xfId="0" applyFont="1" applyAlignment="1">
      <alignment vertical="center"/>
    </xf>
    <xf numFmtId="0" fontId="11" fillId="3" borderId="0" xfId="0" applyFont="1" applyFill="1" applyAlignment="1">
      <alignment vertical="center"/>
    </xf>
    <xf numFmtId="0" fontId="6" fillId="3" borderId="0" xfId="0" applyFont="1" applyFill="1" applyAlignment="1">
      <alignment vertical="center"/>
    </xf>
    <xf numFmtId="168" fontId="6" fillId="3" borderId="0" xfId="0" applyNumberFormat="1" applyFont="1" applyFill="1" applyAlignment="1">
      <alignment horizontal="left" vertical="center"/>
    </xf>
    <xf numFmtId="0" fontId="6" fillId="3" borderId="0" xfId="0" applyFont="1" applyFill="1" applyAlignment="1">
      <alignment horizontal="left" vertical="center"/>
    </xf>
    <xf numFmtId="0" fontId="9" fillId="3" borderId="0" xfId="0" applyFont="1" applyFill="1" applyAlignment="1">
      <alignment vertical="center"/>
    </xf>
    <xf numFmtId="168" fontId="6" fillId="0" borderId="0" xfId="0" applyNumberFormat="1" applyFont="1" applyAlignment="1">
      <alignment horizontal="left" vertical="center"/>
    </xf>
    <xf numFmtId="0" fontId="2" fillId="3" borderId="0" xfId="0" applyFont="1" applyFill="1"/>
    <xf numFmtId="0" fontId="8" fillId="3" borderId="0" xfId="0" applyFont="1" applyFill="1" applyAlignment="1">
      <alignment horizontal="left" vertical="center"/>
    </xf>
    <xf numFmtId="0" fontId="25" fillId="0" borderId="0" xfId="1" applyFont="1" applyFill="1" applyAlignment="1" applyProtection="1">
      <alignment horizontal="left" vertical="center"/>
    </xf>
    <xf numFmtId="0" fontId="25" fillId="0" borderId="0" xfId="1" applyFont="1" applyFill="1" applyAlignment="1" applyProtection="1">
      <alignment vertical="center"/>
    </xf>
    <xf numFmtId="0" fontId="8" fillId="3" borderId="0" xfId="0" applyFont="1" applyFill="1"/>
    <xf numFmtId="0" fontId="8" fillId="3" borderId="0" xfId="0" applyFont="1" applyFill="1" applyAlignment="1">
      <alignment vertical="center"/>
    </xf>
    <xf numFmtId="0" fontId="25" fillId="0" borderId="0" xfId="9" applyFont="1" applyAlignment="1" applyProtection="1">
      <alignment horizontal="left" vertical="center"/>
    </xf>
    <xf numFmtId="0" fontId="8" fillId="0" borderId="0" xfId="0" applyFont="1"/>
    <xf numFmtId="0" fontId="26" fillId="3" borderId="0" xfId="1" applyFont="1" applyFill="1" applyAlignment="1" applyProtection="1"/>
    <xf numFmtId="0" fontId="2" fillId="0" borderId="0" xfId="6" applyFont="1" applyAlignment="1">
      <alignment vertical="center"/>
    </xf>
    <xf numFmtId="0" fontId="6" fillId="2" borderId="0" xfId="3" applyFont="1" applyFill="1" applyAlignment="1">
      <alignment horizontal="left"/>
    </xf>
    <xf numFmtId="0" fontId="26" fillId="0" borderId="0" xfId="7" applyFont="1" applyFill="1" applyAlignment="1" applyProtection="1"/>
    <xf numFmtId="0" fontId="27" fillId="0" borderId="0" xfId="7" applyFont="1" applyFill="1" applyAlignment="1" applyProtection="1"/>
    <xf numFmtId="0" fontId="27" fillId="0" borderId="0" xfId="7" applyFont="1" applyFill="1" applyAlignment="1" applyProtection="1">
      <alignment vertical="center"/>
    </xf>
    <xf numFmtId="0" fontId="5" fillId="0" borderId="0" xfId="0" applyFont="1" applyAlignment="1">
      <alignment horizontal="right" vertical="center" wrapText="1"/>
    </xf>
    <xf numFmtId="0" fontId="20" fillId="0" borderId="0" xfId="0" applyFont="1" applyAlignment="1">
      <alignment horizontal="right" vertical="center" wrapText="1"/>
    </xf>
    <xf numFmtId="0" fontId="21" fillId="0" borderId="0" xfId="0" applyFont="1" applyAlignment="1">
      <alignment horizontal="right" vertical="center" wrapText="1"/>
    </xf>
    <xf numFmtId="0" fontId="21" fillId="0" borderId="0" xfId="3" applyFont="1" applyAlignment="1">
      <alignment horizontal="right" vertical="center" wrapText="1"/>
    </xf>
    <xf numFmtId="49" fontId="21" fillId="0" borderId="0" xfId="3" applyNumberFormat="1" applyFont="1" applyAlignment="1">
      <alignment horizontal="right" vertical="center" wrapText="1"/>
    </xf>
    <xf numFmtId="0" fontId="5" fillId="0" borderId="0" xfId="3" applyFont="1" applyAlignment="1">
      <alignment horizontal="right" vertical="center" wrapText="1"/>
    </xf>
    <xf numFmtId="0" fontId="5" fillId="0" borderId="0" xfId="1" applyFont="1" applyFill="1" applyBorder="1" applyAlignment="1" applyProtection="1">
      <alignment horizontal="left" vertical="center" wrapText="1"/>
    </xf>
    <xf numFmtId="0" fontId="3" fillId="0" borderId="0" xfId="0" applyFont="1" applyAlignment="1">
      <alignment horizontal="right" wrapText="1"/>
    </xf>
    <xf numFmtId="0" fontId="1" fillId="0" borderId="0" xfId="0" applyFont="1" applyAlignment="1">
      <alignment horizontal="right" wrapText="1"/>
    </xf>
    <xf numFmtId="17" fontId="1" fillId="0" borderId="0" xfId="0" applyNumberFormat="1" applyFont="1" applyAlignment="1">
      <alignment horizontal="right" vertical="center"/>
    </xf>
    <xf numFmtId="2" fontId="1" fillId="0" borderId="0" xfId="5" applyNumberFormat="1" applyFont="1" applyFill="1" applyAlignment="1">
      <alignment horizontal="right" vertical="center"/>
    </xf>
    <xf numFmtId="164" fontId="1" fillId="0" borderId="0" xfId="5" applyNumberFormat="1" applyFont="1" applyFill="1" applyAlignment="1">
      <alignment horizontal="right" vertical="center"/>
    </xf>
    <xf numFmtId="3" fontId="1" fillId="0" borderId="0" xfId="5" applyNumberFormat="1" applyFont="1" applyFill="1" applyAlignment="1">
      <alignment horizontal="right" vertical="center"/>
    </xf>
    <xf numFmtId="3" fontId="1" fillId="0" borderId="0" xfId="0" applyNumberFormat="1" applyFont="1" applyAlignment="1">
      <alignment horizontal="right" vertical="center"/>
    </xf>
    <xf numFmtId="169" fontId="1" fillId="0" borderId="0" xfId="0" applyNumberFormat="1" applyFont="1" applyAlignment="1">
      <alignment horizontal="right" vertical="center"/>
    </xf>
    <xf numFmtId="39" fontId="1" fillId="0" borderId="0" xfId="0" applyNumberFormat="1" applyFont="1" applyAlignment="1">
      <alignment horizontal="right" vertical="center"/>
    </xf>
    <xf numFmtId="39" fontId="1" fillId="0" borderId="0" xfId="5" applyNumberFormat="1" applyFont="1" applyFill="1" applyAlignment="1">
      <alignment horizontal="right" vertical="center"/>
    </xf>
    <xf numFmtId="39" fontId="1" fillId="0" borderId="0" xfId="5" applyNumberFormat="1" applyFont="1" applyFill="1" applyBorder="1" applyAlignment="1">
      <alignment horizontal="right" vertical="center"/>
    </xf>
    <xf numFmtId="39" fontId="0" fillId="0" borderId="0" xfId="0" applyNumberFormat="1" applyAlignment="1">
      <alignment horizontal="right" vertical="center"/>
    </xf>
    <xf numFmtId="37" fontId="1" fillId="0" borderId="0" xfId="5" applyNumberFormat="1" applyFont="1" applyFill="1" applyBorder="1" applyAlignment="1">
      <alignment horizontal="right" vertical="center"/>
    </xf>
    <xf numFmtId="43" fontId="1" fillId="0" borderId="0" xfId="0" applyNumberFormat="1" applyFont="1" applyAlignment="1">
      <alignment horizontal="right" vertical="center"/>
    </xf>
    <xf numFmtId="39" fontId="0" fillId="0" borderId="0" xfId="0" applyNumberFormat="1"/>
    <xf numFmtId="0" fontId="1" fillId="0" borderId="0" xfId="0" applyNumberFormat="1" applyFont="1" applyFill="1" applyAlignment="1">
      <alignment horizontal="right" wrapText="1"/>
    </xf>
    <xf numFmtId="2" fontId="1" fillId="0" borderId="0" xfId="0" applyNumberFormat="1" applyFont="1" applyFill="1" applyAlignment="1">
      <alignment horizontal="right" vertical="center"/>
    </xf>
    <xf numFmtId="39" fontId="1" fillId="0" borderId="0" xfId="0" applyNumberFormat="1" applyFont="1" applyFill="1" applyAlignment="1">
      <alignment horizontal="right" vertical="center"/>
    </xf>
    <xf numFmtId="170" fontId="1" fillId="0" borderId="0" xfId="0" applyNumberFormat="1" applyFont="1" applyFill="1" applyAlignment="1">
      <alignment horizontal="right" vertical="center"/>
    </xf>
    <xf numFmtId="171" fontId="1" fillId="0" borderId="0" xfId="0" applyNumberFormat="1" applyFont="1" applyFill="1" applyAlignment="1">
      <alignment horizontal="right" vertical="center"/>
    </xf>
    <xf numFmtId="0" fontId="1" fillId="5" borderId="0" xfId="3" applyFill="1" applyBorder="1"/>
    <xf numFmtId="2" fontId="3" fillId="5" borderId="0" xfId="0" applyNumberFormat="1" applyFont="1" applyFill="1" applyBorder="1"/>
    <xf numFmtId="0" fontId="1" fillId="5" borderId="0" xfId="0" applyFont="1" applyFill="1" applyBorder="1"/>
    <xf numFmtId="0" fontId="3" fillId="5" borderId="0" xfId="0" applyFont="1" applyFill="1" applyBorder="1"/>
    <xf numFmtId="0" fontId="3" fillId="5" borderId="0" xfId="3" applyFont="1" applyFill="1" applyBorder="1"/>
    <xf numFmtId="0" fontId="1" fillId="6" borderId="0" xfId="0" applyFont="1" applyFill="1"/>
    <xf numFmtId="0" fontId="3" fillId="6" borderId="0" xfId="3" applyFont="1" applyFill="1" applyBorder="1"/>
    <xf numFmtId="2" fontId="3" fillId="6" borderId="0" xfId="0" applyNumberFormat="1" applyFont="1" applyFill="1" applyBorder="1"/>
    <xf numFmtId="0" fontId="1" fillId="6" borderId="0" xfId="3" applyFill="1" applyBorder="1"/>
    <xf numFmtId="0" fontId="0" fillId="5" borderId="0" xfId="0" applyFill="1"/>
    <xf numFmtId="0" fontId="3" fillId="3" borderId="0" xfId="0" applyFont="1" applyFill="1"/>
    <xf numFmtId="0" fontId="5" fillId="3" borderId="0" xfId="0" applyFont="1" applyFill="1"/>
  </cellXfs>
  <cellStyles count="12">
    <cellStyle name="Heading 1" xfId="10" builtinId="16" customBuiltin="1"/>
    <cellStyle name="Hyperlink" xfId="1" builtinId="8"/>
    <cellStyle name="Hyperlink 2" xfId="9" xr:uid="{E8073236-E607-456E-8F72-E663A7BAFBF8}"/>
    <cellStyle name="Hyperlink 3" xfId="7" xr:uid="{1F614067-4007-489E-A9EA-377C8F01CBB5}"/>
    <cellStyle name="Normal" xfId="0" builtinId="0"/>
    <cellStyle name="Normal 2" xfId="2" xr:uid="{00000000-0005-0000-0000-000003000000}"/>
    <cellStyle name="Normal 2 2 2" xfId="6" xr:uid="{DC4789A4-B0B4-4CF0-ADBA-50F076E95368}"/>
    <cellStyle name="Normal 3" xfId="11" xr:uid="{62A14713-1472-42C3-8811-2306E2191079}"/>
    <cellStyle name="Normal 3 2" xfId="8" xr:uid="{9A68D520-B13A-4971-B3F8-E6C685FF18D4}"/>
    <cellStyle name="Normal_table_541" xfId="3" xr:uid="{00000000-0005-0000-0000-000005000000}"/>
    <cellStyle name="Normal_table_561" xfId="4" xr:uid="{00000000-0005-0000-0000-000006000000}"/>
    <cellStyle name="Percent" xfId="5" builtinId="5"/>
  </cellStyles>
  <dxfs count="428">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alignment horizontal="general" vertical="bottom" textRotation="0" wrapText="0" indent="0" justifyLastLine="0" shrinkToFit="0" readingOrder="0"/>
      <border diagonalUp="0" diagonalDown="0">
        <left style="medium">
          <color indexed="64"/>
        </left>
        <right/>
        <top/>
        <bottom/>
        <vertical/>
        <horizontal/>
      </border>
    </dxf>
    <dxf>
      <alignment horizontal="general" vertical="top" textRotation="0" wrapText="0" indent="0" justifyLastLine="0" shrinkToFit="0" readingOrder="0"/>
      <border diagonalUp="0" diagonalDown="0">
        <left style="medium">
          <color indexed="64"/>
        </left>
        <right/>
        <top/>
        <bottom/>
        <vertical/>
        <horizontal/>
      </border>
    </dxf>
    <dxf>
      <alignment horizontal="general" vertical="top" textRotation="0" wrapText="0" indent="0" justifyLastLine="0" shrinkToFit="0" readingOrder="0"/>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dxf>
    <dxf>
      <numFmt numFmtId="3" formatCode="#,##0"/>
      <alignment horizontal="general" vertical="top" textRotation="0" wrapText="0" indent="0" justifyLastLine="0" shrinkToFit="0" readingOrder="0"/>
      <border diagonalUp="0" diagonalDown="0">
        <left style="medium">
          <color indexed="64"/>
        </left>
        <right style="medium">
          <color indexed="64"/>
        </right>
        <vertical/>
      </border>
    </dxf>
    <dxf>
      <numFmt numFmtId="3" formatCode="#,##0"/>
      <alignment horizontal="general" vertical="top" textRotation="0" wrapText="0" indent="0" justifyLastLine="0" shrinkToFit="0" readingOrder="0"/>
      <border diagonalUp="0" diagonalDown="0">
        <left style="medium">
          <color indexed="64"/>
        </left>
        <right style="medium">
          <color indexed="64"/>
        </right>
        <top/>
        <bottom/>
        <vertical/>
        <horizontal/>
      </border>
    </dxf>
    <dxf>
      <alignment horizontal="general" vertical="top" textRotation="0" wrapText="0" indent="0" justifyLastLine="0" shrinkToFit="0" readingOrder="0"/>
      <border diagonalUp="0" diagonalDown="0">
        <left style="medium">
          <color indexed="64"/>
        </left>
        <right/>
        <top/>
        <bottom/>
        <vertical/>
        <horizontal/>
      </border>
    </dxf>
    <dxf>
      <alignment horizontal="general" vertical="top" textRotation="0" wrapText="0" indent="0" justifyLastLine="0" shrinkToFit="0" readingOrder="0"/>
      <border diagonalUp="0" diagonalDown="0">
        <left style="medium">
          <color indexed="64"/>
        </left>
        <right style="medium">
          <color indexed="64"/>
        </right>
        <vertical/>
      </border>
    </dxf>
    <dxf>
      <border outline="0">
        <left style="medium">
          <color indexed="64"/>
        </left>
        <top style="medium">
          <color indexed="64"/>
        </top>
        <bottom style="medium">
          <color indexed="64"/>
        </bottom>
      </border>
    </dxf>
    <dxf>
      <font>
        <b/>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2" formatCode="mmm\-yy"/>
      <fill>
        <patternFill patternType="none">
          <fgColor indexed="64"/>
          <bgColor indexed="65"/>
        </patternFill>
      </fill>
      <alignment horizontal="right"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2" formatCode="mmm\-yy"/>
      <fill>
        <patternFill patternType="none">
          <fgColor indexed="64"/>
          <bgColor indexed="65"/>
        </patternFill>
      </fill>
      <alignment horizontal="right"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2" formatCode="mmm\-yy"/>
      <fill>
        <patternFill patternType="none">
          <fgColor indexed="64"/>
          <bgColor indexed="65"/>
        </patternFill>
      </fill>
      <alignment horizontal="right"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2" formatCode="mmm\-yy"/>
      <fill>
        <patternFill patternType="none">
          <fgColor indexed="64"/>
          <bgColor indexed="65"/>
        </patternFill>
      </fill>
      <alignment horizontal="right"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2" formatCode="mmm\-yy"/>
      <fill>
        <patternFill patternType="none">
          <fgColor indexed="64"/>
          <bgColor indexed="65"/>
        </patternFill>
      </fill>
      <alignment horizontal="right"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2" formatCode="mmm\-yy"/>
      <fill>
        <patternFill patternType="none">
          <fgColor indexed="64"/>
          <bgColor indexed="65"/>
        </patternFill>
      </fill>
      <alignment horizontal="right"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2" formatCode="mmm\-yy"/>
      <fill>
        <patternFill patternType="none">
          <fgColor indexed="64"/>
          <bgColor indexed="65"/>
        </patternFill>
      </fill>
      <alignment horizontal="right"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2" formatCode="mmm\-yy"/>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1" indent="0" justifyLastLine="0" shrinkToFit="0" readingOrder="0"/>
    </dxf>
  </dxfs>
  <tableStyles count="1" defaultTableStyle="TableStyleMedium9" defaultPivotStyle="PivotStyleLight16">
    <tableStyle name="Invisible" pivot="0" table="0" count="0" xr9:uid="{DB83478F-2730-4E71-81D3-567C8E9B03EE}"/>
  </tableStyles>
  <colors>
    <mruColors>
      <color rgb="FFFC5A3A"/>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82297310851212"/>
          <c:y val="1.471280193236715E-2"/>
          <c:w val="0.84772814455885326"/>
          <c:h val="0.87314951690821241"/>
        </c:manualLayout>
      </c:layout>
      <c:barChart>
        <c:barDir val="bar"/>
        <c:grouping val="stacked"/>
        <c:varyColors val="0"/>
        <c:ser>
          <c:idx val="0"/>
          <c:order val="0"/>
          <c:spPr>
            <a:solidFill>
              <a:srgbClr val="8A001E"/>
            </a:solidFill>
            <a:ln>
              <a:noFill/>
            </a:ln>
          </c:spPr>
          <c:invertIfNegative val="0"/>
          <c:dPt>
            <c:idx val="6"/>
            <c:invertIfNegative val="0"/>
            <c:bubble3D val="0"/>
            <c:extLst>
              <c:ext xmlns:c16="http://schemas.microsoft.com/office/drawing/2014/chart" uri="{C3380CC4-5D6E-409C-BE32-E72D297353CC}">
                <c16:uniqueId val="{00000000-A603-48CD-8A79-FB0806738054}"/>
              </c:ext>
            </c:extLst>
          </c:dPt>
          <c:dPt>
            <c:idx val="8"/>
            <c:invertIfNegative val="0"/>
            <c:bubble3D val="0"/>
            <c:extLst>
              <c:ext xmlns:c16="http://schemas.microsoft.com/office/drawing/2014/chart" uri="{C3380CC4-5D6E-409C-BE32-E72D297353CC}">
                <c16:uniqueId val="{00000001-A603-48CD-8A79-FB0806738054}"/>
              </c:ext>
            </c:extLst>
          </c:dPt>
          <c:dPt>
            <c:idx val="9"/>
            <c:invertIfNegative val="0"/>
            <c:bubble3D val="0"/>
            <c:extLst>
              <c:ext xmlns:c16="http://schemas.microsoft.com/office/drawing/2014/chart" uri="{C3380CC4-5D6E-409C-BE32-E72D297353CC}">
                <c16:uniqueId val="{00000002-A603-48CD-8A79-FB0806738054}"/>
              </c:ext>
            </c:extLst>
          </c:dPt>
          <c:dPt>
            <c:idx val="10"/>
            <c:invertIfNegative val="0"/>
            <c:bubble3D val="0"/>
            <c:extLst>
              <c:ext xmlns:c16="http://schemas.microsoft.com/office/drawing/2014/chart" uri="{C3380CC4-5D6E-409C-BE32-E72D297353CC}">
                <c16:uniqueId val="{00000003-A603-48CD-8A79-FB0806738054}"/>
              </c:ext>
            </c:extLst>
          </c:dPt>
          <c:dPt>
            <c:idx val="11"/>
            <c:invertIfNegative val="0"/>
            <c:bubble3D val="0"/>
            <c:extLst>
              <c:ext xmlns:c16="http://schemas.microsoft.com/office/drawing/2014/chart" uri="{C3380CC4-5D6E-409C-BE32-E72D297353CC}">
                <c16:uniqueId val="{00000004-A603-48CD-8A79-FB0806738054}"/>
              </c:ext>
            </c:extLst>
          </c:dPt>
          <c:dPt>
            <c:idx val="12"/>
            <c:invertIfNegative val="0"/>
            <c:bubble3D val="0"/>
            <c:extLst>
              <c:ext xmlns:c16="http://schemas.microsoft.com/office/drawing/2014/chart" uri="{C3380CC4-5D6E-409C-BE32-E72D297353CC}">
                <c16:uniqueId val="{00000005-A603-48CD-8A79-FB0806738054}"/>
              </c:ext>
            </c:extLst>
          </c:dPt>
          <c:dPt>
            <c:idx val="13"/>
            <c:invertIfNegative val="0"/>
            <c:bubble3D val="0"/>
            <c:extLst>
              <c:ext xmlns:c16="http://schemas.microsoft.com/office/drawing/2014/chart" uri="{C3380CC4-5D6E-409C-BE32-E72D297353CC}">
                <c16:uniqueId val="{00000006-A603-48CD-8A79-FB0806738054}"/>
              </c:ext>
            </c:extLst>
          </c:dPt>
          <c:dLbls>
            <c:dLbl>
              <c:idx val="1"/>
              <c:layout>
                <c:manualLayout>
                  <c:x val="-0.10592557685651255"/>
                  <c:y val="1.0967980287267188E-16"/>
                </c:manualLayout>
              </c:layout>
              <c:spPr/>
              <c:txPr>
                <a:bodyPr/>
                <a:lstStyle/>
                <a:p>
                  <a:pPr>
                    <a:defRPr sz="1050" b="1" i="0" u="none" strike="noStrike" baseline="0">
                      <a:solidFill>
                        <a:srgbClr val="FFFFFF"/>
                      </a:solidFill>
                      <a:latin typeface="Arial"/>
                      <a:ea typeface="Arial"/>
                      <a:cs typeface="Arial"/>
                    </a:defRPr>
                  </a:pPr>
                  <a:endParaRPr lang="en-US"/>
                </a:p>
              </c:txPr>
              <c:dLblPos val="ct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603-48CD-8A79-FB0806738054}"/>
                </c:ext>
              </c:extLst>
            </c:dLbl>
            <c:dLbl>
              <c:idx val="2"/>
              <c:layout>
                <c:manualLayout>
                  <c:x val="-4.2723860618051397E-2"/>
                  <c:y val="0"/>
                </c:manualLayout>
              </c:layout>
              <c:spPr/>
              <c:txPr>
                <a:bodyPr/>
                <a:lstStyle/>
                <a:p>
                  <a:pPr>
                    <a:defRPr sz="1600" b="1" i="0" u="none" strike="noStrike" baseline="0">
                      <a:solidFill>
                        <a:srgbClr val="FFFFFF"/>
                      </a:solidFill>
                      <a:latin typeface="Arial"/>
                      <a:ea typeface="Arial"/>
                      <a:cs typeface="Arial"/>
                    </a:defRPr>
                  </a:pPr>
                  <a:endParaRPr lang="en-US"/>
                </a:p>
              </c:txPr>
              <c:dLblPos val="ct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603-48CD-8A79-FB0806738054}"/>
                </c:ext>
              </c:extLst>
            </c:dLbl>
            <c:spPr>
              <a:noFill/>
              <a:ln w="25400">
                <a:noFill/>
              </a:ln>
            </c:spPr>
            <c:txPr>
              <a:bodyPr wrap="square" lIns="38100" tIns="19050" rIns="38100" bIns="19050" anchor="ctr">
                <a:spAutoFit/>
              </a:bodyPr>
              <a:lstStyle/>
              <a:p>
                <a:pPr>
                  <a:defRPr sz="1050" b="1" i="0" u="none" strike="noStrike" baseline="0">
                    <a:solidFill>
                      <a:srgbClr val="FFFFFF"/>
                    </a:solidFill>
                    <a:latin typeface="Arial"/>
                    <a:ea typeface="Arial"/>
                    <a:cs typeface="Arial"/>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val>
            <c:numRef>
              <c:f>'Hide Me'!#REF!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'Hide Me'!#REF!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'Hide Me'!#REF!</c15:sqref>
                        </c15:formulaRef>
                      </c:ext>
                    </c:extLst>
                  </c:multiLvlStrRef>
                </c15:cat>
              </c15:filteredCategoryTitle>
            </c:ext>
            <c:ext xmlns:c16="http://schemas.microsoft.com/office/drawing/2014/chart" uri="{C3380CC4-5D6E-409C-BE32-E72D297353CC}">
              <c16:uniqueId val="{00000009-A603-48CD-8A79-FB0806738054}"/>
            </c:ext>
          </c:extLst>
        </c:ser>
        <c:ser>
          <c:idx val="1"/>
          <c:order val="1"/>
          <c:spPr>
            <a:solidFill>
              <a:srgbClr val="FC5A3A"/>
            </a:solidFill>
            <a:ln>
              <a:noFill/>
            </a:ln>
          </c:spPr>
          <c:invertIfNegative val="0"/>
          <c:dPt>
            <c:idx val="6"/>
            <c:invertIfNegative val="0"/>
            <c:bubble3D val="0"/>
            <c:extLst>
              <c:ext xmlns:c16="http://schemas.microsoft.com/office/drawing/2014/chart" uri="{C3380CC4-5D6E-409C-BE32-E72D297353CC}">
                <c16:uniqueId val="{0000000A-A603-48CD-8A79-FB0806738054}"/>
              </c:ext>
            </c:extLst>
          </c:dPt>
          <c:dPt>
            <c:idx val="8"/>
            <c:invertIfNegative val="0"/>
            <c:bubble3D val="0"/>
            <c:extLst>
              <c:ext xmlns:c16="http://schemas.microsoft.com/office/drawing/2014/chart" uri="{C3380CC4-5D6E-409C-BE32-E72D297353CC}">
                <c16:uniqueId val="{0000000B-A603-48CD-8A79-FB0806738054}"/>
              </c:ext>
            </c:extLst>
          </c:dPt>
          <c:dPt>
            <c:idx val="9"/>
            <c:invertIfNegative val="0"/>
            <c:bubble3D val="0"/>
            <c:extLst>
              <c:ext xmlns:c16="http://schemas.microsoft.com/office/drawing/2014/chart" uri="{C3380CC4-5D6E-409C-BE32-E72D297353CC}">
                <c16:uniqueId val="{0000000C-A603-48CD-8A79-FB0806738054}"/>
              </c:ext>
            </c:extLst>
          </c:dPt>
          <c:dPt>
            <c:idx val="10"/>
            <c:invertIfNegative val="0"/>
            <c:bubble3D val="0"/>
            <c:extLst>
              <c:ext xmlns:c16="http://schemas.microsoft.com/office/drawing/2014/chart" uri="{C3380CC4-5D6E-409C-BE32-E72D297353CC}">
                <c16:uniqueId val="{0000000D-A603-48CD-8A79-FB0806738054}"/>
              </c:ext>
            </c:extLst>
          </c:dPt>
          <c:dPt>
            <c:idx val="11"/>
            <c:invertIfNegative val="0"/>
            <c:bubble3D val="0"/>
            <c:extLst>
              <c:ext xmlns:c16="http://schemas.microsoft.com/office/drawing/2014/chart" uri="{C3380CC4-5D6E-409C-BE32-E72D297353CC}">
                <c16:uniqueId val="{0000000E-A603-48CD-8A79-FB0806738054}"/>
              </c:ext>
            </c:extLst>
          </c:dPt>
          <c:dPt>
            <c:idx val="12"/>
            <c:invertIfNegative val="0"/>
            <c:bubble3D val="0"/>
            <c:extLst>
              <c:ext xmlns:c16="http://schemas.microsoft.com/office/drawing/2014/chart" uri="{C3380CC4-5D6E-409C-BE32-E72D297353CC}">
                <c16:uniqueId val="{0000000F-A603-48CD-8A79-FB0806738054}"/>
              </c:ext>
            </c:extLst>
          </c:dPt>
          <c:val>
            <c:numRef>
              <c:f>'Hide Me'!#REF!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'Hide Me'!#REF!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'Hide Me'!#REF!</c15:sqref>
                        </c15:formulaRef>
                      </c:ext>
                    </c:extLst>
                  </c:multiLvlStrRef>
                </c15:cat>
              </c15:filteredCategoryTitle>
            </c:ext>
            <c:ext xmlns:c16="http://schemas.microsoft.com/office/drawing/2014/chart" uri="{C3380CC4-5D6E-409C-BE32-E72D297353CC}">
              <c16:uniqueId val="{00000010-A603-48CD-8A79-FB0806738054}"/>
            </c:ext>
          </c:extLst>
        </c:ser>
        <c:dLbls>
          <c:showLegendKey val="0"/>
          <c:showVal val="0"/>
          <c:showCatName val="0"/>
          <c:showSerName val="0"/>
          <c:showPercent val="0"/>
          <c:showBubbleSize val="0"/>
        </c:dLbls>
        <c:gapWidth val="15"/>
        <c:overlap val="100"/>
        <c:axId val="1826842264"/>
        <c:axId val="1"/>
      </c:barChart>
      <c:scatterChart>
        <c:scatterStyle val="lineMarker"/>
        <c:varyColors val="0"/>
        <c:ser>
          <c:idx val="2"/>
          <c:order val="2"/>
          <c:spPr>
            <a:ln w="38100">
              <a:solidFill>
                <a:sysClr val="windowText" lastClr="000000"/>
              </a:solidFill>
            </a:ln>
          </c:spPr>
          <c:marker>
            <c:symbol val="none"/>
          </c:marker>
          <c:xVal>
            <c:numRef>
              <c:f>'Hide Me'!#REF!</c:f>
            </c:numRef>
          </c:xVal>
          <c:yVal>
            <c:numRef>
              <c:f>'Hide Me'!#REF!</c:f>
              <c:numCache>
                <c:formatCode>General</c:formatCode>
                <c:ptCount val="1"/>
                <c:pt idx="0">
                  <c:v>1</c:v>
                </c:pt>
              </c:numCache>
            </c:numRef>
          </c:yVal>
          <c:smooth val="0"/>
          <c:extLst>
            <c:ext xmlns:c15="http://schemas.microsoft.com/office/drawing/2012/chart" uri="{02D57815-91ED-43cb-92C2-25804820EDAC}">
              <c15:filteredSeriesTitle>
                <c15:tx>
                  <c:strRef>
                    <c:extLst>
                      <c:ext uri="{02D57815-91ED-43cb-92C2-25804820EDAC}">
                        <c15:formulaRef>
                          <c15:sqref>'Hide Me'!#REF!</c15:sqref>
                        </c15:formulaRef>
                      </c:ext>
                    </c:extLst>
                    <c:strCache>
                      <c:ptCount val="1"/>
                      <c:pt idx="0">
                        <c:v>#REF!</c:v>
                      </c:pt>
                    </c:strCache>
                  </c:strRef>
                </c15:tx>
              </c15:filteredSeriesTitle>
            </c:ext>
            <c:ext xmlns:c16="http://schemas.microsoft.com/office/drawing/2014/chart" uri="{C3380CC4-5D6E-409C-BE32-E72D297353CC}">
              <c16:uniqueId val="{00000011-A603-48CD-8A79-FB0806738054}"/>
            </c:ext>
          </c:extLst>
        </c:ser>
        <c:dLbls>
          <c:showLegendKey val="0"/>
          <c:showVal val="0"/>
          <c:showCatName val="0"/>
          <c:showSerName val="0"/>
          <c:showPercent val="0"/>
          <c:showBubbleSize val="0"/>
        </c:dLbls>
        <c:axId val="3"/>
        <c:axId val="4"/>
      </c:scatterChart>
      <c:catAx>
        <c:axId val="1826842264"/>
        <c:scaling>
          <c:orientation val="minMax"/>
        </c:scaling>
        <c:delete val="0"/>
        <c:axPos val="l"/>
        <c:numFmt formatCode="General" sourceLinked="1"/>
        <c:majorTickMark val="out"/>
        <c:minorTickMark val="none"/>
        <c:tickLblPos val="nextTo"/>
        <c:spPr>
          <a:ln w="28575">
            <a:solidFill>
              <a:srgbClr val="000000"/>
            </a:solidFill>
            <a:prstDash val="solid"/>
          </a:ln>
        </c:spPr>
        <c:txPr>
          <a:bodyPr rot="-5400000" vert="horz"/>
          <a:lstStyle/>
          <a:p>
            <a:pPr>
              <a:defRPr sz="800" b="0" i="0" u="none" strike="noStrike" baseline="0">
                <a:solidFill>
                  <a:srgbClr val="FFFFFF"/>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GB"/>
                  <a:t>Pence per kWh</a:t>
                </a:r>
              </a:p>
            </c:rich>
          </c:tx>
          <c:layout>
            <c:manualLayout>
              <c:xMode val="edge"/>
              <c:yMode val="edge"/>
              <c:x val="0.41868877149849942"/>
              <c:y val="0.93789677838942698"/>
            </c:manualLayout>
          </c:layout>
          <c:overlay val="0"/>
          <c:spPr>
            <a:noFill/>
            <a:ln w="25400">
              <a:noFill/>
            </a:ln>
          </c:spPr>
        </c:title>
        <c:numFmt formatCode="0" sourceLinked="0"/>
        <c:majorTickMark val="out"/>
        <c:minorTickMark val="none"/>
        <c:tickLblPos val="nextTo"/>
        <c:spPr>
          <a:ln w="285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26842264"/>
        <c:crosses val="autoZero"/>
        <c:crossBetween val="between"/>
        <c:majorUnit val="1"/>
      </c:valAx>
      <c:valAx>
        <c:axId val="3"/>
        <c:scaling>
          <c:orientation val="minMax"/>
        </c:scaling>
        <c:delete val="1"/>
        <c:axPos val="b"/>
        <c:majorTickMark val="out"/>
        <c:minorTickMark val="none"/>
        <c:tickLblPos val="nextTo"/>
        <c:crossAx val="4"/>
        <c:crosses val="autoZero"/>
        <c:crossBetween val="midCat"/>
      </c:valAx>
      <c:valAx>
        <c:axId val="4"/>
        <c:scaling>
          <c:orientation val="minMax"/>
          <c:max val="1"/>
        </c:scaling>
        <c:delete val="1"/>
        <c:axPos val="r"/>
        <c:numFmt formatCode="General" sourceLinked="1"/>
        <c:majorTickMark val="out"/>
        <c:minorTickMark val="none"/>
        <c:tickLblPos val="nextTo"/>
        <c:crossAx val="3"/>
        <c:crosses val="max"/>
        <c:crossBetween val="midCat"/>
      </c:valAx>
      <c:spPr>
        <a:noFill/>
        <a:ln w="25400">
          <a:noFill/>
        </a:ln>
      </c:spPr>
    </c:plotArea>
    <c:legend>
      <c:legendPos val="r"/>
      <c:layout>
        <c:manualLayout>
          <c:xMode val="edge"/>
          <c:yMode val="edge"/>
          <c:x val="0.71182323082091437"/>
          <c:y val="8.4403877679421965E-2"/>
          <c:w val="0.24384256003899843"/>
          <c:h val="0.2917438380658281"/>
        </c:manualLayout>
      </c:layout>
      <c:overlay val="0"/>
      <c:spPr>
        <a:noFill/>
        <a:ln w="25400">
          <a:noFill/>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82297310851212"/>
          <c:y val="1.471280193236715E-2"/>
          <c:w val="0.84772814455885326"/>
          <c:h val="0.87314951690821241"/>
        </c:manualLayout>
      </c:layout>
      <c:barChart>
        <c:barDir val="bar"/>
        <c:grouping val="stacked"/>
        <c:varyColors val="0"/>
        <c:ser>
          <c:idx val="0"/>
          <c:order val="0"/>
          <c:tx>
            <c:strRef>
              <c:f>chart_data!$B$3</c:f>
              <c:strCache>
                <c:ptCount val="1"/>
                <c:pt idx="0">
                  <c:v>Price (excl tax)</c:v>
                </c:pt>
              </c:strCache>
            </c:strRef>
          </c:tx>
          <c:spPr>
            <a:solidFill>
              <a:srgbClr val="8A001E"/>
            </a:solidFill>
            <a:ln>
              <a:noFill/>
            </a:ln>
          </c:spPr>
          <c:invertIfNegative val="0"/>
          <c:dPt>
            <c:idx val="6"/>
            <c:invertIfNegative val="0"/>
            <c:bubble3D val="0"/>
            <c:extLst>
              <c:ext xmlns:c16="http://schemas.microsoft.com/office/drawing/2014/chart" uri="{C3380CC4-5D6E-409C-BE32-E72D297353CC}">
                <c16:uniqueId val="{00000000-A8D3-4D7A-B159-4F2B0A16C885}"/>
              </c:ext>
            </c:extLst>
          </c:dPt>
          <c:dPt>
            <c:idx val="8"/>
            <c:invertIfNegative val="0"/>
            <c:bubble3D val="0"/>
            <c:extLst>
              <c:ext xmlns:c16="http://schemas.microsoft.com/office/drawing/2014/chart" uri="{C3380CC4-5D6E-409C-BE32-E72D297353CC}">
                <c16:uniqueId val="{00000001-A8D3-4D7A-B159-4F2B0A16C885}"/>
              </c:ext>
            </c:extLst>
          </c:dPt>
          <c:dPt>
            <c:idx val="9"/>
            <c:invertIfNegative val="0"/>
            <c:bubble3D val="0"/>
            <c:extLst>
              <c:ext xmlns:c16="http://schemas.microsoft.com/office/drawing/2014/chart" uri="{C3380CC4-5D6E-409C-BE32-E72D297353CC}">
                <c16:uniqueId val="{00000002-A8D3-4D7A-B159-4F2B0A16C885}"/>
              </c:ext>
            </c:extLst>
          </c:dPt>
          <c:dPt>
            <c:idx val="10"/>
            <c:invertIfNegative val="0"/>
            <c:bubble3D val="0"/>
            <c:extLst>
              <c:ext xmlns:c16="http://schemas.microsoft.com/office/drawing/2014/chart" uri="{C3380CC4-5D6E-409C-BE32-E72D297353CC}">
                <c16:uniqueId val="{00000003-A8D3-4D7A-B159-4F2B0A16C885}"/>
              </c:ext>
            </c:extLst>
          </c:dPt>
          <c:dPt>
            <c:idx val="11"/>
            <c:invertIfNegative val="0"/>
            <c:bubble3D val="0"/>
            <c:extLst>
              <c:ext xmlns:c16="http://schemas.microsoft.com/office/drawing/2014/chart" uri="{C3380CC4-5D6E-409C-BE32-E72D297353CC}">
                <c16:uniqueId val="{00000004-A8D3-4D7A-B159-4F2B0A16C885}"/>
              </c:ext>
            </c:extLst>
          </c:dPt>
          <c:dPt>
            <c:idx val="12"/>
            <c:invertIfNegative val="0"/>
            <c:bubble3D val="0"/>
            <c:extLst>
              <c:ext xmlns:c16="http://schemas.microsoft.com/office/drawing/2014/chart" uri="{C3380CC4-5D6E-409C-BE32-E72D297353CC}">
                <c16:uniqueId val="{00000005-A8D3-4D7A-B159-4F2B0A16C885}"/>
              </c:ext>
            </c:extLst>
          </c:dPt>
          <c:dPt>
            <c:idx val="13"/>
            <c:invertIfNegative val="0"/>
            <c:bubble3D val="0"/>
            <c:extLst>
              <c:ext xmlns:c16="http://schemas.microsoft.com/office/drawing/2014/chart" uri="{C3380CC4-5D6E-409C-BE32-E72D297353CC}">
                <c16:uniqueId val="{00000006-A8D3-4D7A-B159-4F2B0A16C885}"/>
              </c:ext>
            </c:extLst>
          </c:dPt>
          <c:dLbls>
            <c:dLbl>
              <c:idx val="0"/>
              <c:layout>
                <c:manualLayout>
                  <c:x val="-0.3216956728421923"/>
                  <c:y val="4.3318530584703503E-4"/>
                </c:manualLayout>
              </c:layout>
              <c:spPr>
                <a:noFill/>
                <a:ln w="25400">
                  <a:noFill/>
                </a:ln>
              </c:spPr>
              <c:txPr>
                <a:bodyPr anchor="ctr" anchorCtr="0"/>
                <a:lstStyle/>
                <a:p>
                  <a:pPr algn="l">
                    <a:defRPr sz="1050" b="1" i="0" u="none" strike="noStrike" baseline="0">
                      <a:solidFill>
                        <a:srgbClr val="FFFFFF"/>
                      </a:solidFill>
                      <a:latin typeface="Arial"/>
                      <a:ea typeface="Arial"/>
                      <a:cs typeface="Arial"/>
                    </a:defRPr>
                  </a:pPr>
                  <a:endParaRPr lang="en-US"/>
                </a:p>
              </c:txPr>
              <c:dLblPos val="ctr"/>
              <c:showLegendKey val="0"/>
              <c:showVal val="0"/>
              <c:showCatName val="1"/>
              <c:showSerName val="0"/>
              <c:showPercent val="0"/>
              <c:showBubbleSize val="0"/>
              <c:extLst>
                <c:ext xmlns:c15="http://schemas.microsoft.com/office/drawing/2012/chart" uri="{CE6537A1-D6FC-4f65-9D91-7224C49458BB}">
                  <c15:layout>
                    <c:manualLayout>
                      <c:w val="0.14920900292059222"/>
                      <c:h val="6.0733932167972349E-2"/>
                    </c:manualLayout>
                  </c15:layout>
                </c:ext>
                <c:ext xmlns:c16="http://schemas.microsoft.com/office/drawing/2014/chart" uri="{C3380CC4-5D6E-409C-BE32-E72D297353CC}">
                  <c16:uniqueId val="{00000007-A8D3-4D7A-B159-4F2B0A16C885}"/>
                </c:ext>
              </c:extLst>
            </c:dLbl>
            <c:dLbl>
              <c:idx val="1"/>
              <c:spPr/>
              <c:txPr>
                <a:bodyPr/>
                <a:lstStyle/>
                <a:p>
                  <a:pPr>
                    <a:defRPr sz="1200" b="1" i="0" u="none" strike="noStrike" baseline="0">
                      <a:solidFill>
                        <a:srgbClr val="FFFFFF"/>
                      </a:solidFill>
                      <a:latin typeface="Arial"/>
                      <a:ea typeface="Arial"/>
                      <a:cs typeface="Arial"/>
                    </a:defRPr>
                  </a:pPr>
                  <a:endParaRPr lang="en-US"/>
                </a:p>
              </c:txPr>
              <c:dLblPos val="inBase"/>
              <c:showLegendKey val="0"/>
              <c:showVal val="0"/>
              <c:showCatName val="1"/>
              <c:showSerName val="0"/>
              <c:showPercent val="0"/>
              <c:showBubbleSize val="0"/>
              <c:extLst>
                <c:ext xmlns:c16="http://schemas.microsoft.com/office/drawing/2014/chart" uri="{C3380CC4-5D6E-409C-BE32-E72D297353CC}">
                  <c16:uniqueId val="{00000008-A8D3-4D7A-B159-4F2B0A16C885}"/>
                </c:ext>
              </c:extLst>
            </c:dLbl>
            <c:dLbl>
              <c:idx val="2"/>
              <c:spPr/>
              <c:txPr>
                <a:bodyPr/>
                <a:lstStyle/>
                <a:p>
                  <a:pPr>
                    <a:defRPr sz="1050" b="1" i="0" u="none" strike="noStrike" baseline="0">
                      <a:solidFill>
                        <a:srgbClr val="FFFFFF"/>
                      </a:solidFill>
                      <a:latin typeface="Arial"/>
                      <a:ea typeface="Arial"/>
                      <a:cs typeface="Arial"/>
                    </a:defRPr>
                  </a:pPr>
                  <a:endParaRPr lang="en-US"/>
                </a:p>
              </c:txPr>
              <c:dLblPos val="inBase"/>
              <c:showLegendKey val="0"/>
              <c:showVal val="0"/>
              <c:showCatName val="1"/>
              <c:showSerName val="0"/>
              <c:showPercent val="0"/>
              <c:showBubbleSize val="0"/>
              <c:extLst>
                <c:ext xmlns:c16="http://schemas.microsoft.com/office/drawing/2014/chart" uri="{C3380CC4-5D6E-409C-BE32-E72D297353CC}">
                  <c16:uniqueId val="{00000009-A8D3-4D7A-B159-4F2B0A16C885}"/>
                </c:ext>
              </c:extLst>
            </c:dLbl>
            <c:spPr>
              <a:noFill/>
              <a:ln w="25400">
                <a:noFill/>
              </a:ln>
            </c:spPr>
            <c:txPr>
              <a:bodyPr wrap="square" lIns="38100" tIns="19050" rIns="38100" bIns="19050" anchor="ctr">
                <a:spAutoFit/>
              </a:bodyPr>
              <a:lstStyle/>
              <a:p>
                <a:pPr>
                  <a:defRPr sz="1050" b="1" i="0" u="none" strike="noStrike" baseline="0">
                    <a:solidFill>
                      <a:srgbClr val="FFFFFF"/>
                    </a:solidFill>
                    <a:latin typeface="Arial"/>
                    <a:ea typeface="Arial"/>
                    <a:cs typeface="Arial"/>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chart_data!$A$4:$A$18</c:f>
              <c:strCache>
                <c:ptCount val="15"/>
                <c:pt idx="0">
                  <c:v>United Kingdom</c:v>
                </c:pt>
                <c:pt idx="1">
                  <c:v>Netherlands</c:v>
                </c:pt>
                <c:pt idx="2">
                  <c:v>Ireland</c:v>
                </c:pt>
                <c:pt idx="3">
                  <c:v>Austria</c:v>
                </c:pt>
                <c:pt idx="4">
                  <c:v>Belgium</c:v>
                </c:pt>
                <c:pt idx="5">
                  <c:v>Italy</c:v>
                </c:pt>
                <c:pt idx="6">
                  <c:v>Luxembourg</c:v>
                </c:pt>
                <c:pt idx="7">
                  <c:v>France</c:v>
                </c:pt>
                <c:pt idx="8">
                  <c:v>Germany</c:v>
                </c:pt>
                <c:pt idx="9">
                  <c:v>Greece</c:v>
                </c:pt>
                <c:pt idx="10">
                  <c:v>Spain</c:v>
                </c:pt>
                <c:pt idx="11">
                  <c:v>Portugal</c:v>
                </c:pt>
                <c:pt idx="12">
                  <c:v>Denmark</c:v>
                </c:pt>
                <c:pt idx="13">
                  <c:v>Finland</c:v>
                </c:pt>
                <c:pt idx="14">
                  <c:v>Sweden</c:v>
                </c:pt>
              </c:strCache>
            </c:strRef>
          </c:cat>
          <c:val>
            <c:numRef>
              <c:f>chart_data!$B$4:$B$18</c:f>
              <c:numCache>
                <c:formatCode>0.00</c:formatCode>
                <c:ptCount val="15"/>
                <c:pt idx="0">
                  <c:v>25.362399917414375</c:v>
                </c:pt>
                <c:pt idx="1">
                  <c:v>17.718417051126959</c:v>
                </c:pt>
                <c:pt idx="2">
                  <c:v>18.849563558776875</c:v>
                </c:pt>
                <c:pt idx="3">
                  <c:v>18.815024734115809</c:v>
                </c:pt>
                <c:pt idx="4">
                  <c:v>15.326603443348121</c:v>
                </c:pt>
                <c:pt idx="5">
                  <c:v>14.825790485762663</c:v>
                </c:pt>
                <c:pt idx="6">
                  <c:v>17.56299234015216</c:v>
                </c:pt>
                <c:pt idx="7">
                  <c:v>17.381663510681562</c:v>
                </c:pt>
                <c:pt idx="8">
                  <c:v>15.378411680339724</c:v>
                </c:pt>
                <c:pt idx="9">
                  <c:v>12.667113944446026</c:v>
                </c:pt>
                <c:pt idx="10">
                  <c:v>11.156040365524381</c:v>
                </c:pt>
                <c:pt idx="11">
                  <c:v>9.5327156064542695</c:v>
                </c:pt>
                <c:pt idx="12">
                  <c:v>9.5068114879584709</c:v>
                </c:pt>
                <c:pt idx="13">
                  <c:v>7.3222308281460329</c:v>
                </c:pt>
                <c:pt idx="14">
                  <c:v>6.6746278657510416</c:v>
                </c:pt>
              </c:numCache>
            </c:numRef>
          </c:val>
          <c:extLst>
            <c:ext xmlns:c16="http://schemas.microsoft.com/office/drawing/2014/chart" uri="{C3380CC4-5D6E-409C-BE32-E72D297353CC}">
              <c16:uniqueId val="{0000000A-A8D3-4D7A-B159-4F2B0A16C885}"/>
            </c:ext>
          </c:extLst>
        </c:ser>
        <c:ser>
          <c:idx val="1"/>
          <c:order val="1"/>
          <c:tx>
            <c:strRef>
              <c:f>chart_data!$C$3</c:f>
              <c:strCache>
                <c:ptCount val="1"/>
                <c:pt idx="0">
                  <c:v>Tax component / subsidy (if outlined)</c:v>
                </c:pt>
              </c:strCache>
            </c:strRef>
          </c:tx>
          <c:spPr>
            <a:solidFill>
              <a:srgbClr val="FC5A3A"/>
            </a:solidFill>
            <a:ln>
              <a:noFill/>
            </a:ln>
          </c:spPr>
          <c:invertIfNegative val="0"/>
          <c:dPt>
            <c:idx val="6"/>
            <c:invertIfNegative val="0"/>
            <c:bubble3D val="0"/>
            <c:extLst>
              <c:ext xmlns:c16="http://schemas.microsoft.com/office/drawing/2014/chart" uri="{C3380CC4-5D6E-409C-BE32-E72D297353CC}">
                <c16:uniqueId val="{0000000B-A8D3-4D7A-B159-4F2B0A16C885}"/>
              </c:ext>
            </c:extLst>
          </c:dPt>
          <c:dPt>
            <c:idx val="8"/>
            <c:invertIfNegative val="0"/>
            <c:bubble3D val="0"/>
            <c:extLst>
              <c:ext xmlns:c16="http://schemas.microsoft.com/office/drawing/2014/chart" uri="{C3380CC4-5D6E-409C-BE32-E72D297353CC}">
                <c16:uniqueId val="{0000000C-A8D3-4D7A-B159-4F2B0A16C885}"/>
              </c:ext>
            </c:extLst>
          </c:dPt>
          <c:dPt>
            <c:idx val="9"/>
            <c:invertIfNegative val="0"/>
            <c:bubble3D val="0"/>
            <c:extLst>
              <c:ext xmlns:c16="http://schemas.microsoft.com/office/drawing/2014/chart" uri="{C3380CC4-5D6E-409C-BE32-E72D297353CC}">
                <c16:uniqueId val="{0000000D-A8D3-4D7A-B159-4F2B0A16C885}"/>
              </c:ext>
            </c:extLst>
          </c:dPt>
          <c:dPt>
            <c:idx val="10"/>
            <c:invertIfNegative val="0"/>
            <c:bubble3D val="0"/>
            <c:extLst>
              <c:ext xmlns:c16="http://schemas.microsoft.com/office/drawing/2014/chart" uri="{C3380CC4-5D6E-409C-BE32-E72D297353CC}">
                <c16:uniqueId val="{0000000E-A8D3-4D7A-B159-4F2B0A16C885}"/>
              </c:ext>
            </c:extLst>
          </c:dPt>
          <c:dPt>
            <c:idx val="11"/>
            <c:invertIfNegative val="0"/>
            <c:bubble3D val="0"/>
            <c:extLst>
              <c:ext xmlns:c16="http://schemas.microsoft.com/office/drawing/2014/chart" uri="{C3380CC4-5D6E-409C-BE32-E72D297353CC}">
                <c16:uniqueId val="{0000000F-A8D3-4D7A-B159-4F2B0A16C885}"/>
              </c:ext>
            </c:extLst>
          </c:dPt>
          <c:dPt>
            <c:idx val="12"/>
            <c:invertIfNegative val="0"/>
            <c:bubble3D val="0"/>
            <c:extLst>
              <c:ext xmlns:c16="http://schemas.microsoft.com/office/drawing/2014/chart" uri="{C3380CC4-5D6E-409C-BE32-E72D297353CC}">
                <c16:uniqueId val="{00000010-A8D3-4D7A-B159-4F2B0A16C885}"/>
              </c:ext>
            </c:extLst>
          </c:dPt>
          <c:cat>
            <c:strRef>
              <c:f>chart_data!$A$4:$A$18</c:f>
              <c:strCache>
                <c:ptCount val="15"/>
                <c:pt idx="0">
                  <c:v>United Kingdom</c:v>
                </c:pt>
                <c:pt idx="1">
                  <c:v>Netherlands</c:v>
                </c:pt>
                <c:pt idx="2">
                  <c:v>Ireland</c:v>
                </c:pt>
                <c:pt idx="3">
                  <c:v>Austria</c:v>
                </c:pt>
                <c:pt idx="4">
                  <c:v>Belgium</c:v>
                </c:pt>
                <c:pt idx="5">
                  <c:v>Italy</c:v>
                </c:pt>
                <c:pt idx="6">
                  <c:v>Luxembourg</c:v>
                </c:pt>
                <c:pt idx="7">
                  <c:v>France</c:v>
                </c:pt>
                <c:pt idx="8">
                  <c:v>Germany</c:v>
                </c:pt>
                <c:pt idx="9">
                  <c:v>Greece</c:v>
                </c:pt>
                <c:pt idx="10">
                  <c:v>Spain</c:v>
                </c:pt>
                <c:pt idx="11">
                  <c:v>Portugal</c:v>
                </c:pt>
                <c:pt idx="12">
                  <c:v>Denmark</c:v>
                </c:pt>
                <c:pt idx="13">
                  <c:v>Finland</c:v>
                </c:pt>
                <c:pt idx="14">
                  <c:v>Sweden</c:v>
                </c:pt>
              </c:strCache>
            </c:strRef>
          </c:cat>
          <c:val>
            <c:numRef>
              <c:f>chart_data!$C$4:$C$18</c:f>
              <c:numCache>
                <c:formatCode>0.00</c:formatCode>
                <c:ptCount val="15"/>
                <c:pt idx="0">
                  <c:v>5.4364456211348227</c:v>
                </c:pt>
                <c:pt idx="1">
                  <c:v>3.3934395229497518</c:v>
                </c:pt>
                <c:pt idx="2">
                  <c:v>0.7771235548739881</c:v>
                </c:pt>
                <c:pt idx="3">
                  <c:v>0.34538824661066059</c:v>
                </c:pt>
                <c:pt idx="4">
                  <c:v>2.7026630297284324</c:v>
                </c:pt>
                <c:pt idx="5">
                  <c:v>3.2034759873138903</c:v>
                </c:pt>
                <c:pt idx="6">
                  <c:v>7.771235548739952E-2</c:v>
                </c:pt>
                <c:pt idx="7">
                  <c:v>0.16405941714006289</c:v>
                </c:pt>
                <c:pt idx="8">
                  <c:v>2.0377906550029046</c:v>
                </c:pt>
                <c:pt idx="9">
                  <c:v>1.9600782995155051</c:v>
                </c:pt>
                <c:pt idx="10">
                  <c:v>0.44900472059385876</c:v>
                </c:pt>
                <c:pt idx="11">
                  <c:v>0.44900472059386054</c:v>
                </c:pt>
                <c:pt idx="12">
                  <c:v>0.1122511801484638</c:v>
                </c:pt>
                <c:pt idx="13">
                  <c:v>5.1808236991599976E-2</c:v>
                </c:pt>
                <c:pt idx="14">
                  <c:v>4.3173530826333462E-2</c:v>
                </c:pt>
              </c:numCache>
            </c:numRef>
          </c:val>
          <c:extLst>
            <c:ext xmlns:c16="http://schemas.microsoft.com/office/drawing/2014/chart" uri="{C3380CC4-5D6E-409C-BE32-E72D297353CC}">
              <c16:uniqueId val="{00000011-A8D3-4D7A-B159-4F2B0A16C885}"/>
            </c:ext>
          </c:extLst>
        </c:ser>
        <c:dLbls>
          <c:showLegendKey val="0"/>
          <c:showVal val="0"/>
          <c:showCatName val="0"/>
          <c:showSerName val="0"/>
          <c:showPercent val="0"/>
          <c:showBubbleSize val="0"/>
        </c:dLbls>
        <c:gapWidth val="15"/>
        <c:overlap val="100"/>
        <c:axId val="1077043912"/>
        <c:axId val="1"/>
      </c:barChart>
      <c:scatterChart>
        <c:scatterStyle val="lineMarker"/>
        <c:varyColors val="0"/>
        <c:ser>
          <c:idx val="2"/>
          <c:order val="2"/>
          <c:tx>
            <c:strRef>
              <c:f>chart_data!$B$23</c:f>
              <c:strCache>
                <c:ptCount val="1"/>
                <c:pt idx="0">
                  <c:v>EU 14 plus UK Median (incl tax)</c:v>
                </c:pt>
              </c:strCache>
            </c:strRef>
          </c:tx>
          <c:spPr>
            <a:ln w="38100">
              <a:solidFill>
                <a:sysClr val="windowText" lastClr="000000"/>
              </a:solidFill>
            </a:ln>
          </c:spPr>
          <c:marker>
            <c:symbol val="none"/>
          </c:marker>
          <c:xVal>
            <c:numRef>
              <c:f>chart_data!$C$23:$D$23</c:f>
              <c:numCache>
                <c:formatCode>0.00</c:formatCode>
                <c:ptCount val="2"/>
                <c:pt idx="0">
                  <c:v>17.545722927821625</c:v>
                </c:pt>
                <c:pt idx="1">
                  <c:v>17.545722927821625</c:v>
                </c:pt>
              </c:numCache>
            </c:numRef>
          </c:xVal>
          <c:yVal>
            <c:numRef>
              <c:f>chart_data!$C$24:$D$24</c:f>
              <c:numCache>
                <c:formatCode>0</c:formatCode>
                <c:ptCount val="2"/>
                <c:pt idx="0" formatCode="General">
                  <c:v>0</c:v>
                </c:pt>
                <c:pt idx="1">
                  <c:v>1</c:v>
                </c:pt>
              </c:numCache>
            </c:numRef>
          </c:yVal>
          <c:smooth val="0"/>
          <c:extLst>
            <c:ext xmlns:c16="http://schemas.microsoft.com/office/drawing/2014/chart" uri="{C3380CC4-5D6E-409C-BE32-E72D297353CC}">
              <c16:uniqueId val="{00000012-A8D3-4D7A-B159-4F2B0A16C885}"/>
            </c:ext>
          </c:extLst>
        </c:ser>
        <c:dLbls>
          <c:showLegendKey val="0"/>
          <c:showVal val="0"/>
          <c:showCatName val="0"/>
          <c:showSerName val="0"/>
          <c:showPercent val="0"/>
          <c:showBubbleSize val="0"/>
        </c:dLbls>
        <c:axId val="3"/>
        <c:axId val="4"/>
      </c:scatterChart>
      <c:catAx>
        <c:axId val="1077043912"/>
        <c:scaling>
          <c:orientation val="minMax"/>
        </c:scaling>
        <c:delete val="0"/>
        <c:axPos val="l"/>
        <c:numFmt formatCode="General" sourceLinked="1"/>
        <c:majorTickMark val="out"/>
        <c:minorTickMark val="none"/>
        <c:tickLblPos val="nextTo"/>
        <c:spPr>
          <a:ln w="28575">
            <a:solidFill>
              <a:srgbClr val="000000"/>
            </a:solidFill>
            <a:prstDash val="solid"/>
          </a:ln>
        </c:spPr>
        <c:txPr>
          <a:bodyPr rot="-5400000" vert="horz"/>
          <a:lstStyle/>
          <a:p>
            <a:pPr>
              <a:defRPr sz="800" b="0" i="0" u="none" strike="noStrike" baseline="0">
                <a:solidFill>
                  <a:srgbClr val="FFFFFF"/>
                </a:solidFill>
                <a:latin typeface="Arial"/>
                <a:ea typeface="Arial"/>
                <a:cs typeface="Arial"/>
              </a:defRPr>
            </a:pPr>
            <a:endParaRPr lang="en-US"/>
          </a:p>
        </c:txPr>
        <c:crossAx val="1"/>
        <c:crosses val="autoZero"/>
        <c:auto val="1"/>
        <c:lblAlgn val="ctr"/>
        <c:lblOffset val="100"/>
        <c:noMultiLvlLbl val="0"/>
      </c:catAx>
      <c:valAx>
        <c:axId val="1"/>
        <c:scaling>
          <c:orientation val="minMax"/>
          <c:max val="30"/>
        </c:scaling>
        <c:delete val="0"/>
        <c:axPos val="b"/>
        <c:title>
          <c:tx>
            <c:rich>
              <a:bodyPr/>
              <a:lstStyle/>
              <a:p>
                <a:pPr>
                  <a:defRPr sz="1000" b="1" i="0" u="none" strike="noStrike" baseline="0">
                    <a:solidFill>
                      <a:srgbClr val="000000"/>
                    </a:solidFill>
                    <a:latin typeface="Arial"/>
                    <a:ea typeface="Arial"/>
                    <a:cs typeface="Arial"/>
                  </a:defRPr>
                </a:pPr>
                <a:r>
                  <a:rPr lang="en-GB"/>
                  <a:t>Pence per kWh</a:t>
                </a:r>
              </a:p>
            </c:rich>
          </c:tx>
          <c:layout>
            <c:manualLayout>
              <c:xMode val="edge"/>
              <c:yMode val="edge"/>
              <c:x val="0.41868877149849942"/>
              <c:y val="0.93789657871713406"/>
            </c:manualLayout>
          </c:layout>
          <c:overlay val="0"/>
          <c:spPr>
            <a:noFill/>
            <a:ln w="25400">
              <a:noFill/>
            </a:ln>
          </c:spPr>
        </c:title>
        <c:numFmt formatCode="0" sourceLinked="0"/>
        <c:majorTickMark val="out"/>
        <c:minorTickMark val="none"/>
        <c:tickLblPos val="nextTo"/>
        <c:spPr>
          <a:ln w="285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77043912"/>
        <c:crosses val="autoZero"/>
        <c:crossBetween val="between"/>
        <c:majorUnit val="1"/>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max val="1"/>
        </c:scaling>
        <c:delete val="1"/>
        <c:axPos val="r"/>
        <c:numFmt formatCode="General" sourceLinked="1"/>
        <c:majorTickMark val="out"/>
        <c:minorTickMark val="none"/>
        <c:tickLblPos val="nextTo"/>
        <c:crossAx val="3"/>
        <c:crosses val="max"/>
        <c:crossBetween val="midCat"/>
      </c:valAx>
      <c:spPr>
        <a:noFill/>
        <a:ln w="25400">
          <a:noFill/>
        </a:ln>
      </c:spPr>
    </c:plotArea>
    <c:legend>
      <c:legendPos val="r"/>
      <c:layout>
        <c:manualLayout>
          <c:xMode val="edge"/>
          <c:yMode val="edge"/>
          <c:x val="0.67515116644902151"/>
          <c:y val="0.16544366587204123"/>
          <c:w val="0.29857711751548299"/>
          <c:h val="0.20275349755592478"/>
        </c:manualLayout>
      </c:layout>
      <c:overlay val="0"/>
      <c:spPr>
        <a:noFill/>
        <a:ln w="25400">
          <a:noFill/>
        </a:ln>
      </c:spPr>
      <c:txPr>
        <a:bodyPr/>
        <a:lstStyle/>
        <a:p>
          <a:pPr>
            <a:defRPr sz="6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618055555555557E-2"/>
          <c:y val="1.3704589371980677E-2"/>
          <c:w val="0.82348256172839507"/>
          <c:h val="0.81318560606060608"/>
        </c:manualLayout>
      </c:layout>
      <c:barChart>
        <c:barDir val="col"/>
        <c:grouping val="clustered"/>
        <c:varyColors val="0"/>
        <c:ser>
          <c:idx val="0"/>
          <c:order val="0"/>
          <c:tx>
            <c:strRef>
              <c:f>chart_data!$J$10</c:f>
              <c:strCache>
                <c:ptCount val="1"/>
                <c:pt idx="0">
                  <c:v>Small</c:v>
                </c:pt>
              </c:strCache>
            </c:strRef>
          </c:tx>
          <c:spPr>
            <a:solidFill>
              <a:srgbClr val="FC5A3A"/>
            </a:solidFill>
            <a:ln>
              <a:noFill/>
            </a:ln>
          </c:spPr>
          <c:invertIfNegative val="0"/>
          <c:dPt>
            <c:idx val="0"/>
            <c:invertIfNegative val="0"/>
            <c:bubble3D val="0"/>
            <c:extLst>
              <c:ext xmlns:c16="http://schemas.microsoft.com/office/drawing/2014/chart" uri="{C3380CC4-5D6E-409C-BE32-E72D297353CC}">
                <c16:uniqueId val="{00000000-E413-404C-89ED-DCEC8A6AB5ED}"/>
              </c:ext>
            </c:extLst>
          </c:dPt>
          <c:dPt>
            <c:idx val="6"/>
            <c:invertIfNegative val="0"/>
            <c:bubble3D val="0"/>
            <c:extLst>
              <c:ext xmlns:c16="http://schemas.microsoft.com/office/drawing/2014/chart" uri="{C3380CC4-5D6E-409C-BE32-E72D297353CC}">
                <c16:uniqueId val="{00000001-E413-404C-89ED-DCEC8A6AB5ED}"/>
              </c:ext>
            </c:extLst>
          </c:dPt>
          <c:dPt>
            <c:idx val="14"/>
            <c:invertIfNegative val="0"/>
            <c:bubble3D val="0"/>
            <c:extLst>
              <c:ext xmlns:c16="http://schemas.microsoft.com/office/drawing/2014/chart" uri="{C3380CC4-5D6E-409C-BE32-E72D297353CC}">
                <c16:uniqueId val="{00000002-E413-404C-89ED-DCEC8A6AB5ED}"/>
              </c:ext>
            </c:extLst>
          </c:dPt>
          <c:dPt>
            <c:idx val="18"/>
            <c:invertIfNegative val="0"/>
            <c:bubble3D val="0"/>
            <c:extLst>
              <c:ext xmlns:c16="http://schemas.microsoft.com/office/drawing/2014/chart" uri="{C3380CC4-5D6E-409C-BE32-E72D297353CC}">
                <c16:uniqueId val="{00000003-E413-404C-89ED-DCEC8A6AB5ED}"/>
              </c:ext>
            </c:extLst>
          </c:dPt>
          <c:dPt>
            <c:idx val="20"/>
            <c:invertIfNegative val="0"/>
            <c:bubble3D val="0"/>
            <c:extLst>
              <c:ext xmlns:c16="http://schemas.microsoft.com/office/drawing/2014/chart" uri="{C3380CC4-5D6E-409C-BE32-E72D297353CC}">
                <c16:uniqueId val="{00000004-E413-404C-89ED-DCEC8A6AB5ED}"/>
              </c:ext>
            </c:extLst>
          </c:dPt>
          <c:dPt>
            <c:idx val="22"/>
            <c:invertIfNegative val="0"/>
            <c:bubble3D val="0"/>
            <c:extLst>
              <c:ext xmlns:c16="http://schemas.microsoft.com/office/drawing/2014/chart" uri="{C3380CC4-5D6E-409C-BE32-E72D297353CC}">
                <c16:uniqueId val="{00000005-E413-404C-89ED-DCEC8A6AB5ED}"/>
              </c:ext>
            </c:extLst>
          </c:dPt>
          <c:dPt>
            <c:idx val="26"/>
            <c:invertIfNegative val="0"/>
            <c:bubble3D val="0"/>
            <c:extLst>
              <c:ext xmlns:c16="http://schemas.microsoft.com/office/drawing/2014/chart" uri="{C3380CC4-5D6E-409C-BE32-E72D297353CC}">
                <c16:uniqueId val="{00000006-E413-404C-89ED-DCEC8A6AB5ED}"/>
              </c:ext>
            </c:extLst>
          </c:dPt>
          <c:dPt>
            <c:idx val="27"/>
            <c:invertIfNegative val="0"/>
            <c:bubble3D val="0"/>
            <c:extLst>
              <c:ext xmlns:c16="http://schemas.microsoft.com/office/drawing/2014/chart" uri="{C3380CC4-5D6E-409C-BE32-E72D297353CC}">
                <c16:uniqueId val="{00000007-E413-404C-89ED-DCEC8A6AB5ED}"/>
              </c:ext>
            </c:extLst>
          </c:dPt>
          <c:cat>
            <c:strRef>
              <c:f>chart_data!$I$11:$I$38</c:f>
              <c:strCache>
                <c:ptCount val="28"/>
                <c:pt idx="0">
                  <c:v>United Kingdom</c:v>
                </c:pt>
                <c:pt idx="1">
                  <c:v>Slovakia</c:v>
                </c:pt>
                <c:pt idx="2">
                  <c:v>Ireland</c:v>
                </c:pt>
                <c:pt idx="3">
                  <c:v>Hungary</c:v>
                </c:pt>
                <c:pt idx="4">
                  <c:v>Cyprus</c:v>
                </c:pt>
                <c:pt idx="5">
                  <c:v>Austria</c:v>
                </c:pt>
                <c:pt idx="6">
                  <c:v>Italy</c:v>
                </c:pt>
                <c:pt idx="7">
                  <c:v>Netherlands</c:v>
                </c:pt>
                <c:pt idx="8">
                  <c:v>Croatia</c:v>
                </c:pt>
                <c:pt idx="9">
                  <c:v>Poland</c:v>
                </c:pt>
                <c:pt idx="10">
                  <c:v>Germany</c:v>
                </c:pt>
                <c:pt idx="11">
                  <c:v>Luxembourg</c:v>
                </c:pt>
                <c:pt idx="12">
                  <c:v>France</c:v>
                </c:pt>
                <c:pt idx="13">
                  <c:v>Belgium</c:v>
                </c:pt>
                <c:pt idx="14">
                  <c:v>Czech Republic</c:v>
                </c:pt>
                <c:pt idx="15">
                  <c:v>Greece</c:v>
                </c:pt>
                <c:pt idx="16">
                  <c:v>Slovenia</c:v>
                </c:pt>
                <c:pt idx="17">
                  <c:v>Spain</c:v>
                </c:pt>
                <c:pt idx="18">
                  <c:v>Lithuania</c:v>
                </c:pt>
                <c:pt idx="19">
                  <c:v>Romania</c:v>
                </c:pt>
                <c:pt idx="20">
                  <c:v>Latvia</c:v>
                </c:pt>
                <c:pt idx="21">
                  <c:v>Estonia</c:v>
                </c:pt>
                <c:pt idx="22">
                  <c:v>Portugal</c:v>
                </c:pt>
                <c:pt idx="23">
                  <c:v>Malta</c:v>
                </c:pt>
                <c:pt idx="24">
                  <c:v>Bulgaria</c:v>
                </c:pt>
                <c:pt idx="25">
                  <c:v>Denmark</c:v>
                </c:pt>
                <c:pt idx="26">
                  <c:v>Finland</c:v>
                </c:pt>
                <c:pt idx="27">
                  <c:v>Sweden</c:v>
                </c:pt>
              </c:strCache>
            </c:strRef>
          </c:cat>
          <c:val>
            <c:numRef>
              <c:f>chart_data!$J$11:$J$38</c:f>
              <c:numCache>
                <c:formatCode>General</c:formatCode>
                <c:ptCount val="28"/>
                <c:pt idx="0">
                  <c:v>34.464486872715653</c:v>
                </c:pt>
                <c:pt idx="1">
                  <c:v>26.456739690376708</c:v>
                </c:pt>
                <c:pt idx="2">
                  <c:v>25.852310258808046</c:v>
                </c:pt>
                <c:pt idx="3">
                  <c:v>25.083821410099322</c:v>
                </c:pt>
                <c:pt idx="4">
                  <c:v>24.59164315867913</c:v>
                </c:pt>
                <c:pt idx="5">
                  <c:v>22.761085451642622</c:v>
                </c:pt>
                <c:pt idx="6">
                  <c:v>22.648834271494156</c:v>
                </c:pt>
                <c:pt idx="7">
                  <c:v>21.880345422785435</c:v>
                </c:pt>
                <c:pt idx="8">
                  <c:v>21.776728948802234</c:v>
                </c:pt>
                <c:pt idx="9">
                  <c:v>21.595400119331636</c:v>
                </c:pt>
                <c:pt idx="10">
                  <c:v>21.414071289861038</c:v>
                </c:pt>
                <c:pt idx="11">
                  <c:v>20.878719507614512</c:v>
                </c:pt>
                <c:pt idx="12">
                  <c:v>20.749198915135516</c:v>
                </c:pt>
                <c:pt idx="13">
                  <c:v>20.524696554838588</c:v>
                </c:pt>
                <c:pt idx="14">
                  <c:v>20.308828900706921</c:v>
                </c:pt>
                <c:pt idx="15">
                  <c:v>19.661225938311933</c:v>
                </c:pt>
                <c:pt idx="16">
                  <c:v>19.091335331404338</c:v>
                </c:pt>
                <c:pt idx="17">
                  <c:v>16.673617605129703</c:v>
                </c:pt>
                <c:pt idx="18">
                  <c:v>16.423211126336977</c:v>
                </c:pt>
                <c:pt idx="19">
                  <c:v>15.818781694768317</c:v>
                </c:pt>
                <c:pt idx="20">
                  <c:v>14.91213754741533</c:v>
                </c:pt>
                <c:pt idx="21">
                  <c:v>14.091840461715007</c:v>
                </c:pt>
                <c:pt idx="22">
                  <c:v>13.331986319171552</c:v>
                </c:pt>
                <c:pt idx="23">
                  <c:v>13.08157984037882</c:v>
                </c:pt>
                <c:pt idx="24">
                  <c:v>12.658479238280762</c:v>
                </c:pt>
                <c:pt idx="25">
                  <c:v>12.200839811521634</c:v>
                </c:pt>
                <c:pt idx="26">
                  <c:v>9.5327156064542695</c:v>
                </c:pt>
                <c:pt idx="27">
                  <c:v>8.5569938097791489</c:v>
                </c:pt>
              </c:numCache>
            </c:numRef>
          </c:val>
          <c:extLst>
            <c:ext xmlns:c16="http://schemas.microsoft.com/office/drawing/2014/chart" uri="{C3380CC4-5D6E-409C-BE32-E72D297353CC}">
              <c16:uniqueId val="{00000008-E413-404C-89ED-DCEC8A6AB5ED}"/>
            </c:ext>
          </c:extLst>
        </c:ser>
        <c:ser>
          <c:idx val="1"/>
          <c:order val="1"/>
          <c:tx>
            <c:strRef>
              <c:f>chart_data!$K$10</c:f>
              <c:strCache>
                <c:ptCount val="1"/>
                <c:pt idx="0">
                  <c:v>Medium</c:v>
                </c:pt>
              </c:strCache>
            </c:strRef>
          </c:tx>
          <c:spPr>
            <a:solidFill>
              <a:srgbClr val="8A001E"/>
            </a:solidFill>
            <a:ln>
              <a:noFill/>
            </a:ln>
          </c:spPr>
          <c:invertIfNegative val="0"/>
          <c:dPt>
            <c:idx val="0"/>
            <c:invertIfNegative val="0"/>
            <c:bubble3D val="0"/>
            <c:extLst>
              <c:ext xmlns:c16="http://schemas.microsoft.com/office/drawing/2014/chart" uri="{C3380CC4-5D6E-409C-BE32-E72D297353CC}">
                <c16:uniqueId val="{00000009-E413-404C-89ED-DCEC8A6AB5ED}"/>
              </c:ext>
            </c:extLst>
          </c:dPt>
          <c:dPt>
            <c:idx val="6"/>
            <c:invertIfNegative val="0"/>
            <c:bubble3D val="0"/>
            <c:extLst>
              <c:ext xmlns:c16="http://schemas.microsoft.com/office/drawing/2014/chart" uri="{C3380CC4-5D6E-409C-BE32-E72D297353CC}">
                <c16:uniqueId val="{0000000A-E413-404C-89ED-DCEC8A6AB5ED}"/>
              </c:ext>
            </c:extLst>
          </c:dPt>
          <c:dPt>
            <c:idx val="14"/>
            <c:invertIfNegative val="0"/>
            <c:bubble3D val="0"/>
            <c:extLst>
              <c:ext xmlns:c16="http://schemas.microsoft.com/office/drawing/2014/chart" uri="{C3380CC4-5D6E-409C-BE32-E72D297353CC}">
                <c16:uniqueId val="{0000000B-E413-404C-89ED-DCEC8A6AB5ED}"/>
              </c:ext>
            </c:extLst>
          </c:dPt>
          <c:dPt>
            <c:idx val="18"/>
            <c:invertIfNegative val="0"/>
            <c:bubble3D val="0"/>
            <c:extLst>
              <c:ext xmlns:c16="http://schemas.microsoft.com/office/drawing/2014/chart" uri="{C3380CC4-5D6E-409C-BE32-E72D297353CC}">
                <c16:uniqueId val="{0000000C-E413-404C-89ED-DCEC8A6AB5ED}"/>
              </c:ext>
            </c:extLst>
          </c:dPt>
          <c:dPt>
            <c:idx val="20"/>
            <c:invertIfNegative val="0"/>
            <c:bubble3D val="0"/>
            <c:extLst>
              <c:ext xmlns:c16="http://schemas.microsoft.com/office/drawing/2014/chart" uri="{C3380CC4-5D6E-409C-BE32-E72D297353CC}">
                <c16:uniqueId val="{0000000D-E413-404C-89ED-DCEC8A6AB5ED}"/>
              </c:ext>
            </c:extLst>
          </c:dPt>
          <c:dPt>
            <c:idx val="22"/>
            <c:invertIfNegative val="0"/>
            <c:bubble3D val="0"/>
            <c:extLst>
              <c:ext xmlns:c16="http://schemas.microsoft.com/office/drawing/2014/chart" uri="{C3380CC4-5D6E-409C-BE32-E72D297353CC}">
                <c16:uniqueId val="{0000000E-E413-404C-89ED-DCEC8A6AB5ED}"/>
              </c:ext>
            </c:extLst>
          </c:dPt>
          <c:dPt>
            <c:idx val="26"/>
            <c:invertIfNegative val="0"/>
            <c:bubble3D val="0"/>
            <c:extLst>
              <c:ext xmlns:c16="http://schemas.microsoft.com/office/drawing/2014/chart" uri="{C3380CC4-5D6E-409C-BE32-E72D297353CC}">
                <c16:uniqueId val="{0000000F-E413-404C-89ED-DCEC8A6AB5ED}"/>
              </c:ext>
            </c:extLst>
          </c:dPt>
          <c:dPt>
            <c:idx val="27"/>
            <c:invertIfNegative val="0"/>
            <c:bubble3D val="0"/>
            <c:extLst>
              <c:ext xmlns:c16="http://schemas.microsoft.com/office/drawing/2014/chart" uri="{C3380CC4-5D6E-409C-BE32-E72D297353CC}">
                <c16:uniqueId val="{00000010-E413-404C-89ED-DCEC8A6AB5ED}"/>
              </c:ext>
            </c:extLst>
          </c:dPt>
          <c:cat>
            <c:strRef>
              <c:f>chart_data!$I$11:$I$38</c:f>
              <c:strCache>
                <c:ptCount val="28"/>
                <c:pt idx="0">
                  <c:v>United Kingdom</c:v>
                </c:pt>
                <c:pt idx="1">
                  <c:v>Slovakia</c:v>
                </c:pt>
                <c:pt idx="2">
                  <c:v>Ireland</c:v>
                </c:pt>
                <c:pt idx="3">
                  <c:v>Hungary</c:v>
                </c:pt>
                <c:pt idx="4">
                  <c:v>Cyprus</c:v>
                </c:pt>
                <c:pt idx="5">
                  <c:v>Austria</c:v>
                </c:pt>
                <c:pt idx="6">
                  <c:v>Italy</c:v>
                </c:pt>
                <c:pt idx="7">
                  <c:v>Netherlands</c:v>
                </c:pt>
                <c:pt idx="8">
                  <c:v>Croatia</c:v>
                </c:pt>
                <c:pt idx="9">
                  <c:v>Poland</c:v>
                </c:pt>
                <c:pt idx="10">
                  <c:v>Germany</c:v>
                </c:pt>
                <c:pt idx="11">
                  <c:v>Luxembourg</c:v>
                </c:pt>
                <c:pt idx="12">
                  <c:v>France</c:v>
                </c:pt>
                <c:pt idx="13">
                  <c:v>Belgium</c:v>
                </c:pt>
                <c:pt idx="14">
                  <c:v>Czech Republic</c:v>
                </c:pt>
                <c:pt idx="15">
                  <c:v>Greece</c:v>
                </c:pt>
                <c:pt idx="16">
                  <c:v>Slovenia</c:v>
                </c:pt>
                <c:pt idx="17">
                  <c:v>Spain</c:v>
                </c:pt>
                <c:pt idx="18">
                  <c:v>Lithuania</c:v>
                </c:pt>
                <c:pt idx="19">
                  <c:v>Romania</c:v>
                </c:pt>
                <c:pt idx="20">
                  <c:v>Latvia</c:v>
                </c:pt>
                <c:pt idx="21">
                  <c:v>Estonia</c:v>
                </c:pt>
                <c:pt idx="22">
                  <c:v>Portugal</c:v>
                </c:pt>
                <c:pt idx="23">
                  <c:v>Malta</c:v>
                </c:pt>
                <c:pt idx="24">
                  <c:v>Bulgaria</c:v>
                </c:pt>
                <c:pt idx="25">
                  <c:v>Denmark</c:v>
                </c:pt>
                <c:pt idx="26">
                  <c:v>Finland</c:v>
                </c:pt>
                <c:pt idx="27">
                  <c:v>Sweden</c:v>
                </c:pt>
              </c:strCache>
            </c:strRef>
          </c:cat>
          <c:val>
            <c:numRef>
              <c:f>chart_data!$K$11:$K$38</c:f>
              <c:numCache>
                <c:formatCode>General</c:formatCode>
                <c:ptCount val="28"/>
                <c:pt idx="0">
                  <c:v>30.798845538549198</c:v>
                </c:pt>
                <c:pt idx="1">
                  <c:v>18.745947084793677</c:v>
                </c:pt>
                <c:pt idx="2">
                  <c:v>18.849563558776875</c:v>
                </c:pt>
                <c:pt idx="3">
                  <c:v>20.222481839054257</c:v>
                </c:pt>
                <c:pt idx="4">
                  <c:v>23.235994290732283</c:v>
                </c:pt>
                <c:pt idx="5">
                  <c:v>19.16041298072647</c:v>
                </c:pt>
                <c:pt idx="6">
                  <c:v>18.029266473076554</c:v>
                </c:pt>
                <c:pt idx="7">
                  <c:v>21.111856574076711</c:v>
                </c:pt>
                <c:pt idx="8">
                  <c:v>17.355759392185764</c:v>
                </c:pt>
                <c:pt idx="9">
                  <c:v>17.226238799706767</c:v>
                </c:pt>
                <c:pt idx="10">
                  <c:v>17.416202335342629</c:v>
                </c:pt>
                <c:pt idx="11">
                  <c:v>17.64070469563956</c:v>
                </c:pt>
                <c:pt idx="12">
                  <c:v>17.545722927821625</c:v>
                </c:pt>
                <c:pt idx="13">
                  <c:v>18.029266473076554</c:v>
                </c:pt>
                <c:pt idx="14">
                  <c:v>14.920772253580598</c:v>
                </c:pt>
                <c:pt idx="15">
                  <c:v>14.627192243961531</c:v>
                </c:pt>
                <c:pt idx="16">
                  <c:v>17.994727648415488</c:v>
                </c:pt>
                <c:pt idx="17">
                  <c:v>11.60504508611824</c:v>
                </c:pt>
                <c:pt idx="18">
                  <c:v>12.822538655420823</c:v>
                </c:pt>
                <c:pt idx="19">
                  <c:v>14.350881646673002</c:v>
                </c:pt>
                <c:pt idx="20">
                  <c:v>11.587775673787709</c:v>
                </c:pt>
                <c:pt idx="21">
                  <c:v>12.718922181437625</c:v>
                </c:pt>
                <c:pt idx="22">
                  <c:v>9.5327156064542695</c:v>
                </c:pt>
                <c:pt idx="23">
                  <c:v>10.214857393510327</c:v>
                </c:pt>
                <c:pt idx="24">
                  <c:v>11.423716256647644</c:v>
                </c:pt>
                <c:pt idx="25">
                  <c:v>9.6190626681069347</c:v>
                </c:pt>
                <c:pt idx="26">
                  <c:v>7.3740390651376329</c:v>
                </c:pt>
                <c:pt idx="27">
                  <c:v>6.7178013965773751</c:v>
                </c:pt>
              </c:numCache>
            </c:numRef>
          </c:val>
          <c:extLst>
            <c:ext xmlns:c16="http://schemas.microsoft.com/office/drawing/2014/chart" uri="{C3380CC4-5D6E-409C-BE32-E72D297353CC}">
              <c16:uniqueId val="{00000011-E413-404C-89ED-DCEC8A6AB5ED}"/>
            </c:ext>
          </c:extLst>
        </c:ser>
        <c:ser>
          <c:idx val="2"/>
          <c:order val="2"/>
          <c:tx>
            <c:strRef>
              <c:f>chart_data!$L$10</c:f>
              <c:strCache>
                <c:ptCount val="1"/>
                <c:pt idx="0">
                  <c:v>Large</c:v>
                </c:pt>
              </c:strCache>
            </c:strRef>
          </c:tx>
          <c:spPr>
            <a:solidFill>
              <a:srgbClr val="F79646"/>
            </a:solidFill>
            <a:ln>
              <a:noFill/>
            </a:ln>
          </c:spPr>
          <c:invertIfNegative val="0"/>
          <c:dPt>
            <c:idx val="0"/>
            <c:invertIfNegative val="0"/>
            <c:bubble3D val="0"/>
            <c:extLst>
              <c:ext xmlns:c16="http://schemas.microsoft.com/office/drawing/2014/chart" uri="{C3380CC4-5D6E-409C-BE32-E72D297353CC}">
                <c16:uniqueId val="{00000012-E413-404C-89ED-DCEC8A6AB5ED}"/>
              </c:ext>
            </c:extLst>
          </c:dPt>
          <c:dPt>
            <c:idx val="6"/>
            <c:invertIfNegative val="0"/>
            <c:bubble3D val="0"/>
            <c:extLst>
              <c:ext xmlns:c16="http://schemas.microsoft.com/office/drawing/2014/chart" uri="{C3380CC4-5D6E-409C-BE32-E72D297353CC}">
                <c16:uniqueId val="{00000013-E413-404C-89ED-DCEC8A6AB5ED}"/>
              </c:ext>
            </c:extLst>
          </c:dPt>
          <c:dPt>
            <c:idx val="14"/>
            <c:invertIfNegative val="0"/>
            <c:bubble3D val="0"/>
            <c:extLst>
              <c:ext xmlns:c16="http://schemas.microsoft.com/office/drawing/2014/chart" uri="{C3380CC4-5D6E-409C-BE32-E72D297353CC}">
                <c16:uniqueId val="{00000014-E413-404C-89ED-DCEC8A6AB5ED}"/>
              </c:ext>
            </c:extLst>
          </c:dPt>
          <c:dPt>
            <c:idx val="18"/>
            <c:invertIfNegative val="0"/>
            <c:bubble3D val="0"/>
            <c:extLst>
              <c:ext xmlns:c16="http://schemas.microsoft.com/office/drawing/2014/chart" uri="{C3380CC4-5D6E-409C-BE32-E72D297353CC}">
                <c16:uniqueId val="{00000015-E413-404C-89ED-DCEC8A6AB5ED}"/>
              </c:ext>
            </c:extLst>
          </c:dPt>
          <c:dPt>
            <c:idx val="20"/>
            <c:invertIfNegative val="0"/>
            <c:bubble3D val="0"/>
            <c:extLst>
              <c:ext xmlns:c16="http://schemas.microsoft.com/office/drawing/2014/chart" uri="{C3380CC4-5D6E-409C-BE32-E72D297353CC}">
                <c16:uniqueId val="{00000016-E413-404C-89ED-DCEC8A6AB5ED}"/>
              </c:ext>
            </c:extLst>
          </c:dPt>
          <c:dPt>
            <c:idx val="22"/>
            <c:invertIfNegative val="0"/>
            <c:bubble3D val="0"/>
            <c:extLst>
              <c:ext xmlns:c16="http://schemas.microsoft.com/office/drawing/2014/chart" uri="{C3380CC4-5D6E-409C-BE32-E72D297353CC}">
                <c16:uniqueId val="{00000017-E413-404C-89ED-DCEC8A6AB5ED}"/>
              </c:ext>
            </c:extLst>
          </c:dPt>
          <c:dPt>
            <c:idx val="26"/>
            <c:invertIfNegative val="0"/>
            <c:bubble3D val="0"/>
            <c:extLst>
              <c:ext xmlns:c16="http://schemas.microsoft.com/office/drawing/2014/chart" uri="{C3380CC4-5D6E-409C-BE32-E72D297353CC}">
                <c16:uniqueId val="{00000018-E413-404C-89ED-DCEC8A6AB5ED}"/>
              </c:ext>
            </c:extLst>
          </c:dPt>
          <c:dPt>
            <c:idx val="27"/>
            <c:invertIfNegative val="0"/>
            <c:bubble3D val="0"/>
            <c:extLst>
              <c:ext xmlns:c16="http://schemas.microsoft.com/office/drawing/2014/chart" uri="{C3380CC4-5D6E-409C-BE32-E72D297353CC}">
                <c16:uniqueId val="{00000019-E413-404C-89ED-DCEC8A6AB5ED}"/>
              </c:ext>
            </c:extLst>
          </c:dPt>
          <c:cat>
            <c:strRef>
              <c:f>chart_data!$I$11:$I$38</c:f>
              <c:strCache>
                <c:ptCount val="28"/>
                <c:pt idx="0">
                  <c:v>United Kingdom</c:v>
                </c:pt>
                <c:pt idx="1">
                  <c:v>Slovakia</c:v>
                </c:pt>
                <c:pt idx="2">
                  <c:v>Ireland</c:v>
                </c:pt>
                <c:pt idx="3">
                  <c:v>Hungary</c:v>
                </c:pt>
                <c:pt idx="4">
                  <c:v>Cyprus</c:v>
                </c:pt>
                <c:pt idx="5">
                  <c:v>Austria</c:v>
                </c:pt>
                <c:pt idx="6">
                  <c:v>Italy</c:v>
                </c:pt>
                <c:pt idx="7">
                  <c:v>Netherlands</c:v>
                </c:pt>
                <c:pt idx="8">
                  <c:v>Croatia</c:v>
                </c:pt>
                <c:pt idx="9">
                  <c:v>Poland</c:v>
                </c:pt>
                <c:pt idx="10">
                  <c:v>Germany</c:v>
                </c:pt>
                <c:pt idx="11">
                  <c:v>Luxembourg</c:v>
                </c:pt>
                <c:pt idx="12">
                  <c:v>France</c:v>
                </c:pt>
                <c:pt idx="13">
                  <c:v>Belgium</c:v>
                </c:pt>
                <c:pt idx="14">
                  <c:v>Czech Republic</c:v>
                </c:pt>
                <c:pt idx="15">
                  <c:v>Greece</c:v>
                </c:pt>
                <c:pt idx="16">
                  <c:v>Slovenia</c:v>
                </c:pt>
                <c:pt idx="17">
                  <c:v>Spain</c:v>
                </c:pt>
                <c:pt idx="18">
                  <c:v>Lithuania</c:v>
                </c:pt>
                <c:pt idx="19">
                  <c:v>Romania</c:v>
                </c:pt>
                <c:pt idx="20">
                  <c:v>Latvia</c:v>
                </c:pt>
                <c:pt idx="21">
                  <c:v>Estonia</c:v>
                </c:pt>
                <c:pt idx="22">
                  <c:v>Portugal</c:v>
                </c:pt>
                <c:pt idx="23">
                  <c:v>Malta</c:v>
                </c:pt>
                <c:pt idx="24">
                  <c:v>Bulgaria</c:v>
                </c:pt>
                <c:pt idx="25">
                  <c:v>Denmark</c:v>
                </c:pt>
                <c:pt idx="26">
                  <c:v>Finland</c:v>
                </c:pt>
                <c:pt idx="27">
                  <c:v>Sweden</c:v>
                </c:pt>
              </c:strCache>
            </c:strRef>
          </c:cat>
          <c:val>
            <c:numRef>
              <c:f>chart_data!$L$11:$L$38</c:f>
              <c:numCache>
                <c:formatCode>General</c:formatCode>
                <c:ptCount val="28"/>
                <c:pt idx="0">
                  <c:v>27.070725652072746</c:v>
                </c:pt>
                <c:pt idx="1">
                  <c:v>18.98771885742114</c:v>
                </c:pt>
                <c:pt idx="2">
                  <c:v>17.942919411423887</c:v>
                </c:pt>
                <c:pt idx="3">
                  <c:v>19.065431212908539</c:v>
                </c:pt>
                <c:pt idx="4">
                  <c:v>22.942414281113219</c:v>
                </c:pt>
                <c:pt idx="5">
                  <c:v>18.253768833373485</c:v>
                </c:pt>
                <c:pt idx="6">
                  <c:v>15.533836391314521</c:v>
                </c:pt>
                <c:pt idx="7">
                  <c:v>16.742695254451835</c:v>
                </c:pt>
                <c:pt idx="8">
                  <c:v>17.580261752482691</c:v>
                </c:pt>
                <c:pt idx="9">
                  <c:v>16.863581140765568</c:v>
                </c:pt>
                <c:pt idx="10">
                  <c:v>15.335238149513392</c:v>
                </c:pt>
                <c:pt idx="11">
                  <c:v>13.867338101418076</c:v>
                </c:pt>
                <c:pt idx="12">
                  <c:v>12.3130909916701</c:v>
                </c:pt>
                <c:pt idx="13">
                  <c:v>14.229995760359273</c:v>
                </c:pt>
                <c:pt idx="14">
                  <c:v>15.395681092670255</c:v>
                </c:pt>
                <c:pt idx="15">
                  <c:v>12.48578511497543</c:v>
                </c:pt>
                <c:pt idx="16">
                  <c:v>14.75671283644053</c:v>
                </c:pt>
                <c:pt idx="17">
                  <c:v>10.128510331857662</c:v>
                </c:pt>
                <c:pt idx="18">
                  <c:v>10.65522740793892</c:v>
                </c:pt>
                <c:pt idx="19">
                  <c:v>13.444237499320016</c:v>
                </c:pt>
                <c:pt idx="20">
                  <c:v>15.559740509810322</c:v>
                </c:pt>
                <c:pt idx="21">
                  <c:v>11.70866156010144</c:v>
                </c:pt>
                <c:pt idx="22">
                  <c:v>8.5310896912833503</c:v>
                </c:pt>
                <c:pt idx="23">
                  <c:v>8.8074002885718787</c:v>
                </c:pt>
                <c:pt idx="24">
                  <c:v>10.948807417557983</c:v>
                </c:pt>
                <c:pt idx="25">
                  <c:v>9.6276973742722021</c:v>
                </c:pt>
                <c:pt idx="26">
                  <c:v>5.9147737232075865</c:v>
                </c:pt>
                <c:pt idx="27">
                  <c:v>6.2256231451571811</c:v>
                </c:pt>
              </c:numCache>
            </c:numRef>
          </c:val>
          <c:extLst>
            <c:ext xmlns:c16="http://schemas.microsoft.com/office/drawing/2014/chart" uri="{C3380CC4-5D6E-409C-BE32-E72D297353CC}">
              <c16:uniqueId val="{0000001A-E413-404C-89ED-DCEC8A6AB5ED}"/>
            </c:ext>
          </c:extLst>
        </c:ser>
        <c:dLbls>
          <c:showLegendKey val="0"/>
          <c:showVal val="0"/>
          <c:showCatName val="0"/>
          <c:showSerName val="0"/>
          <c:showPercent val="0"/>
          <c:showBubbleSize val="0"/>
        </c:dLbls>
        <c:gapWidth val="110"/>
        <c:axId val="1826852104"/>
        <c:axId val="1"/>
      </c:barChart>
      <c:catAx>
        <c:axId val="1826852104"/>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Pence per kWh</a:t>
                </a:r>
              </a:p>
            </c:rich>
          </c:tx>
          <c:layout>
            <c:manualLayout>
              <c:xMode val="edge"/>
              <c:yMode val="edge"/>
              <c:x val="1.0634289888198064E-3"/>
              <c:y val="0.31316006343534236"/>
            </c:manualLayout>
          </c:layout>
          <c:overlay val="0"/>
          <c:spPr>
            <a:noFill/>
            <a:ln w="25400">
              <a:noFill/>
            </a:ln>
          </c:spPr>
        </c:title>
        <c:numFmt formatCode="0" sourceLinked="0"/>
        <c:majorTickMark val="out"/>
        <c:minorTickMark val="none"/>
        <c:tickLblPos val="nextTo"/>
        <c:spPr>
          <a:ln w="285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26852104"/>
        <c:crosses val="autoZero"/>
        <c:crossBetween val="between"/>
      </c:valAx>
      <c:spPr>
        <a:noFill/>
        <a:ln w="25400">
          <a:noFill/>
        </a:ln>
      </c:spPr>
    </c:plotArea>
    <c:legend>
      <c:legendPos val="r"/>
      <c:layout>
        <c:manualLayout>
          <c:xMode val="edge"/>
          <c:yMode val="edge"/>
          <c:x val="0.89047630550340828"/>
          <c:y val="0.27673708985901729"/>
          <c:w val="0.10211641530728331"/>
          <c:h val="0.3395817676357662"/>
        </c:manualLayout>
      </c:layout>
      <c:overlay val="0"/>
      <c:spPr>
        <a:solidFill>
          <a:srgbClr val="FFFFFF"/>
        </a:solidFill>
        <a:ln w="25400">
          <a:noFill/>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82297310851212"/>
          <c:y val="1.471280193236715E-2"/>
          <c:w val="0.84772814455885326"/>
          <c:h val="0.87314951690821241"/>
        </c:manualLayout>
      </c:layout>
      <c:barChart>
        <c:barDir val="bar"/>
        <c:grouping val="stacked"/>
        <c:varyColors val="0"/>
        <c:ser>
          <c:idx val="0"/>
          <c:order val="0"/>
          <c:tx>
            <c:strRef>
              <c:f>chart_data!$B$3</c:f>
              <c:strCache>
                <c:ptCount val="1"/>
                <c:pt idx="0">
                  <c:v>Price (excl tax)</c:v>
                </c:pt>
              </c:strCache>
            </c:strRef>
          </c:tx>
          <c:spPr>
            <a:solidFill>
              <a:srgbClr val="8A001E"/>
            </a:solidFill>
            <a:ln>
              <a:noFill/>
            </a:ln>
          </c:spPr>
          <c:invertIfNegative val="0"/>
          <c:dPt>
            <c:idx val="6"/>
            <c:invertIfNegative val="0"/>
            <c:bubble3D val="0"/>
            <c:extLst>
              <c:ext xmlns:c16="http://schemas.microsoft.com/office/drawing/2014/chart" uri="{C3380CC4-5D6E-409C-BE32-E72D297353CC}">
                <c16:uniqueId val="{00000000-1095-4C0B-8B5E-7205D31BE06B}"/>
              </c:ext>
            </c:extLst>
          </c:dPt>
          <c:dPt>
            <c:idx val="8"/>
            <c:invertIfNegative val="0"/>
            <c:bubble3D val="0"/>
            <c:extLst>
              <c:ext xmlns:c16="http://schemas.microsoft.com/office/drawing/2014/chart" uri="{C3380CC4-5D6E-409C-BE32-E72D297353CC}">
                <c16:uniqueId val="{00000001-1095-4C0B-8B5E-7205D31BE06B}"/>
              </c:ext>
            </c:extLst>
          </c:dPt>
          <c:dPt>
            <c:idx val="9"/>
            <c:invertIfNegative val="0"/>
            <c:bubble3D val="0"/>
            <c:extLst>
              <c:ext xmlns:c16="http://schemas.microsoft.com/office/drawing/2014/chart" uri="{C3380CC4-5D6E-409C-BE32-E72D297353CC}">
                <c16:uniqueId val="{00000002-1095-4C0B-8B5E-7205D31BE06B}"/>
              </c:ext>
            </c:extLst>
          </c:dPt>
          <c:dPt>
            <c:idx val="10"/>
            <c:invertIfNegative val="0"/>
            <c:bubble3D val="0"/>
            <c:extLst>
              <c:ext xmlns:c16="http://schemas.microsoft.com/office/drawing/2014/chart" uri="{C3380CC4-5D6E-409C-BE32-E72D297353CC}">
                <c16:uniqueId val="{00000003-1095-4C0B-8B5E-7205D31BE06B}"/>
              </c:ext>
            </c:extLst>
          </c:dPt>
          <c:dPt>
            <c:idx val="11"/>
            <c:invertIfNegative val="0"/>
            <c:bubble3D val="0"/>
            <c:extLst>
              <c:ext xmlns:c16="http://schemas.microsoft.com/office/drawing/2014/chart" uri="{C3380CC4-5D6E-409C-BE32-E72D297353CC}">
                <c16:uniqueId val="{00000004-1095-4C0B-8B5E-7205D31BE06B}"/>
              </c:ext>
            </c:extLst>
          </c:dPt>
          <c:dPt>
            <c:idx val="12"/>
            <c:invertIfNegative val="0"/>
            <c:bubble3D val="0"/>
            <c:extLst>
              <c:ext xmlns:c16="http://schemas.microsoft.com/office/drawing/2014/chart" uri="{C3380CC4-5D6E-409C-BE32-E72D297353CC}">
                <c16:uniqueId val="{00000005-1095-4C0B-8B5E-7205D31BE06B}"/>
              </c:ext>
            </c:extLst>
          </c:dPt>
          <c:dPt>
            <c:idx val="13"/>
            <c:invertIfNegative val="0"/>
            <c:bubble3D val="0"/>
            <c:extLst>
              <c:ext xmlns:c16="http://schemas.microsoft.com/office/drawing/2014/chart" uri="{C3380CC4-5D6E-409C-BE32-E72D297353CC}">
                <c16:uniqueId val="{00000006-1095-4C0B-8B5E-7205D31BE06B}"/>
              </c:ext>
            </c:extLst>
          </c:dPt>
          <c:dLbls>
            <c:dLbl>
              <c:idx val="0"/>
              <c:spPr>
                <a:noFill/>
                <a:ln w="25400">
                  <a:noFill/>
                </a:ln>
              </c:spPr>
              <c:txPr>
                <a:bodyPr anchorCtr="0"/>
                <a:lstStyle/>
                <a:p>
                  <a:pPr algn="l">
                    <a:defRPr lang="en-US" sz="1050" b="1" i="0" u="none" strike="noStrike" kern="1200" baseline="0">
                      <a:solidFill>
                        <a:srgbClr val="FFFFFF"/>
                      </a:solidFill>
                      <a:latin typeface="Arial"/>
                      <a:ea typeface="Arial"/>
                      <a:cs typeface="Arial"/>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30696652825882043"/>
                      <c:h val="7.9560439560439566E-2"/>
                    </c:manualLayout>
                  </c15:layout>
                </c:ext>
                <c:ext xmlns:c16="http://schemas.microsoft.com/office/drawing/2014/chart" uri="{C3380CC4-5D6E-409C-BE32-E72D297353CC}">
                  <c16:uniqueId val="{00000007-1095-4C0B-8B5E-7205D31BE06B}"/>
                </c:ext>
              </c:extLst>
            </c:dLbl>
            <c:dLbl>
              <c:idx val="1"/>
              <c:spPr/>
              <c:txPr>
                <a:bodyPr anchorCtr="0"/>
                <a:lstStyle/>
                <a:p>
                  <a:pPr algn="r">
                    <a:defRPr sz="1050" b="1" i="0" u="none" strike="noStrike" baseline="0">
                      <a:solidFill>
                        <a:srgbClr val="FFFFFF"/>
                      </a:solidFill>
                      <a:latin typeface="Arial"/>
                      <a:ea typeface="Arial"/>
                      <a:cs typeface="Arial"/>
                    </a:defRPr>
                  </a:pPr>
                  <a:endParaRPr lang="en-US"/>
                </a:p>
              </c:txPr>
              <c:dLblPos val="inBase"/>
              <c:showLegendKey val="0"/>
              <c:showVal val="0"/>
              <c:showCatName val="1"/>
              <c:showSerName val="0"/>
              <c:showPercent val="0"/>
              <c:showBubbleSize val="0"/>
              <c:extLst>
                <c:ext xmlns:c16="http://schemas.microsoft.com/office/drawing/2014/chart" uri="{C3380CC4-5D6E-409C-BE32-E72D297353CC}">
                  <c16:uniqueId val="{00000008-1095-4C0B-8B5E-7205D31BE06B}"/>
                </c:ext>
              </c:extLst>
            </c:dLbl>
            <c:dLbl>
              <c:idx val="2"/>
              <c:spPr/>
              <c:txPr>
                <a:bodyPr anchorCtr="0"/>
                <a:lstStyle/>
                <a:p>
                  <a:pPr algn="l">
                    <a:defRPr sz="1050" b="1" i="0" u="none" strike="noStrike" baseline="0">
                      <a:solidFill>
                        <a:srgbClr val="FFFFFF"/>
                      </a:solidFill>
                      <a:latin typeface="Arial"/>
                      <a:ea typeface="Arial"/>
                      <a:cs typeface="Arial"/>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30696652825882043"/>
                      <c:h val="7.9560439560439566E-2"/>
                    </c:manualLayout>
                  </c15:layout>
                </c:ext>
                <c:ext xmlns:c16="http://schemas.microsoft.com/office/drawing/2014/chart" uri="{C3380CC4-5D6E-409C-BE32-E72D297353CC}">
                  <c16:uniqueId val="{00000009-1095-4C0B-8B5E-7205D31BE06B}"/>
                </c:ext>
              </c:extLst>
            </c:dLbl>
            <c:spPr>
              <a:noFill/>
              <a:ln w="25400">
                <a:noFill/>
              </a:ln>
            </c:spPr>
            <c:txPr>
              <a:bodyPr wrap="square" lIns="38100" tIns="19050" rIns="38100" bIns="19050" anchor="ctr" anchorCtr="0">
                <a:spAutoFit/>
              </a:bodyPr>
              <a:lstStyle/>
              <a:p>
                <a:pPr algn="r">
                  <a:defRPr sz="1050" b="1" i="0" u="none" strike="noStrike" baseline="0">
                    <a:solidFill>
                      <a:srgbClr val="FFFFFF"/>
                    </a:solidFill>
                    <a:latin typeface="Arial"/>
                    <a:ea typeface="Arial"/>
                    <a:cs typeface="Arial"/>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chart_data!$A$4:$A$18</c:f>
              <c:strCache>
                <c:ptCount val="15"/>
                <c:pt idx="0">
                  <c:v>United Kingdom</c:v>
                </c:pt>
                <c:pt idx="1">
                  <c:v>Netherlands</c:v>
                </c:pt>
                <c:pt idx="2">
                  <c:v>Ireland</c:v>
                </c:pt>
                <c:pt idx="3">
                  <c:v>Austria</c:v>
                </c:pt>
                <c:pt idx="4">
                  <c:v>Belgium</c:v>
                </c:pt>
                <c:pt idx="5">
                  <c:v>Italy</c:v>
                </c:pt>
                <c:pt idx="6">
                  <c:v>Luxembourg</c:v>
                </c:pt>
                <c:pt idx="7">
                  <c:v>France</c:v>
                </c:pt>
                <c:pt idx="8">
                  <c:v>Germany</c:v>
                </c:pt>
                <c:pt idx="9">
                  <c:v>Greece</c:v>
                </c:pt>
                <c:pt idx="10">
                  <c:v>Spain</c:v>
                </c:pt>
                <c:pt idx="11">
                  <c:v>Portugal</c:v>
                </c:pt>
                <c:pt idx="12">
                  <c:v>Denmark</c:v>
                </c:pt>
                <c:pt idx="13">
                  <c:v>Finland</c:v>
                </c:pt>
                <c:pt idx="14">
                  <c:v>Sweden</c:v>
                </c:pt>
              </c:strCache>
            </c:strRef>
          </c:cat>
          <c:val>
            <c:numRef>
              <c:f>chart_data!$B$4:$B$18</c:f>
              <c:numCache>
                <c:formatCode>0.00</c:formatCode>
                <c:ptCount val="15"/>
                <c:pt idx="0">
                  <c:v>25.362399917414375</c:v>
                </c:pt>
                <c:pt idx="1">
                  <c:v>17.718417051126959</c:v>
                </c:pt>
                <c:pt idx="2">
                  <c:v>18.849563558776875</c:v>
                </c:pt>
                <c:pt idx="3">
                  <c:v>18.815024734115809</c:v>
                </c:pt>
                <c:pt idx="4">
                  <c:v>15.326603443348121</c:v>
                </c:pt>
                <c:pt idx="5">
                  <c:v>14.825790485762663</c:v>
                </c:pt>
                <c:pt idx="6">
                  <c:v>17.56299234015216</c:v>
                </c:pt>
                <c:pt idx="7">
                  <c:v>17.381663510681562</c:v>
                </c:pt>
                <c:pt idx="8">
                  <c:v>15.378411680339724</c:v>
                </c:pt>
                <c:pt idx="9">
                  <c:v>12.667113944446026</c:v>
                </c:pt>
                <c:pt idx="10">
                  <c:v>11.156040365524381</c:v>
                </c:pt>
                <c:pt idx="11">
                  <c:v>9.5327156064542695</c:v>
                </c:pt>
                <c:pt idx="12">
                  <c:v>9.5068114879584709</c:v>
                </c:pt>
                <c:pt idx="13">
                  <c:v>7.3222308281460329</c:v>
                </c:pt>
                <c:pt idx="14">
                  <c:v>6.6746278657510416</c:v>
                </c:pt>
              </c:numCache>
            </c:numRef>
          </c:val>
          <c:extLst>
            <c:ext xmlns:c16="http://schemas.microsoft.com/office/drawing/2014/chart" uri="{C3380CC4-5D6E-409C-BE32-E72D297353CC}">
              <c16:uniqueId val="{0000000A-1095-4C0B-8B5E-7205D31BE06B}"/>
            </c:ext>
          </c:extLst>
        </c:ser>
        <c:ser>
          <c:idx val="1"/>
          <c:order val="1"/>
          <c:tx>
            <c:strRef>
              <c:f>chart_data!$C$3</c:f>
              <c:strCache>
                <c:ptCount val="1"/>
                <c:pt idx="0">
                  <c:v>Tax component / subsidy (if outlined)</c:v>
                </c:pt>
              </c:strCache>
            </c:strRef>
          </c:tx>
          <c:spPr>
            <a:solidFill>
              <a:srgbClr val="FC5A3A"/>
            </a:solidFill>
            <a:ln>
              <a:noFill/>
            </a:ln>
          </c:spPr>
          <c:invertIfNegative val="0"/>
          <c:dPt>
            <c:idx val="0"/>
            <c:invertIfNegative val="0"/>
            <c:bubble3D val="0"/>
            <c:spPr>
              <a:solidFill>
                <a:srgbClr val="FC5A3A"/>
              </a:solidFill>
              <a:ln>
                <a:noFill/>
              </a:ln>
            </c:spPr>
            <c:extLst>
              <c:ext xmlns:c16="http://schemas.microsoft.com/office/drawing/2014/chart" uri="{C3380CC4-5D6E-409C-BE32-E72D297353CC}">
                <c16:uniqueId val="{0000000E-5BBC-482A-9C46-C444F39A144D}"/>
              </c:ext>
            </c:extLst>
          </c:dPt>
          <c:dPt>
            <c:idx val="1"/>
            <c:invertIfNegative val="0"/>
            <c:bubble3D val="0"/>
            <c:spPr>
              <a:solidFill>
                <a:srgbClr val="FC5A3A"/>
              </a:solidFill>
              <a:ln>
                <a:noFill/>
              </a:ln>
            </c:spPr>
            <c:extLst>
              <c:ext xmlns:c16="http://schemas.microsoft.com/office/drawing/2014/chart" uri="{C3380CC4-5D6E-409C-BE32-E72D297353CC}">
                <c16:uniqueId val="{00000015-2B41-42B0-8901-6A9875420558}"/>
              </c:ext>
            </c:extLst>
          </c:dPt>
          <c:dPt>
            <c:idx val="2"/>
            <c:invertIfNegative val="0"/>
            <c:bubble3D val="0"/>
            <c:spPr>
              <a:noFill/>
              <a:ln w="22225">
                <a:solidFill>
                  <a:srgbClr val="FC5A3A"/>
                </a:solidFill>
              </a:ln>
            </c:spPr>
            <c:extLst>
              <c:ext xmlns:c16="http://schemas.microsoft.com/office/drawing/2014/chart" uri="{C3380CC4-5D6E-409C-BE32-E72D297353CC}">
                <c16:uniqueId val="{00000017-A1A7-441F-A9AA-9F9F789857B7}"/>
              </c:ext>
            </c:extLst>
          </c:dPt>
          <c:dPt>
            <c:idx val="6"/>
            <c:invertIfNegative val="0"/>
            <c:bubble3D val="0"/>
            <c:extLst>
              <c:ext xmlns:c16="http://schemas.microsoft.com/office/drawing/2014/chart" uri="{C3380CC4-5D6E-409C-BE32-E72D297353CC}">
                <c16:uniqueId val="{0000000B-1095-4C0B-8B5E-7205D31BE06B}"/>
              </c:ext>
            </c:extLst>
          </c:dPt>
          <c:dPt>
            <c:idx val="8"/>
            <c:invertIfNegative val="0"/>
            <c:bubble3D val="0"/>
            <c:extLst>
              <c:ext xmlns:c16="http://schemas.microsoft.com/office/drawing/2014/chart" uri="{C3380CC4-5D6E-409C-BE32-E72D297353CC}">
                <c16:uniqueId val="{0000000C-1095-4C0B-8B5E-7205D31BE06B}"/>
              </c:ext>
            </c:extLst>
          </c:dPt>
          <c:dPt>
            <c:idx val="9"/>
            <c:invertIfNegative val="0"/>
            <c:bubble3D val="0"/>
            <c:spPr>
              <a:solidFill>
                <a:srgbClr val="FC5A3A"/>
              </a:solidFill>
              <a:ln>
                <a:noFill/>
              </a:ln>
            </c:spPr>
            <c:extLst>
              <c:ext xmlns:c16="http://schemas.microsoft.com/office/drawing/2014/chart" uri="{C3380CC4-5D6E-409C-BE32-E72D297353CC}">
                <c16:uniqueId val="{0000000D-1095-4C0B-8B5E-7205D31BE06B}"/>
              </c:ext>
            </c:extLst>
          </c:dPt>
          <c:dPt>
            <c:idx val="10"/>
            <c:invertIfNegative val="0"/>
            <c:bubble3D val="0"/>
            <c:spPr>
              <a:solidFill>
                <a:srgbClr val="FC5A3A"/>
              </a:solidFill>
              <a:ln>
                <a:noFill/>
              </a:ln>
            </c:spPr>
            <c:extLst>
              <c:ext xmlns:c16="http://schemas.microsoft.com/office/drawing/2014/chart" uri="{C3380CC4-5D6E-409C-BE32-E72D297353CC}">
                <c16:uniqueId val="{0000000E-1095-4C0B-8B5E-7205D31BE06B}"/>
              </c:ext>
            </c:extLst>
          </c:dPt>
          <c:dPt>
            <c:idx val="11"/>
            <c:invertIfNegative val="0"/>
            <c:bubble3D val="0"/>
            <c:spPr>
              <a:noFill/>
              <a:ln w="22225">
                <a:solidFill>
                  <a:srgbClr val="FC5A3A"/>
                </a:solidFill>
              </a:ln>
            </c:spPr>
            <c:extLst>
              <c:ext xmlns:c16="http://schemas.microsoft.com/office/drawing/2014/chart" uri="{C3380CC4-5D6E-409C-BE32-E72D297353CC}">
                <c16:uniqueId val="{0000000F-1095-4C0B-8B5E-7205D31BE06B}"/>
              </c:ext>
            </c:extLst>
          </c:dPt>
          <c:dPt>
            <c:idx val="12"/>
            <c:invertIfNegative val="0"/>
            <c:bubble3D val="0"/>
            <c:extLst>
              <c:ext xmlns:c16="http://schemas.microsoft.com/office/drawing/2014/chart" uri="{C3380CC4-5D6E-409C-BE32-E72D297353CC}">
                <c16:uniqueId val="{00000010-1095-4C0B-8B5E-7205D31BE06B}"/>
              </c:ext>
            </c:extLst>
          </c:dPt>
          <c:dPt>
            <c:idx val="13"/>
            <c:invertIfNegative val="0"/>
            <c:bubble3D val="0"/>
            <c:spPr>
              <a:solidFill>
                <a:srgbClr val="FC5A3A"/>
              </a:solidFill>
              <a:ln>
                <a:noFill/>
              </a:ln>
            </c:spPr>
            <c:extLst>
              <c:ext xmlns:c16="http://schemas.microsoft.com/office/drawing/2014/chart" uri="{C3380CC4-5D6E-409C-BE32-E72D297353CC}">
                <c16:uniqueId val="{0000000F-5BBC-482A-9C46-C444F39A144D}"/>
              </c:ext>
            </c:extLst>
          </c:dPt>
          <c:dPt>
            <c:idx val="14"/>
            <c:invertIfNegative val="0"/>
            <c:bubble3D val="0"/>
            <c:spPr>
              <a:solidFill>
                <a:srgbClr val="FC5A3A"/>
              </a:solidFill>
              <a:ln>
                <a:noFill/>
              </a:ln>
            </c:spPr>
            <c:extLst>
              <c:ext xmlns:c16="http://schemas.microsoft.com/office/drawing/2014/chart" uri="{C3380CC4-5D6E-409C-BE32-E72D297353CC}">
                <c16:uniqueId val="{00000010-5BBC-482A-9C46-C444F39A144D}"/>
              </c:ext>
            </c:extLst>
          </c:dPt>
          <c:cat>
            <c:strRef>
              <c:f>chart_data!$A$4:$A$18</c:f>
              <c:strCache>
                <c:ptCount val="15"/>
                <c:pt idx="0">
                  <c:v>United Kingdom</c:v>
                </c:pt>
                <c:pt idx="1">
                  <c:v>Netherlands</c:v>
                </c:pt>
                <c:pt idx="2">
                  <c:v>Ireland</c:v>
                </c:pt>
                <c:pt idx="3">
                  <c:v>Austria</c:v>
                </c:pt>
                <c:pt idx="4">
                  <c:v>Belgium</c:v>
                </c:pt>
                <c:pt idx="5">
                  <c:v>Italy</c:v>
                </c:pt>
                <c:pt idx="6">
                  <c:v>Luxembourg</c:v>
                </c:pt>
                <c:pt idx="7">
                  <c:v>France</c:v>
                </c:pt>
                <c:pt idx="8">
                  <c:v>Germany</c:v>
                </c:pt>
                <c:pt idx="9">
                  <c:v>Greece</c:v>
                </c:pt>
                <c:pt idx="10">
                  <c:v>Spain</c:v>
                </c:pt>
                <c:pt idx="11">
                  <c:v>Portugal</c:v>
                </c:pt>
                <c:pt idx="12">
                  <c:v>Denmark</c:v>
                </c:pt>
                <c:pt idx="13">
                  <c:v>Finland</c:v>
                </c:pt>
                <c:pt idx="14">
                  <c:v>Sweden</c:v>
                </c:pt>
              </c:strCache>
            </c:strRef>
          </c:cat>
          <c:val>
            <c:numRef>
              <c:f>chart_data!$C$4:$C$18</c:f>
              <c:numCache>
                <c:formatCode>0.00</c:formatCode>
                <c:ptCount val="15"/>
                <c:pt idx="0">
                  <c:v>5.4364456211348227</c:v>
                </c:pt>
                <c:pt idx="1">
                  <c:v>3.3934395229497518</c:v>
                </c:pt>
                <c:pt idx="2">
                  <c:v>0.7771235548739881</c:v>
                </c:pt>
                <c:pt idx="3">
                  <c:v>0.34538824661066059</c:v>
                </c:pt>
                <c:pt idx="4">
                  <c:v>2.7026630297284324</c:v>
                </c:pt>
                <c:pt idx="5">
                  <c:v>3.2034759873138903</c:v>
                </c:pt>
                <c:pt idx="6">
                  <c:v>7.771235548739952E-2</c:v>
                </c:pt>
                <c:pt idx="7">
                  <c:v>0.16405941714006289</c:v>
                </c:pt>
                <c:pt idx="8">
                  <c:v>2.0377906550029046</c:v>
                </c:pt>
                <c:pt idx="9">
                  <c:v>1.9600782995155051</c:v>
                </c:pt>
                <c:pt idx="10">
                  <c:v>0.44900472059385876</c:v>
                </c:pt>
                <c:pt idx="11">
                  <c:v>0.44900472059386054</c:v>
                </c:pt>
                <c:pt idx="12">
                  <c:v>0.1122511801484638</c:v>
                </c:pt>
                <c:pt idx="13">
                  <c:v>5.1808236991599976E-2</c:v>
                </c:pt>
                <c:pt idx="14">
                  <c:v>4.3173530826333462E-2</c:v>
                </c:pt>
              </c:numCache>
            </c:numRef>
          </c:val>
          <c:extLst>
            <c:ext xmlns:c16="http://schemas.microsoft.com/office/drawing/2014/chart" uri="{C3380CC4-5D6E-409C-BE32-E72D297353CC}">
              <c16:uniqueId val="{00000011-1095-4C0B-8B5E-7205D31BE06B}"/>
            </c:ext>
          </c:extLst>
        </c:ser>
        <c:dLbls>
          <c:showLegendKey val="0"/>
          <c:showVal val="0"/>
          <c:showCatName val="0"/>
          <c:showSerName val="0"/>
          <c:showPercent val="0"/>
          <c:showBubbleSize val="0"/>
        </c:dLbls>
        <c:gapWidth val="15"/>
        <c:overlap val="100"/>
        <c:axId val="1077098032"/>
        <c:axId val="1"/>
      </c:barChart>
      <c:scatterChart>
        <c:scatterStyle val="lineMarker"/>
        <c:varyColors val="0"/>
        <c:ser>
          <c:idx val="2"/>
          <c:order val="2"/>
          <c:tx>
            <c:strRef>
              <c:f>chart_data!$B$23</c:f>
              <c:strCache>
                <c:ptCount val="1"/>
                <c:pt idx="0">
                  <c:v>EU 14 plus UK Median (incl tax)</c:v>
                </c:pt>
              </c:strCache>
            </c:strRef>
          </c:tx>
          <c:spPr>
            <a:ln w="38100">
              <a:solidFill>
                <a:sysClr val="windowText" lastClr="000000"/>
              </a:solidFill>
            </a:ln>
          </c:spPr>
          <c:marker>
            <c:symbol val="none"/>
          </c:marker>
          <c:xVal>
            <c:numRef>
              <c:f>chart_data!$C$23:$D$23</c:f>
              <c:numCache>
                <c:formatCode>0.00</c:formatCode>
                <c:ptCount val="2"/>
                <c:pt idx="0">
                  <c:v>17.545722927821625</c:v>
                </c:pt>
                <c:pt idx="1">
                  <c:v>17.545722927821625</c:v>
                </c:pt>
              </c:numCache>
            </c:numRef>
          </c:xVal>
          <c:yVal>
            <c:numRef>
              <c:f>chart_data!$C$24:$D$24</c:f>
              <c:numCache>
                <c:formatCode>0</c:formatCode>
                <c:ptCount val="2"/>
                <c:pt idx="0" formatCode="General">
                  <c:v>0</c:v>
                </c:pt>
                <c:pt idx="1">
                  <c:v>1</c:v>
                </c:pt>
              </c:numCache>
            </c:numRef>
          </c:yVal>
          <c:smooth val="0"/>
          <c:extLst>
            <c:ext xmlns:c16="http://schemas.microsoft.com/office/drawing/2014/chart" uri="{C3380CC4-5D6E-409C-BE32-E72D297353CC}">
              <c16:uniqueId val="{00000012-1095-4C0B-8B5E-7205D31BE06B}"/>
            </c:ext>
          </c:extLst>
        </c:ser>
        <c:dLbls>
          <c:showLegendKey val="0"/>
          <c:showVal val="0"/>
          <c:showCatName val="0"/>
          <c:showSerName val="0"/>
          <c:showPercent val="0"/>
          <c:showBubbleSize val="0"/>
        </c:dLbls>
        <c:axId val="3"/>
        <c:axId val="4"/>
      </c:scatterChart>
      <c:catAx>
        <c:axId val="1077098032"/>
        <c:scaling>
          <c:orientation val="minMax"/>
        </c:scaling>
        <c:delete val="0"/>
        <c:axPos val="l"/>
        <c:numFmt formatCode="General" sourceLinked="1"/>
        <c:majorTickMark val="out"/>
        <c:minorTickMark val="none"/>
        <c:tickLblPos val="nextTo"/>
        <c:spPr>
          <a:ln w="28575">
            <a:solidFill>
              <a:srgbClr val="000000"/>
            </a:solidFill>
            <a:prstDash val="solid"/>
          </a:ln>
        </c:spPr>
        <c:txPr>
          <a:bodyPr rot="-5400000" vert="horz"/>
          <a:lstStyle/>
          <a:p>
            <a:pPr>
              <a:defRPr sz="800" b="0" i="0" u="none" strike="noStrike" baseline="0">
                <a:solidFill>
                  <a:srgbClr val="FFFFFF"/>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GB"/>
                  <a:t>Pence per kWh</a:t>
                </a:r>
              </a:p>
            </c:rich>
          </c:tx>
          <c:layout>
            <c:manualLayout>
              <c:xMode val="edge"/>
              <c:yMode val="edge"/>
              <c:x val="0.41868877149849942"/>
              <c:y val="0.93789668599117415"/>
            </c:manualLayout>
          </c:layout>
          <c:overlay val="0"/>
          <c:spPr>
            <a:noFill/>
            <a:ln w="25400">
              <a:noFill/>
            </a:ln>
          </c:spPr>
        </c:title>
        <c:numFmt formatCode="0" sourceLinked="0"/>
        <c:majorTickMark val="out"/>
        <c:minorTickMark val="none"/>
        <c:tickLblPos val="nextTo"/>
        <c:spPr>
          <a:ln w="285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77098032"/>
        <c:crosses val="autoZero"/>
        <c:crossBetween val="between"/>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max val="1"/>
        </c:scaling>
        <c:delete val="1"/>
        <c:axPos val="r"/>
        <c:numFmt formatCode="General" sourceLinked="1"/>
        <c:majorTickMark val="out"/>
        <c:minorTickMark val="none"/>
        <c:tickLblPos val="nextTo"/>
        <c:crossAx val="3"/>
        <c:crosses val="max"/>
        <c:crossBetween val="midCat"/>
      </c:valAx>
      <c:spPr>
        <a:noFill/>
        <a:ln w="25400">
          <a:noFill/>
        </a:ln>
      </c:spPr>
    </c:plotArea>
    <c:legend>
      <c:legendPos val="r"/>
      <c:legendEntry>
        <c:idx val="0"/>
        <c:txPr>
          <a:bodyPr/>
          <a:lstStyle/>
          <a:p>
            <a:pPr>
              <a:defRPr sz="900" b="0" i="0" u="none" strike="noStrike" baseline="0">
                <a:solidFill>
                  <a:srgbClr val="000000"/>
                </a:solidFill>
                <a:latin typeface="Arial"/>
                <a:ea typeface="Arial"/>
                <a:cs typeface="Arial"/>
              </a:defRPr>
            </a:pPr>
            <a:endParaRPr lang="en-US"/>
          </a:p>
        </c:txPr>
      </c:legendEntry>
      <c:legendEntry>
        <c:idx val="1"/>
        <c:txPr>
          <a:bodyPr/>
          <a:lstStyle/>
          <a:p>
            <a:pPr>
              <a:defRPr sz="900" b="0" i="0" u="none" strike="noStrike" baseline="0">
                <a:solidFill>
                  <a:srgbClr val="000000"/>
                </a:solidFill>
                <a:latin typeface="Arial"/>
                <a:ea typeface="Arial"/>
                <a:cs typeface="Arial"/>
              </a:defRPr>
            </a:pPr>
            <a:endParaRPr lang="en-US"/>
          </a:p>
        </c:txPr>
      </c:legendEntry>
      <c:legendEntry>
        <c:idx val="2"/>
        <c:txPr>
          <a:bodyPr/>
          <a:lstStyle/>
          <a:p>
            <a:pPr>
              <a:defRPr sz="900" b="0" i="0" u="none" strike="noStrike" baseline="0">
                <a:solidFill>
                  <a:srgbClr val="000000"/>
                </a:solidFill>
                <a:latin typeface="Arial"/>
                <a:ea typeface="Arial"/>
                <a:cs typeface="Arial"/>
              </a:defRPr>
            </a:pPr>
            <a:endParaRPr lang="en-US"/>
          </a:p>
        </c:txPr>
      </c:legendEntry>
      <c:layout>
        <c:manualLayout>
          <c:xMode val="edge"/>
          <c:yMode val="edge"/>
          <c:x val="0.69679581787058298"/>
          <c:y val="0.16955344046002624"/>
          <c:w val="0.26869367033452907"/>
          <c:h val="0.34360266505148396"/>
        </c:manualLayout>
      </c:layout>
      <c:overlay val="0"/>
      <c:spPr>
        <a:noFill/>
        <a:ln w="25400">
          <a:noFill/>
        </a:ln>
      </c:spPr>
      <c:txPr>
        <a:bodyPr/>
        <a:lstStyle/>
        <a:p>
          <a:pPr>
            <a:defRPr sz="6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618055555555557E-2"/>
          <c:y val="1.3704589371980677E-2"/>
          <c:w val="0.82348256172839507"/>
          <c:h val="0.81318560606060608"/>
        </c:manualLayout>
      </c:layout>
      <c:barChart>
        <c:barDir val="col"/>
        <c:grouping val="clustered"/>
        <c:varyColors val="0"/>
        <c:ser>
          <c:idx val="0"/>
          <c:order val="0"/>
          <c:tx>
            <c:strRef>
              <c:f>chart_data!$J$10</c:f>
              <c:strCache>
                <c:ptCount val="1"/>
                <c:pt idx="0">
                  <c:v>Small</c:v>
                </c:pt>
              </c:strCache>
            </c:strRef>
          </c:tx>
          <c:spPr>
            <a:solidFill>
              <a:srgbClr val="FC5A3A"/>
            </a:solidFill>
            <a:ln>
              <a:noFill/>
            </a:ln>
          </c:spPr>
          <c:invertIfNegative val="0"/>
          <c:dPt>
            <c:idx val="0"/>
            <c:invertIfNegative val="0"/>
            <c:bubble3D val="0"/>
            <c:extLst>
              <c:ext xmlns:c16="http://schemas.microsoft.com/office/drawing/2014/chart" uri="{C3380CC4-5D6E-409C-BE32-E72D297353CC}">
                <c16:uniqueId val="{00000000-7F9A-4AB8-913B-AE94BE66C0A8}"/>
              </c:ext>
            </c:extLst>
          </c:dPt>
          <c:dPt>
            <c:idx val="6"/>
            <c:invertIfNegative val="0"/>
            <c:bubble3D val="0"/>
            <c:extLst>
              <c:ext xmlns:c16="http://schemas.microsoft.com/office/drawing/2014/chart" uri="{C3380CC4-5D6E-409C-BE32-E72D297353CC}">
                <c16:uniqueId val="{00000001-7F9A-4AB8-913B-AE94BE66C0A8}"/>
              </c:ext>
            </c:extLst>
          </c:dPt>
          <c:dPt>
            <c:idx val="14"/>
            <c:invertIfNegative val="0"/>
            <c:bubble3D val="0"/>
            <c:extLst>
              <c:ext xmlns:c16="http://schemas.microsoft.com/office/drawing/2014/chart" uri="{C3380CC4-5D6E-409C-BE32-E72D297353CC}">
                <c16:uniqueId val="{00000002-7F9A-4AB8-913B-AE94BE66C0A8}"/>
              </c:ext>
            </c:extLst>
          </c:dPt>
          <c:dPt>
            <c:idx val="18"/>
            <c:invertIfNegative val="0"/>
            <c:bubble3D val="0"/>
            <c:extLst>
              <c:ext xmlns:c16="http://schemas.microsoft.com/office/drawing/2014/chart" uri="{C3380CC4-5D6E-409C-BE32-E72D297353CC}">
                <c16:uniqueId val="{00000003-7F9A-4AB8-913B-AE94BE66C0A8}"/>
              </c:ext>
            </c:extLst>
          </c:dPt>
          <c:dPt>
            <c:idx val="20"/>
            <c:invertIfNegative val="0"/>
            <c:bubble3D val="0"/>
            <c:extLst>
              <c:ext xmlns:c16="http://schemas.microsoft.com/office/drawing/2014/chart" uri="{C3380CC4-5D6E-409C-BE32-E72D297353CC}">
                <c16:uniqueId val="{00000004-7F9A-4AB8-913B-AE94BE66C0A8}"/>
              </c:ext>
            </c:extLst>
          </c:dPt>
          <c:dPt>
            <c:idx val="22"/>
            <c:invertIfNegative val="0"/>
            <c:bubble3D val="0"/>
            <c:extLst>
              <c:ext xmlns:c16="http://schemas.microsoft.com/office/drawing/2014/chart" uri="{C3380CC4-5D6E-409C-BE32-E72D297353CC}">
                <c16:uniqueId val="{00000005-7F9A-4AB8-913B-AE94BE66C0A8}"/>
              </c:ext>
            </c:extLst>
          </c:dPt>
          <c:dPt>
            <c:idx val="26"/>
            <c:invertIfNegative val="0"/>
            <c:bubble3D val="0"/>
            <c:extLst>
              <c:ext xmlns:c16="http://schemas.microsoft.com/office/drawing/2014/chart" uri="{C3380CC4-5D6E-409C-BE32-E72D297353CC}">
                <c16:uniqueId val="{00000006-7F9A-4AB8-913B-AE94BE66C0A8}"/>
              </c:ext>
            </c:extLst>
          </c:dPt>
          <c:dPt>
            <c:idx val="27"/>
            <c:invertIfNegative val="0"/>
            <c:bubble3D val="0"/>
            <c:extLst>
              <c:ext xmlns:c16="http://schemas.microsoft.com/office/drawing/2014/chart" uri="{C3380CC4-5D6E-409C-BE32-E72D297353CC}">
                <c16:uniqueId val="{00000007-7F9A-4AB8-913B-AE94BE66C0A8}"/>
              </c:ext>
            </c:extLst>
          </c:dPt>
          <c:cat>
            <c:strRef>
              <c:f>chart_data!$I$11:$I$38</c:f>
              <c:strCache>
                <c:ptCount val="28"/>
                <c:pt idx="0">
                  <c:v>United Kingdom</c:v>
                </c:pt>
                <c:pt idx="1">
                  <c:v>Slovakia</c:v>
                </c:pt>
                <c:pt idx="2">
                  <c:v>Ireland</c:v>
                </c:pt>
                <c:pt idx="3">
                  <c:v>Hungary</c:v>
                </c:pt>
                <c:pt idx="4">
                  <c:v>Cyprus</c:v>
                </c:pt>
                <c:pt idx="5">
                  <c:v>Austria</c:v>
                </c:pt>
                <c:pt idx="6">
                  <c:v>Italy</c:v>
                </c:pt>
                <c:pt idx="7">
                  <c:v>Netherlands</c:v>
                </c:pt>
                <c:pt idx="8">
                  <c:v>Croatia</c:v>
                </c:pt>
                <c:pt idx="9">
                  <c:v>Poland</c:v>
                </c:pt>
                <c:pt idx="10">
                  <c:v>Germany</c:v>
                </c:pt>
                <c:pt idx="11">
                  <c:v>Luxembourg</c:v>
                </c:pt>
                <c:pt idx="12">
                  <c:v>France</c:v>
                </c:pt>
                <c:pt idx="13">
                  <c:v>Belgium</c:v>
                </c:pt>
                <c:pt idx="14">
                  <c:v>Czech Republic</c:v>
                </c:pt>
                <c:pt idx="15">
                  <c:v>Greece</c:v>
                </c:pt>
                <c:pt idx="16">
                  <c:v>Slovenia</c:v>
                </c:pt>
                <c:pt idx="17">
                  <c:v>Spain</c:v>
                </c:pt>
                <c:pt idx="18">
                  <c:v>Lithuania</c:v>
                </c:pt>
                <c:pt idx="19">
                  <c:v>Romania</c:v>
                </c:pt>
                <c:pt idx="20">
                  <c:v>Latvia</c:v>
                </c:pt>
                <c:pt idx="21">
                  <c:v>Estonia</c:v>
                </c:pt>
                <c:pt idx="22">
                  <c:v>Portugal</c:v>
                </c:pt>
                <c:pt idx="23">
                  <c:v>Malta</c:v>
                </c:pt>
                <c:pt idx="24">
                  <c:v>Bulgaria</c:v>
                </c:pt>
                <c:pt idx="25">
                  <c:v>Denmark</c:v>
                </c:pt>
                <c:pt idx="26">
                  <c:v>Finland</c:v>
                </c:pt>
                <c:pt idx="27">
                  <c:v>Sweden</c:v>
                </c:pt>
              </c:strCache>
            </c:strRef>
          </c:cat>
          <c:val>
            <c:numRef>
              <c:f>chart_data!$J$11:$J$38</c:f>
              <c:numCache>
                <c:formatCode>General</c:formatCode>
                <c:ptCount val="28"/>
                <c:pt idx="0">
                  <c:v>34.464486872715653</c:v>
                </c:pt>
                <c:pt idx="1">
                  <c:v>26.456739690376708</c:v>
                </c:pt>
                <c:pt idx="2">
                  <c:v>25.852310258808046</c:v>
                </c:pt>
                <c:pt idx="3">
                  <c:v>25.083821410099322</c:v>
                </c:pt>
                <c:pt idx="4">
                  <c:v>24.59164315867913</c:v>
                </c:pt>
                <c:pt idx="5">
                  <c:v>22.761085451642622</c:v>
                </c:pt>
                <c:pt idx="6">
                  <c:v>22.648834271494156</c:v>
                </c:pt>
                <c:pt idx="7">
                  <c:v>21.880345422785435</c:v>
                </c:pt>
                <c:pt idx="8">
                  <c:v>21.776728948802234</c:v>
                </c:pt>
                <c:pt idx="9">
                  <c:v>21.595400119331636</c:v>
                </c:pt>
                <c:pt idx="10">
                  <c:v>21.414071289861038</c:v>
                </c:pt>
                <c:pt idx="11">
                  <c:v>20.878719507614512</c:v>
                </c:pt>
                <c:pt idx="12">
                  <c:v>20.749198915135516</c:v>
                </c:pt>
                <c:pt idx="13">
                  <c:v>20.524696554838588</c:v>
                </c:pt>
                <c:pt idx="14">
                  <c:v>20.308828900706921</c:v>
                </c:pt>
                <c:pt idx="15">
                  <c:v>19.661225938311933</c:v>
                </c:pt>
                <c:pt idx="16">
                  <c:v>19.091335331404338</c:v>
                </c:pt>
                <c:pt idx="17">
                  <c:v>16.673617605129703</c:v>
                </c:pt>
                <c:pt idx="18">
                  <c:v>16.423211126336977</c:v>
                </c:pt>
                <c:pt idx="19">
                  <c:v>15.818781694768317</c:v>
                </c:pt>
                <c:pt idx="20">
                  <c:v>14.91213754741533</c:v>
                </c:pt>
                <c:pt idx="21">
                  <c:v>14.091840461715007</c:v>
                </c:pt>
                <c:pt idx="22">
                  <c:v>13.331986319171552</c:v>
                </c:pt>
                <c:pt idx="23">
                  <c:v>13.08157984037882</c:v>
                </c:pt>
                <c:pt idx="24">
                  <c:v>12.658479238280762</c:v>
                </c:pt>
                <c:pt idx="25">
                  <c:v>12.200839811521634</c:v>
                </c:pt>
                <c:pt idx="26">
                  <c:v>9.5327156064542695</c:v>
                </c:pt>
                <c:pt idx="27">
                  <c:v>8.5569938097791489</c:v>
                </c:pt>
              </c:numCache>
            </c:numRef>
          </c:val>
          <c:extLst>
            <c:ext xmlns:c16="http://schemas.microsoft.com/office/drawing/2014/chart" uri="{C3380CC4-5D6E-409C-BE32-E72D297353CC}">
              <c16:uniqueId val="{00000008-7F9A-4AB8-913B-AE94BE66C0A8}"/>
            </c:ext>
          </c:extLst>
        </c:ser>
        <c:ser>
          <c:idx val="1"/>
          <c:order val="1"/>
          <c:tx>
            <c:strRef>
              <c:f>chart_data!$K$10</c:f>
              <c:strCache>
                <c:ptCount val="1"/>
                <c:pt idx="0">
                  <c:v>Medium</c:v>
                </c:pt>
              </c:strCache>
            </c:strRef>
          </c:tx>
          <c:spPr>
            <a:solidFill>
              <a:srgbClr val="8A001E"/>
            </a:solidFill>
            <a:ln>
              <a:noFill/>
            </a:ln>
          </c:spPr>
          <c:invertIfNegative val="0"/>
          <c:dPt>
            <c:idx val="0"/>
            <c:invertIfNegative val="0"/>
            <c:bubble3D val="0"/>
            <c:extLst>
              <c:ext xmlns:c16="http://schemas.microsoft.com/office/drawing/2014/chart" uri="{C3380CC4-5D6E-409C-BE32-E72D297353CC}">
                <c16:uniqueId val="{00000009-7F9A-4AB8-913B-AE94BE66C0A8}"/>
              </c:ext>
            </c:extLst>
          </c:dPt>
          <c:dPt>
            <c:idx val="6"/>
            <c:invertIfNegative val="0"/>
            <c:bubble3D val="0"/>
            <c:extLst>
              <c:ext xmlns:c16="http://schemas.microsoft.com/office/drawing/2014/chart" uri="{C3380CC4-5D6E-409C-BE32-E72D297353CC}">
                <c16:uniqueId val="{0000000A-7F9A-4AB8-913B-AE94BE66C0A8}"/>
              </c:ext>
            </c:extLst>
          </c:dPt>
          <c:dPt>
            <c:idx val="14"/>
            <c:invertIfNegative val="0"/>
            <c:bubble3D val="0"/>
            <c:extLst>
              <c:ext xmlns:c16="http://schemas.microsoft.com/office/drawing/2014/chart" uri="{C3380CC4-5D6E-409C-BE32-E72D297353CC}">
                <c16:uniqueId val="{0000000B-7F9A-4AB8-913B-AE94BE66C0A8}"/>
              </c:ext>
            </c:extLst>
          </c:dPt>
          <c:dPt>
            <c:idx val="18"/>
            <c:invertIfNegative val="0"/>
            <c:bubble3D val="0"/>
            <c:extLst>
              <c:ext xmlns:c16="http://schemas.microsoft.com/office/drawing/2014/chart" uri="{C3380CC4-5D6E-409C-BE32-E72D297353CC}">
                <c16:uniqueId val="{0000000C-7F9A-4AB8-913B-AE94BE66C0A8}"/>
              </c:ext>
            </c:extLst>
          </c:dPt>
          <c:dPt>
            <c:idx val="20"/>
            <c:invertIfNegative val="0"/>
            <c:bubble3D val="0"/>
            <c:extLst>
              <c:ext xmlns:c16="http://schemas.microsoft.com/office/drawing/2014/chart" uri="{C3380CC4-5D6E-409C-BE32-E72D297353CC}">
                <c16:uniqueId val="{0000000D-7F9A-4AB8-913B-AE94BE66C0A8}"/>
              </c:ext>
            </c:extLst>
          </c:dPt>
          <c:dPt>
            <c:idx val="22"/>
            <c:invertIfNegative val="0"/>
            <c:bubble3D val="0"/>
            <c:extLst>
              <c:ext xmlns:c16="http://schemas.microsoft.com/office/drawing/2014/chart" uri="{C3380CC4-5D6E-409C-BE32-E72D297353CC}">
                <c16:uniqueId val="{0000000E-7F9A-4AB8-913B-AE94BE66C0A8}"/>
              </c:ext>
            </c:extLst>
          </c:dPt>
          <c:dPt>
            <c:idx val="26"/>
            <c:invertIfNegative val="0"/>
            <c:bubble3D val="0"/>
            <c:extLst>
              <c:ext xmlns:c16="http://schemas.microsoft.com/office/drawing/2014/chart" uri="{C3380CC4-5D6E-409C-BE32-E72D297353CC}">
                <c16:uniqueId val="{0000000F-7F9A-4AB8-913B-AE94BE66C0A8}"/>
              </c:ext>
            </c:extLst>
          </c:dPt>
          <c:dPt>
            <c:idx val="27"/>
            <c:invertIfNegative val="0"/>
            <c:bubble3D val="0"/>
            <c:extLst>
              <c:ext xmlns:c16="http://schemas.microsoft.com/office/drawing/2014/chart" uri="{C3380CC4-5D6E-409C-BE32-E72D297353CC}">
                <c16:uniqueId val="{00000010-7F9A-4AB8-913B-AE94BE66C0A8}"/>
              </c:ext>
            </c:extLst>
          </c:dPt>
          <c:cat>
            <c:strRef>
              <c:f>chart_data!$I$11:$I$38</c:f>
              <c:strCache>
                <c:ptCount val="28"/>
                <c:pt idx="0">
                  <c:v>United Kingdom</c:v>
                </c:pt>
                <c:pt idx="1">
                  <c:v>Slovakia</c:v>
                </c:pt>
                <c:pt idx="2">
                  <c:v>Ireland</c:v>
                </c:pt>
                <c:pt idx="3">
                  <c:v>Hungary</c:v>
                </c:pt>
                <c:pt idx="4">
                  <c:v>Cyprus</c:v>
                </c:pt>
                <c:pt idx="5">
                  <c:v>Austria</c:v>
                </c:pt>
                <c:pt idx="6">
                  <c:v>Italy</c:v>
                </c:pt>
                <c:pt idx="7">
                  <c:v>Netherlands</c:v>
                </c:pt>
                <c:pt idx="8">
                  <c:v>Croatia</c:v>
                </c:pt>
                <c:pt idx="9">
                  <c:v>Poland</c:v>
                </c:pt>
                <c:pt idx="10">
                  <c:v>Germany</c:v>
                </c:pt>
                <c:pt idx="11">
                  <c:v>Luxembourg</c:v>
                </c:pt>
                <c:pt idx="12">
                  <c:v>France</c:v>
                </c:pt>
                <c:pt idx="13">
                  <c:v>Belgium</c:v>
                </c:pt>
                <c:pt idx="14">
                  <c:v>Czech Republic</c:v>
                </c:pt>
                <c:pt idx="15">
                  <c:v>Greece</c:v>
                </c:pt>
                <c:pt idx="16">
                  <c:v>Slovenia</c:v>
                </c:pt>
                <c:pt idx="17">
                  <c:v>Spain</c:v>
                </c:pt>
                <c:pt idx="18">
                  <c:v>Lithuania</c:v>
                </c:pt>
                <c:pt idx="19">
                  <c:v>Romania</c:v>
                </c:pt>
                <c:pt idx="20">
                  <c:v>Latvia</c:v>
                </c:pt>
                <c:pt idx="21">
                  <c:v>Estonia</c:v>
                </c:pt>
                <c:pt idx="22">
                  <c:v>Portugal</c:v>
                </c:pt>
                <c:pt idx="23">
                  <c:v>Malta</c:v>
                </c:pt>
                <c:pt idx="24">
                  <c:v>Bulgaria</c:v>
                </c:pt>
                <c:pt idx="25">
                  <c:v>Denmark</c:v>
                </c:pt>
                <c:pt idx="26">
                  <c:v>Finland</c:v>
                </c:pt>
                <c:pt idx="27">
                  <c:v>Sweden</c:v>
                </c:pt>
              </c:strCache>
            </c:strRef>
          </c:cat>
          <c:val>
            <c:numRef>
              <c:f>chart_data!$K$11:$K$38</c:f>
              <c:numCache>
                <c:formatCode>General</c:formatCode>
                <c:ptCount val="28"/>
                <c:pt idx="0">
                  <c:v>30.798845538549198</c:v>
                </c:pt>
                <c:pt idx="1">
                  <c:v>18.745947084793677</c:v>
                </c:pt>
                <c:pt idx="2">
                  <c:v>18.849563558776875</c:v>
                </c:pt>
                <c:pt idx="3">
                  <c:v>20.222481839054257</c:v>
                </c:pt>
                <c:pt idx="4">
                  <c:v>23.235994290732283</c:v>
                </c:pt>
                <c:pt idx="5">
                  <c:v>19.16041298072647</c:v>
                </c:pt>
                <c:pt idx="6">
                  <c:v>18.029266473076554</c:v>
                </c:pt>
                <c:pt idx="7">
                  <c:v>21.111856574076711</c:v>
                </c:pt>
                <c:pt idx="8">
                  <c:v>17.355759392185764</c:v>
                </c:pt>
                <c:pt idx="9">
                  <c:v>17.226238799706767</c:v>
                </c:pt>
                <c:pt idx="10">
                  <c:v>17.416202335342629</c:v>
                </c:pt>
                <c:pt idx="11">
                  <c:v>17.64070469563956</c:v>
                </c:pt>
                <c:pt idx="12">
                  <c:v>17.545722927821625</c:v>
                </c:pt>
                <c:pt idx="13">
                  <c:v>18.029266473076554</c:v>
                </c:pt>
                <c:pt idx="14">
                  <c:v>14.920772253580598</c:v>
                </c:pt>
                <c:pt idx="15">
                  <c:v>14.627192243961531</c:v>
                </c:pt>
                <c:pt idx="16">
                  <c:v>17.994727648415488</c:v>
                </c:pt>
                <c:pt idx="17">
                  <c:v>11.60504508611824</c:v>
                </c:pt>
                <c:pt idx="18">
                  <c:v>12.822538655420823</c:v>
                </c:pt>
                <c:pt idx="19">
                  <c:v>14.350881646673002</c:v>
                </c:pt>
                <c:pt idx="20">
                  <c:v>11.587775673787709</c:v>
                </c:pt>
                <c:pt idx="21">
                  <c:v>12.718922181437625</c:v>
                </c:pt>
                <c:pt idx="22">
                  <c:v>9.5327156064542695</c:v>
                </c:pt>
                <c:pt idx="23">
                  <c:v>10.214857393510327</c:v>
                </c:pt>
                <c:pt idx="24">
                  <c:v>11.423716256647644</c:v>
                </c:pt>
                <c:pt idx="25">
                  <c:v>9.6190626681069347</c:v>
                </c:pt>
                <c:pt idx="26">
                  <c:v>7.3740390651376329</c:v>
                </c:pt>
                <c:pt idx="27">
                  <c:v>6.7178013965773751</c:v>
                </c:pt>
              </c:numCache>
            </c:numRef>
          </c:val>
          <c:extLst>
            <c:ext xmlns:c16="http://schemas.microsoft.com/office/drawing/2014/chart" uri="{C3380CC4-5D6E-409C-BE32-E72D297353CC}">
              <c16:uniqueId val="{00000011-7F9A-4AB8-913B-AE94BE66C0A8}"/>
            </c:ext>
          </c:extLst>
        </c:ser>
        <c:ser>
          <c:idx val="2"/>
          <c:order val="2"/>
          <c:tx>
            <c:strRef>
              <c:f>chart_data!$L$10</c:f>
              <c:strCache>
                <c:ptCount val="1"/>
                <c:pt idx="0">
                  <c:v>Large</c:v>
                </c:pt>
              </c:strCache>
            </c:strRef>
          </c:tx>
          <c:spPr>
            <a:solidFill>
              <a:srgbClr val="F79646"/>
            </a:solidFill>
            <a:ln>
              <a:noFill/>
            </a:ln>
          </c:spPr>
          <c:invertIfNegative val="0"/>
          <c:dPt>
            <c:idx val="0"/>
            <c:invertIfNegative val="0"/>
            <c:bubble3D val="0"/>
            <c:extLst>
              <c:ext xmlns:c16="http://schemas.microsoft.com/office/drawing/2014/chart" uri="{C3380CC4-5D6E-409C-BE32-E72D297353CC}">
                <c16:uniqueId val="{00000012-7F9A-4AB8-913B-AE94BE66C0A8}"/>
              </c:ext>
            </c:extLst>
          </c:dPt>
          <c:dPt>
            <c:idx val="6"/>
            <c:invertIfNegative val="0"/>
            <c:bubble3D val="0"/>
            <c:extLst>
              <c:ext xmlns:c16="http://schemas.microsoft.com/office/drawing/2014/chart" uri="{C3380CC4-5D6E-409C-BE32-E72D297353CC}">
                <c16:uniqueId val="{00000013-7F9A-4AB8-913B-AE94BE66C0A8}"/>
              </c:ext>
            </c:extLst>
          </c:dPt>
          <c:dPt>
            <c:idx val="14"/>
            <c:invertIfNegative val="0"/>
            <c:bubble3D val="0"/>
            <c:extLst>
              <c:ext xmlns:c16="http://schemas.microsoft.com/office/drawing/2014/chart" uri="{C3380CC4-5D6E-409C-BE32-E72D297353CC}">
                <c16:uniqueId val="{00000014-7F9A-4AB8-913B-AE94BE66C0A8}"/>
              </c:ext>
            </c:extLst>
          </c:dPt>
          <c:dPt>
            <c:idx val="18"/>
            <c:invertIfNegative val="0"/>
            <c:bubble3D val="0"/>
            <c:extLst>
              <c:ext xmlns:c16="http://schemas.microsoft.com/office/drawing/2014/chart" uri="{C3380CC4-5D6E-409C-BE32-E72D297353CC}">
                <c16:uniqueId val="{00000015-7F9A-4AB8-913B-AE94BE66C0A8}"/>
              </c:ext>
            </c:extLst>
          </c:dPt>
          <c:dPt>
            <c:idx val="20"/>
            <c:invertIfNegative val="0"/>
            <c:bubble3D val="0"/>
            <c:extLst>
              <c:ext xmlns:c16="http://schemas.microsoft.com/office/drawing/2014/chart" uri="{C3380CC4-5D6E-409C-BE32-E72D297353CC}">
                <c16:uniqueId val="{00000016-7F9A-4AB8-913B-AE94BE66C0A8}"/>
              </c:ext>
            </c:extLst>
          </c:dPt>
          <c:dPt>
            <c:idx val="22"/>
            <c:invertIfNegative val="0"/>
            <c:bubble3D val="0"/>
            <c:extLst>
              <c:ext xmlns:c16="http://schemas.microsoft.com/office/drawing/2014/chart" uri="{C3380CC4-5D6E-409C-BE32-E72D297353CC}">
                <c16:uniqueId val="{00000017-7F9A-4AB8-913B-AE94BE66C0A8}"/>
              </c:ext>
            </c:extLst>
          </c:dPt>
          <c:dPt>
            <c:idx val="26"/>
            <c:invertIfNegative val="0"/>
            <c:bubble3D val="0"/>
            <c:extLst>
              <c:ext xmlns:c16="http://schemas.microsoft.com/office/drawing/2014/chart" uri="{C3380CC4-5D6E-409C-BE32-E72D297353CC}">
                <c16:uniqueId val="{00000018-7F9A-4AB8-913B-AE94BE66C0A8}"/>
              </c:ext>
            </c:extLst>
          </c:dPt>
          <c:dPt>
            <c:idx val="27"/>
            <c:invertIfNegative val="0"/>
            <c:bubble3D val="0"/>
            <c:extLst>
              <c:ext xmlns:c16="http://schemas.microsoft.com/office/drawing/2014/chart" uri="{C3380CC4-5D6E-409C-BE32-E72D297353CC}">
                <c16:uniqueId val="{00000019-7F9A-4AB8-913B-AE94BE66C0A8}"/>
              </c:ext>
            </c:extLst>
          </c:dPt>
          <c:cat>
            <c:strRef>
              <c:f>chart_data!$I$11:$I$38</c:f>
              <c:strCache>
                <c:ptCount val="28"/>
                <c:pt idx="0">
                  <c:v>United Kingdom</c:v>
                </c:pt>
                <c:pt idx="1">
                  <c:v>Slovakia</c:v>
                </c:pt>
                <c:pt idx="2">
                  <c:v>Ireland</c:v>
                </c:pt>
                <c:pt idx="3">
                  <c:v>Hungary</c:v>
                </c:pt>
                <c:pt idx="4">
                  <c:v>Cyprus</c:v>
                </c:pt>
                <c:pt idx="5">
                  <c:v>Austria</c:v>
                </c:pt>
                <c:pt idx="6">
                  <c:v>Italy</c:v>
                </c:pt>
                <c:pt idx="7">
                  <c:v>Netherlands</c:v>
                </c:pt>
                <c:pt idx="8">
                  <c:v>Croatia</c:v>
                </c:pt>
                <c:pt idx="9">
                  <c:v>Poland</c:v>
                </c:pt>
                <c:pt idx="10">
                  <c:v>Germany</c:v>
                </c:pt>
                <c:pt idx="11">
                  <c:v>Luxembourg</c:v>
                </c:pt>
                <c:pt idx="12">
                  <c:v>France</c:v>
                </c:pt>
                <c:pt idx="13">
                  <c:v>Belgium</c:v>
                </c:pt>
                <c:pt idx="14">
                  <c:v>Czech Republic</c:v>
                </c:pt>
                <c:pt idx="15">
                  <c:v>Greece</c:v>
                </c:pt>
                <c:pt idx="16">
                  <c:v>Slovenia</c:v>
                </c:pt>
                <c:pt idx="17">
                  <c:v>Spain</c:v>
                </c:pt>
                <c:pt idx="18">
                  <c:v>Lithuania</c:v>
                </c:pt>
                <c:pt idx="19">
                  <c:v>Romania</c:v>
                </c:pt>
                <c:pt idx="20">
                  <c:v>Latvia</c:v>
                </c:pt>
                <c:pt idx="21">
                  <c:v>Estonia</c:v>
                </c:pt>
                <c:pt idx="22">
                  <c:v>Portugal</c:v>
                </c:pt>
                <c:pt idx="23">
                  <c:v>Malta</c:v>
                </c:pt>
                <c:pt idx="24">
                  <c:v>Bulgaria</c:v>
                </c:pt>
                <c:pt idx="25">
                  <c:v>Denmark</c:v>
                </c:pt>
                <c:pt idx="26">
                  <c:v>Finland</c:v>
                </c:pt>
                <c:pt idx="27">
                  <c:v>Sweden</c:v>
                </c:pt>
              </c:strCache>
            </c:strRef>
          </c:cat>
          <c:val>
            <c:numRef>
              <c:f>chart_data!$L$11:$L$38</c:f>
              <c:numCache>
                <c:formatCode>General</c:formatCode>
                <c:ptCount val="28"/>
                <c:pt idx="0">
                  <c:v>27.070725652072746</c:v>
                </c:pt>
                <c:pt idx="1">
                  <c:v>18.98771885742114</c:v>
                </c:pt>
                <c:pt idx="2">
                  <c:v>17.942919411423887</c:v>
                </c:pt>
                <c:pt idx="3">
                  <c:v>19.065431212908539</c:v>
                </c:pt>
                <c:pt idx="4">
                  <c:v>22.942414281113219</c:v>
                </c:pt>
                <c:pt idx="5">
                  <c:v>18.253768833373485</c:v>
                </c:pt>
                <c:pt idx="6">
                  <c:v>15.533836391314521</c:v>
                </c:pt>
                <c:pt idx="7">
                  <c:v>16.742695254451835</c:v>
                </c:pt>
                <c:pt idx="8">
                  <c:v>17.580261752482691</c:v>
                </c:pt>
                <c:pt idx="9">
                  <c:v>16.863581140765568</c:v>
                </c:pt>
                <c:pt idx="10">
                  <c:v>15.335238149513392</c:v>
                </c:pt>
                <c:pt idx="11">
                  <c:v>13.867338101418076</c:v>
                </c:pt>
                <c:pt idx="12">
                  <c:v>12.3130909916701</c:v>
                </c:pt>
                <c:pt idx="13">
                  <c:v>14.229995760359273</c:v>
                </c:pt>
                <c:pt idx="14">
                  <c:v>15.395681092670255</c:v>
                </c:pt>
                <c:pt idx="15">
                  <c:v>12.48578511497543</c:v>
                </c:pt>
                <c:pt idx="16">
                  <c:v>14.75671283644053</c:v>
                </c:pt>
                <c:pt idx="17">
                  <c:v>10.128510331857662</c:v>
                </c:pt>
                <c:pt idx="18">
                  <c:v>10.65522740793892</c:v>
                </c:pt>
                <c:pt idx="19">
                  <c:v>13.444237499320016</c:v>
                </c:pt>
                <c:pt idx="20">
                  <c:v>15.559740509810322</c:v>
                </c:pt>
                <c:pt idx="21">
                  <c:v>11.70866156010144</c:v>
                </c:pt>
                <c:pt idx="22">
                  <c:v>8.5310896912833503</c:v>
                </c:pt>
                <c:pt idx="23">
                  <c:v>8.8074002885718787</c:v>
                </c:pt>
                <c:pt idx="24">
                  <c:v>10.948807417557983</c:v>
                </c:pt>
                <c:pt idx="25">
                  <c:v>9.6276973742722021</c:v>
                </c:pt>
                <c:pt idx="26">
                  <c:v>5.9147737232075865</c:v>
                </c:pt>
                <c:pt idx="27">
                  <c:v>6.2256231451571811</c:v>
                </c:pt>
              </c:numCache>
            </c:numRef>
          </c:val>
          <c:extLst>
            <c:ext xmlns:c16="http://schemas.microsoft.com/office/drawing/2014/chart" uri="{C3380CC4-5D6E-409C-BE32-E72D297353CC}">
              <c16:uniqueId val="{0000001A-7F9A-4AB8-913B-AE94BE66C0A8}"/>
            </c:ext>
          </c:extLst>
        </c:ser>
        <c:dLbls>
          <c:showLegendKey val="0"/>
          <c:showVal val="0"/>
          <c:showCatName val="0"/>
          <c:showSerName val="0"/>
          <c:showPercent val="0"/>
          <c:showBubbleSize val="0"/>
        </c:dLbls>
        <c:gapWidth val="110"/>
        <c:axId val="1077101312"/>
        <c:axId val="1"/>
      </c:barChart>
      <c:catAx>
        <c:axId val="1077101312"/>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Pence per kWh</a:t>
                </a:r>
              </a:p>
            </c:rich>
          </c:tx>
          <c:layout>
            <c:manualLayout>
              <c:xMode val="edge"/>
              <c:yMode val="edge"/>
              <c:x val="1.0634200616227319E-3"/>
              <c:y val="0.31316002166395868"/>
            </c:manualLayout>
          </c:layout>
          <c:overlay val="0"/>
          <c:spPr>
            <a:noFill/>
            <a:ln w="25400">
              <a:noFill/>
            </a:ln>
          </c:spPr>
        </c:title>
        <c:numFmt formatCode="0" sourceLinked="0"/>
        <c:majorTickMark val="out"/>
        <c:minorTickMark val="none"/>
        <c:tickLblPos val="nextTo"/>
        <c:spPr>
          <a:ln w="285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077101312"/>
        <c:crosses val="autoZero"/>
        <c:crossBetween val="between"/>
      </c:valAx>
      <c:spPr>
        <a:noFill/>
        <a:ln w="25400">
          <a:noFill/>
        </a:ln>
      </c:spPr>
    </c:plotArea>
    <c:legend>
      <c:legendPos val="r"/>
      <c:layout>
        <c:manualLayout>
          <c:xMode val="edge"/>
          <c:yMode val="edge"/>
          <c:x val="0.89041821069348848"/>
          <c:y val="0.33406599422053584"/>
          <c:w val="0.10217046056114347"/>
          <c:h val="0.235639644934613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22" r="0.75000000000000322" t="1"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38100</xdr:rowOff>
    </xdr:from>
    <xdr:to>
      <xdr:col>14</xdr:col>
      <xdr:colOff>485273</xdr:colOff>
      <xdr:row>3</xdr:row>
      <xdr:rowOff>55500</xdr:rowOff>
    </xdr:to>
    <xdr:pic>
      <xdr:nvPicPr>
        <xdr:cNvPr id="2" name="Picture 1">
          <a:extLst>
            <a:ext uri="{FF2B5EF4-FFF2-40B4-BE49-F238E27FC236}">
              <a16:creationId xmlns:a16="http://schemas.microsoft.com/office/drawing/2014/main" id="{09FFF09C-1954-4EA8-9BE4-4CD3ADA16FF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7572375" y="38100"/>
          <a:ext cx="1650498" cy="1008000"/>
        </a:xfrm>
        <a:prstGeom prst="rect">
          <a:avLst/>
        </a:prstGeom>
      </xdr:spPr>
    </xdr:pic>
    <xdr:clientData/>
  </xdr:twoCellAnchor>
  <xdr:twoCellAnchor>
    <xdr:from>
      <xdr:col>15</xdr:col>
      <xdr:colOff>0</xdr:colOff>
      <xdr:row>0</xdr:row>
      <xdr:rowOff>0</xdr:rowOff>
    </xdr:from>
    <xdr:to>
      <xdr:col>16</xdr:col>
      <xdr:colOff>77919</xdr:colOff>
      <xdr:row>1</xdr:row>
      <xdr:rowOff>182192</xdr:rowOff>
    </xdr:to>
    <xdr:pic>
      <xdr:nvPicPr>
        <xdr:cNvPr id="3" name="Picture 2">
          <a:extLst>
            <a:ext uri="{FF2B5EF4-FFF2-40B4-BE49-F238E27FC236}">
              <a16:creationId xmlns:a16="http://schemas.microsoft.com/office/drawing/2014/main" id="{8DF60BEC-3EA7-43B2-BB16-AF460483100B}"/>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15450" y="0"/>
          <a:ext cx="658944" cy="639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304800</xdr:colOff>
      <xdr:row>26</xdr:row>
      <xdr:rowOff>148590</xdr:rowOff>
    </xdr:from>
    <xdr:to>
      <xdr:col>5</xdr:col>
      <xdr:colOff>0</xdr:colOff>
      <xdr:row>53</xdr:row>
      <xdr:rowOff>64770</xdr:rowOff>
    </xdr:to>
    <xdr:grpSp>
      <xdr:nvGrpSpPr>
        <xdr:cNvPr id="155" name="Group 40">
          <a:extLst>
            <a:ext uri="{FF2B5EF4-FFF2-40B4-BE49-F238E27FC236}">
              <a16:creationId xmlns:a16="http://schemas.microsoft.com/office/drawing/2014/main" id="{BAB9D6B4-C4B3-4D26-ACDB-AB939E113A07}"/>
            </a:ext>
          </a:extLst>
        </xdr:cNvPr>
        <xdr:cNvGrpSpPr>
          <a:grpSpLocks/>
        </xdr:cNvGrpSpPr>
      </xdr:nvGrpSpPr>
      <xdr:grpSpPr bwMode="auto">
        <a:xfrm>
          <a:off x="304800" y="4387215"/>
          <a:ext cx="4505325" cy="4288155"/>
          <a:chOff x="74507" y="337820"/>
          <a:chExt cx="4680000" cy="3960000"/>
        </a:xfrm>
      </xdr:grpSpPr>
      <xdr:grpSp>
        <xdr:nvGrpSpPr>
          <xdr:cNvPr id="156" name="Group 7">
            <a:extLst>
              <a:ext uri="{FF2B5EF4-FFF2-40B4-BE49-F238E27FC236}">
                <a16:creationId xmlns:a16="http://schemas.microsoft.com/office/drawing/2014/main" id="{9EE7EADE-025E-48D3-92FC-5AD61994E31F}"/>
              </a:ext>
            </a:extLst>
          </xdr:cNvPr>
          <xdr:cNvGrpSpPr>
            <a:grpSpLocks/>
          </xdr:cNvGrpSpPr>
        </xdr:nvGrpSpPr>
        <xdr:grpSpPr bwMode="auto">
          <a:xfrm>
            <a:off x="74507" y="337820"/>
            <a:ext cx="4680000" cy="3960000"/>
            <a:chOff x="670559" y="68980051"/>
            <a:chExt cx="4558666" cy="3857624"/>
          </a:xfrm>
        </xdr:grpSpPr>
        <xdr:graphicFrame macro="">
          <xdr:nvGraphicFramePr>
            <xdr:cNvPr id="158" name="Chart 37">
              <a:extLst>
                <a:ext uri="{FF2B5EF4-FFF2-40B4-BE49-F238E27FC236}">
                  <a16:creationId xmlns:a16="http://schemas.microsoft.com/office/drawing/2014/main" id="{3E458763-E838-4001-ABC0-262566BE6573}"/>
                </a:ext>
              </a:extLst>
            </xdr:cNvPr>
            <xdr:cNvGraphicFramePr>
              <a:graphicFrameLocks/>
            </xdr:cNvGraphicFramePr>
          </xdr:nvGraphicFramePr>
          <xdr:xfrm>
            <a:off x="670559" y="68980051"/>
            <a:ext cx="4558666" cy="3857624"/>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59" name="Freeform 113">
              <a:extLst>
                <a:ext uri="{FF2B5EF4-FFF2-40B4-BE49-F238E27FC236}">
                  <a16:creationId xmlns:a16="http://schemas.microsoft.com/office/drawing/2014/main" id="{AF483F2A-B656-4DE9-AB9A-CE905EB616D9}"/>
                </a:ext>
              </a:extLst>
            </xdr:cNvPr>
            <xdr:cNvSpPr/>
          </xdr:nvSpPr>
          <xdr:spPr>
            <a:xfrm>
              <a:off x="4390850" y="70823924"/>
              <a:ext cx="194623" cy="350371"/>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8A001E"/>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pic>
        <xdr:nvPicPr>
          <xdr:cNvPr id="157" name="Picture 42" descr="Flag of the United Kingdom.svg">
            <a:extLst>
              <a:ext uri="{FF2B5EF4-FFF2-40B4-BE49-F238E27FC236}">
                <a16:creationId xmlns:a16="http://schemas.microsoft.com/office/drawing/2014/main" id="{1EF16D11-E635-4E0B-802A-08460BB75D6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2186" y="3206085"/>
            <a:ext cx="298455" cy="1450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304799</xdr:colOff>
      <xdr:row>26</xdr:row>
      <xdr:rowOff>151765</xdr:rowOff>
    </xdr:from>
    <xdr:to>
      <xdr:col>5</xdr:col>
      <xdr:colOff>253325</xdr:colOff>
      <xdr:row>53</xdr:row>
      <xdr:rowOff>67945</xdr:rowOff>
    </xdr:to>
    <xdr:graphicFrame macro="">
      <xdr:nvGraphicFramePr>
        <xdr:cNvPr id="160" name="Chart 37">
          <a:extLst>
            <a:ext uri="{FF2B5EF4-FFF2-40B4-BE49-F238E27FC236}">
              <a16:creationId xmlns:a16="http://schemas.microsoft.com/office/drawing/2014/main" id="{7827912C-559F-4B91-B3F2-5D3D77EAF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441832</xdr:colOff>
      <xdr:row>14</xdr:row>
      <xdr:rowOff>44823</xdr:rowOff>
    </xdr:from>
    <xdr:to>
      <xdr:col>23</xdr:col>
      <xdr:colOff>441416</xdr:colOff>
      <xdr:row>36</xdr:row>
      <xdr:rowOff>72038</xdr:rowOff>
    </xdr:to>
    <xdr:grpSp>
      <xdr:nvGrpSpPr>
        <xdr:cNvPr id="2" name="Group 1">
          <a:extLst>
            <a:ext uri="{FF2B5EF4-FFF2-40B4-BE49-F238E27FC236}">
              <a16:creationId xmlns:a16="http://schemas.microsoft.com/office/drawing/2014/main" id="{2D3DE192-87D9-4F03-81D9-60010798B0E3}"/>
            </a:ext>
          </a:extLst>
        </xdr:cNvPr>
        <xdr:cNvGrpSpPr>
          <a:grpSpLocks/>
        </xdr:cNvGrpSpPr>
      </xdr:nvGrpSpPr>
      <xdr:grpSpPr bwMode="auto">
        <a:xfrm>
          <a:off x="10366882" y="2340348"/>
          <a:ext cx="7162384" cy="3589565"/>
          <a:chOff x="6011798" y="513060"/>
          <a:chExt cx="6550660" cy="4884737"/>
        </a:xfrm>
      </xdr:grpSpPr>
      <xdr:graphicFrame macro="">
        <xdr:nvGraphicFramePr>
          <xdr:cNvPr id="3" name="Chart 36">
            <a:extLst>
              <a:ext uri="{FF2B5EF4-FFF2-40B4-BE49-F238E27FC236}">
                <a16:creationId xmlns:a16="http://schemas.microsoft.com/office/drawing/2014/main" id="{FAB1D6CA-E422-65B9-47A8-36F0B8AE8F95}"/>
              </a:ext>
            </a:extLst>
          </xdr:cNvPr>
          <xdr:cNvGraphicFramePr>
            <a:graphicFrameLocks/>
          </xdr:cNvGraphicFramePr>
        </xdr:nvGraphicFramePr>
        <xdr:xfrm>
          <a:off x="6011798" y="513060"/>
          <a:ext cx="6550660" cy="4884737"/>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 name="Freeform 107">
            <a:extLst>
              <a:ext uri="{FF2B5EF4-FFF2-40B4-BE49-F238E27FC236}">
                <a16:creationId xmlns:a16="http://schemas.microsoft.com/office/drawing/2014/main" id="{4AB26A1E-684C-4CDE-D76E-3C8BDCA9953A}"/>
              </a:ext>
            </a:extLst>
          </xdr:cNvPr>
          <xdr:cNvSpPr/>
        </xdr:nvSpPr>
        <xdr:spPr>
          <a:xfrm>
            <a:off x="12108418" y="3270486"/>
            <a:ext cx="138638" cy="436233"/>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8A001E"/>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0.86874</cdr:x>
      <cdr:y>0.58693</cdr:y>
    </cdr:from>
    <cdr:to>
      <cdr:x>0.93028</cdr:x>
      <cdr:y>0.69776</cdr:y>
    </cdr:to>
    <cdr:sp macro="" textlink="">
      <cdr:nvSpPr>
        <cdr:cNvPr id="3" name="Freeform 18">
          <a:extLst xmlns:a="http://schemas.openxmlformats.org/drawingml/2006/main">
            <a:ext uri="{FF2B5EF4-FFF2-40B4-BE49-F238E27FC236}">
              <a16:creationId xmlns:a16="http://schemas.microsoft.com/office/drawing/2014/main" id="{394D741A-9E9E-4E35-9405-BAD5FB7B0761}"/>
            </a:ext>
          </a:extLst>
        </cdr:cNvPr>
        <cdr:cNvSpPr/>
      </cdr:nvSpPr>
      <cdr:spPr bwMode="auto">
        <a:xfrm xmlns:a="http://schemas.openxmlformats.org/drawingml/2006/main">
          <a:off x="4024085" y="2451100"/>
          <a:ext cx="281940" cy="461010"/>
        </a:xfrm>
        <a:custGeom xmlns:a="http://schemas.openxmlformats.org/drawingml/2006/main">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xmlns:a="http://schemas.openxmlformats.org/drawingml/2006/main">
          <a:srgbClr val="8A001E"/>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529590</xdr:colOff>
      <xdr:row>28</xdr:row>
      <xdr:rowOff>57150</xdr:rowOff>
    </xdr:to>
    <xdr:graphicFrame macro="">
      <xdr:nvGraphicFramePr>
        <xdr:cNvPr id="7" name="Chart 37">
          <a:extLst>
            <a:ext uri="{FF2B5EF4-FFF2-40B4-BE49-F238E27FC236}">
              <a16:creationId xmlns:a16="http://schemas.microsoft.com/office/drawing/2014/main" id="{D5DB047D-62AE-43AA-819A-09018E16B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571499</xdr:colOff>
      <xdr:row>1</xdr:row>
      <xdr:rowOff>228599</xdr:rowOff>
    </xdr:from>
    <xdr:to>
      <xdr:col>24</xdr:col>
      <xdr:colOff>66674</xdr:colOff>
      <xdr:row>30</xdr:row>
      <xdr:rowOff>66675</xdr:rowOff>
    </xdr:to>
    <xdr:graphicFrame macro="">
      <xdr:nvGraphicFramePr>
        <xdr:cNvPr id="8" name="Chart 36">
          <a:extLst>
            <a:ext uri="{FF2B5EF4-FFF2-40B4-BE49-F238E27FC236}">
              <a16:creationId xmlns:a16="http://schemas.microsoft.com/office/drawing/2014/main" id="{C295E2D0-6E28-44AA-85A7-268CDC010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0.86727</cdr:x>
      <cdr:y>0.58814</cdr:y>
    </cdr:from>
    <cdr:to>
      <cdr:x>0.92758</cdr:x>
      <cdr:y>0.69873</cdr:y>
    </cdr:to>
    <cdr:sp macro="" textlink="">
      <cdr:nvSpPr>
        <cdr:cNvPr id="3" name="Freeform 18">
          <a:extLst xmlns:a="http://schemas.openxmlformats.org/drawingml/2006/main">
            <a:ext uri="{FF2B5EF4-FFF2-40B4-BE49-F238E27FC236}">
              <a16:creationId xmlns:a16="http://schemas.microsoft.com/office/drawing/2014/main" id="{394D741A-9E9E-4E35-9405-BAD5FB7B0761}"/>
            </a:ext>
          </a:extLst>
        </cdr:cNvPr>
        <cdr:cNvSpPr/>
      </cdr:nvSpPr>
      <cdr:spPr bwMode="auto">
        <a:xfrm xmlns:a="http://schemas.openxmlformats.org/drawingml/2006/main">
          <a:off x="4024085" y="2451100"/>
          <a:ext cx="281940" cy="461010"/>
        </a:xfrm>
        <a:custGeom xmlns:a="http://schemas.openxmlformats.org/drawingml/2006/main">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xmlns:a="http://schemas.openxmlformats.org/drawingml/2006/main">
          <a:srgbClr val="8A001E"/>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GB"/>
        </a:p>
      </cdr:txBody>
    </cdr:sp>
  </cdr:relSizeAnchor>
</c:userShapes>
</file>

<file path=xl/drawings/drawing6.xml><?xml version="1.0" encoding="utf-8"?>
<c:userShapes xmlns:c="http://schemas.openxmlformats.org/drawingml/2006/chart">
  <cdr:relSizeAnchor xmlns:cdr="http://schemas.openxmlformats.org/drawingml/2006/chartDrawing">
    <cdr:from>
      <cdr:x>0.9208</cdr:x>
      <cdr:y>0.61868</cdr:y>
    </cdr:from>
    <cdr:to>
      <cdr:x>0.94913</cdr:x>
      <cdr:y>0.72311</cdr:y>
    </cdr:to>
    <cdr:sp macro="" textlink="">
      <cdr:nvSpPr>
        <cdr:cNvPr id="3" name="Freeform 12">
          <a:extLst xmlns:a="http://schemas.openxmlformats.org/drawingml/2006/main">
            <a:ext uri="{FF2B5EF4-FFF2-40B4-BE49-F238E27FC236}">
              <a16:creationId xmlns:a16="http://schemas.microsoft.com/office/drawing/2014/main" id="{6D1D2D52-7192-426B-95E5-7FC9B08F1A4F}"/>
            </a:ext>
          </a:extLst>
        </cdr:cNvPr>
        <cdr:cNvSpPr/>
      </cdr:nvSpPr>
      <cdr:spPr bwMode="auto">
        <a:xfrm xmlns:a="http://schemas.openxmlformats.org/drawingml/2006/main">
          <a:off x="6625316" y="2150381"/>
          <a:ext cx="205693" cy="365802"/>
        </a:xfrm>
        <a:custGeom xmlns:a="http://schemas.openxmlformats.org/drawingml/2006/main">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xmlns:a="http://schemas.openxmlformats.org/drawingml/2006/main">
          <a:srgbClr val="8A001E"/>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GB"/>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methodology%20pages/new%20tables/table_311%20inc%20methodology%20pa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sheetData sheetId="1"/>
      <sheetData sheetId="2"/>
      <sheetData sheetId="3"/>
      <sheetData sheetId="4"/>
      <sheetData sheetId="5"/>
      <sheetData sheetId="6"/>
      <sheetData sheetId="7" refreshError="1"/>
      <sheetData sheetId="8"/>
      <sheetData sheetId="9"/>
      <sheetData sheetId="10">
        <row r="1">
          <cell r="C1">
            <v>2009</v>
          </cell>
        </row>
      </sheetData>
      <sheetData sheetId="11"/>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D453C85-B382-435B-8CC3-401EDBA00AB1}" name="Annual_Industrial_Electricity_Prices_in_pence_per_kWh_in_the_EU_excluding_taxes_and_levies_and_VAT" displayName="Annual_Industrial_Electricity_Prices_in_pence_per_kWh_in_the_EU_excluding_taxes_and_levies_and_VAT" ref="A17:AJ81" totalsRowShown="0" headerRowDxfId="427" dataDxfId="426" headerRowCellStyle="Normal_table_541">
  <autoFilter ref="A17:AJ81" xr:uid="{AD453C85-B382-435B-8CC3-401EDBA00A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autoFilter>
  <tableColumns count="36">
    <tableColumn id="1" xr3:uid="{532FBB70-5DDA-4E19-AFE4-15CC1E2578B8}" name="Customer Size" dataDxfId="425" dataCellStyle="Normal_table_541"/>
    <tableColumn id="2" xr3:uid="{81F518AC-CEDE-4AB8-AC0D-31DFA2CE8643}" name="Year" dataDxfId="424"/>
    <tableColumn id="3" xr3:uid="{2CDBEBF6-4682-4EAC-8280-0E51DC2E3938}" name="Austria" dataDxfId="423">
      <calculatedColumnFormula>AVERAGEIF('5.4.4 (Very Large excl tax)'!$A$35:$A$60,'Annual excl tax'!$B18,'5.4.4 (Very Large excl tax)'!D$35:D$60)</calculatedColumnFormula>
    </tableColumn>
    <tableColumn id="4" xr3:uid="{80A56608-F9CF-4BCA-9C0F-1A08453D3423}" name="Belgium" dataDxfId="422">
      <calculatedColumnFormula>AVERAGEIF('5.4.4 (Very Large excl tax)'!$A$35:$A$60,'Annual excl tax'!$B18,'5.4.4 (Very Large excl tax)'!E$35:E$60)</calculatedColumnFormula>
    </tableColumn>
    <tableColumn id="5" xr3:uid="{5BBC9FBE-7742-40CF-8C1B-B72AB94F03AB}" name="Denmark" dataDxfId="421">
      <calculatedColumnFormula>AVERAGEIF('5.4.4 (Very Large excl tax)'!$A$35:$A$60,'Annual excl tax'!$B18,'5.4.4 (Very Large excl tax)'!F$35:F$60)</calculatedColumnFormula>
    </tableColumn>
    <tableColumn id="6" xr3:uid="{EE7881A2-1CD3-4D39-9EA5-D9E2FF4FE3AF}" name="Finland" dataDxfId="420">
      <calculatedColumnFormula>AVERAGEIF('5.4.4 (Very Large excl tax)'!$A$35:$A$60,'Annual excl tax'!$B18,'5.4.4 (Very Large excl tax)'!G$35:G$60)</calculatedColumnFormula>
    </tableColumn>
    <tableColumn id="7" xr3:uid="{97FFF47F-8D10-432F-8C64-A9C966451F5C}" name="France" dataDxfId="419">
      <calculatedColumnFormula>AVERAGEIF('5.4.4 (Very Large excl tax)'!$A$35:$A$60,'Annual excl tax'!$B18,'5.4.4 (Very Large excl tax)'!H$35:H$60)</calculatedColumnFormula>
    </tableColumn>
    <tableColumn id="8" xr3:uid="{BD1A9CB9-C939-4963-9E8A-1764FDC4F1B1}" name="Germany" dataDxfId="418">
      <calculatedColumnFormula>AVERAGEIF('5.4.4 (Very Large excl tax)'!$A$35:$A$60,'Annual excl tax'!$B18,'5.4.4 (Very Large excl tax)'!I$35:I$60)</calculatedColumnFormula>
    </tableColumn>
    <tableColumn id="9" xr3:uid="{521BF58C-5154-4342-852F-131F8549A78B}" name="Greece" dataDxfId="417"/>
    <tableColumn id="10" xr3:uid="{148F25AB-ED71-4C1A-A0F6-046B05167884}" name="Ireland" dataDxfId="416">
      <calculatedColumnFormula>AVERAGEIF('5.4.4 (Very Large excl tax)'!$A$35:$A$60,'Annual excl tax'!$B18,'5.4.4 (Very Large excl tax)'!K$35:K$60)</calculatedColumnFormula>
    </tableColumn>
    <tableColumn id="11" xr3:uid="{EC85550F-C121-4D34-B2FE-76FCBA826485}" name="Italy" dataDxfId="415">
      <calculatedColumnFormula>AVERAGEIF('5.4.4 (Very Large excl tax)'!$A$35:$A$60,'Annual excl tax'!$B18,'5.4.4 (Very Large excl tax)'!L$35:L$60)</calculatedColumnFormula>
    </tableColumn>
    <tableColumn id="12" xr3:uid="{0FA6EDFE-12BB-4F15-BE2D-BD257384ED35}" name="Luxembourg" dataDxfId="414"/>
    <tableColumn id="13" xr3:uid="{E2D579BC-D6C6-4E20-9445-73ACCBBAA24D}" name="Netherlands" dataDxfId="413">
      <calculatedColumnFormula>AVERAGEIF('5.4.4 (Very Large excl tax)'!$A$35:$A$60,'Annual excl tax'!$B18,'5.4.4 (Very Large excl tax)'!N$35:N$60)</calculatedColumnFormula>
    </tableColumn>
    <tableColumn id="14" xr3:uid="{212762E6-4D64-468B-AE5E-694B6F77DEAC}" name="Portugal" dataDxfId="412">
      <calculatedColumnFormula>AVERAGEIF('5.4.4 (Very Large excl tax)'!$A$35:$A$60,'Annual excl tax'!$B18,'5.4.4 (Very Large excl tax)'!O$35:O$60)</calculatedColumnFormula>
    </tableColumn>
    <tableColumn id="15" xr3:uid="{6850769B-DD9F-4A63-A473-25CD4F0E9B6B}" name="Spain" dataDxfId="411">
      <calculatedColumnFormula>AVERAGEIF('5.4.4 (Very Large excl tax)'!$A$35:$A$60,'Annual excl tax'!$B18,'5.4.4 (Very Large excl tax)'!P$35:P$60)</calculatedColumnFormula>
    </tableColumn>
    <tableColumn id="16" xr3:uid="{3D29530E-3C76-4C74-9304-3A59896407B3}" name="Sweden" dataDxfId="410">
      <calculatedColumnFormula>AVERAGEIF('5.4.4 (Very Large excl tax)'!$A$35:$A$60,'Annual excl tax'!$B18,'5.4.4 (Very Large excl tax)'!Q$35:Q$60)</calculatedColumnFormula>
    </tableColumn>
    <tableColumn id="17" xr3:uid="{8B559484-819B-4BAF-99E3-E040A4EE1CCA}" name="UK" dataDxfId="409">
      <calculatedColumnFormula>AVERAGEIF('5.4.4 (Very Large excl tax)'!$A$35:$A$60,'Annual excl tax'!$B18,'5.4.4 (Very Large excl tax)'!R$35:R$60)</calculatedColumnFormula>
    </tableColumn>
    <tableColumn id="18" xr3:uid="{2D1AFD80-C3D4-4E86-B2F1-709DCBCCDEC1}" name="EU 14 plus UK Median [Note 1]" dataDxfId="408">
      <calculatedColumnFormula>MEDIAN(C18:Q18)</calculatedColumnFormula>
    </tableColumn>
    <tableColumn id="19" xr3:uid="{EACF3DDA-12B1-4318-A252-F04CAB727916}" name="UK relative to EU 14 plus UK Median(%)" dataDxfId="407">
      <calculatedColumnFormula>(Q18-R18)/R18*100</calculatedColumnFormula>
    </tableColumn>
    <tableColumn id="20" xr3:uid="{8C8F8D63-CF24-4A3A-8745-6E88E8D60BFF}" name="UK relative to EU 14 plus UK Rank_x000a_[Note 2]" dataDxfId="406">
      <calculatedColumnFormula>RANK(Q18,(C18:Q18),1)</calculatedColumnFormula>
    </tableColumn>
    <tableColumn id="21" xr3:uid="{8106F2BF-30EB-4DA0-9566-A4953900EA43}" name="Bulgaria" dataDxfId="405">
      <calculatedColumnFormula>AVERAGEIF('5.4.4 (Very Large excl tax)'!$A$35:$A$60,'Annual excl tax'!$B18,'5.4.4 (Very Large excl tax)'!V$35:V$60)</calculatedColumnFormula>
    </tableColumn>
    <tableColumn id="22" xr3:uid="{CCB65668-A85D-4B90-9502-DD0C4EAECE02}" name="Croatia" dataDxfId="404">
      <calculatedColumnFormula>AVERAGEIF('5.4.4 (Very Large excl tax)'!$A$35:$A$60,'Annual excl tax'!$B18,'5.4.4 (Very Large excl tax)'!W$35:W$60)</calculatedColumnFormula>
    </tableColumn>
    <tableColumn id="23" xr3:uid="{90921B7B-9837-4916-92CB-A18E116ABF26}" name="Cyprus" dataDxfId="403">
      <calculatedColumnFormula>AVERAGEIF('5.4.4 (Very Large excl tax)'!$A$35:$A$60,'Annual excl tax'!$B18,'5.4.4 (Very Large excl tax)'!X$35:X$60)</calculatedColumnFormula>
    </tableColumn>
    <tableColumn id="24" xr3:uid="{752E6599-0157-4FA6-83B1-E2108416672A}" name="Czech Republic" dataDxfId="402">
      <calculatedColumnFormula>AVERAGEIF('5.4.4 (Very Large excl tax)'!$A$35:$A$60,'Annual excl tax'!$B18,'5.4.4 (Very Large excl tax)'!Y$35:Y$60)</calculatedColumnFormula>
    </tableColumn>
    <tableColumn id="25" xr3:uid="{388A3D2D-D859-4AE3-BBC9-F185045AE253}" name="Estonia" dataDxfId="401">
      <calculatedColumnFormula>AVERAGEIF('5.4.4 (Very Large excl tax)'!$A$35:$A$60,'Annual excl tax'!$B18,'5.4.4 (Very Large excl tax)'!Z$35:Z$60)</calculatedColumnFormula>
    </tableColumn>
    <tableColumn id="26" xr3:uid="{4D6A9912-0B7D-468B-93D3-CA8E4F70A8D9}" name="Hungary" dataDxfId="400">
      <calculatedColumnFormula>AVERAGEIF('5.4.4 (Very Large excl tax)'!$A$35:$A$60,'Annual excl tax'!$B18,'5.4.4 (Very Large excl tax)'!AA$35:AA$60)</calculatedColumnFormula>
    </tableColumn>
    <tableColumn id="27" xr3:uid="{0E462474-A498-4C43-8DA1-88D3C7E29147}" name="Latvia" dataDxfId="399">
      <calculatedColumnFormula>AVERAGEIF('5.4.4 (Very Large excl tax)'!$A$35:$A$60,'Annual excl tax'!$B18,'5.4.4 (Very Large excl tax)'!AB$35:AB$60)</calculatedColumnFormula>
    </tableColumn>
    <tableColumn id="28" xr3:uid="{D1E06E8B-6F1C-48B9-8B28-F6998CA7AA18}" name="Lithuania" dataDxfId="398">
      <calculatedColumnFormula>AVERAGEIF('5.4.4 (Very Large excl tax)'!$A$35:$A$60,'Annual excl tax'!$B18,'5.4.4 (Very Large excl tax)'!AC$35:AC$60)</calculatedColumnFormula>
    </tableColumn>
    <tableColumn id="29" xr3:uid="{1CE9A43A-5F40-4CDD-A873-9A1F90AA749D}" name="Malta" dataDxfId="397">
      <calculatedColumnFormula>AVERAGEIF('5.4.4 (Very Large excl tax)'!$A$35:$A$60,'Annual excl tax'!$B18,'5.4.4 (Very Large excl tax)'!AD$35:AD$60)</calculatedColumnFormula>
    </tableColumn>
    <tableColumn id="30" xr3:uid="{91CD62E5-B21B-46F7-84F4-2A125A2892E3}" name="Poland" dataDxfId="396">
      <calculatedColumnFormula>AVERAGEIF('5.4.4 (Very Large excl tax)'!$A$35:$A$60,'Annual excl tax'!$B18,'5.4.4 (Very Large excl tax)'!AE$35:AE$60)</calculatedColumnFormula>
    </tableColumn>
    <tableColumn id="31" xr3:uid="{B9107720-D3D8-4360-ABAB-B75E5789B771}" name="Romania" dataDxfId="395">
      <calculatedColumnFormula>AVERAGEIF('5.4.4 (Very Large excl tax)'!$A$35:$A$60,'Annual excl tax'!$B18,'5.4.4 (Very Large excl tax)'!AF$35:AF$60)</calculatedColumnFormula>
    </tableColumn>
    <tableColumn id="32" xr3:uid="{76234374-6ABF-4262-9514-DEF09DA0A8A5}" name="Slovakia" dataDxfId="394">
      <calculatedColumnFormula>AVERAGEIF('5.4.4 (Very Large excl tax)'!$A$35:$A$60,'Annual excl tax'!$B18,'5.4.4 (Very Large excl tax)'!AG$35:AG$60)</calculatedColumnFormula>
    </tableColumn>
    <tableColumn id="33" xr3:uid="{4B1FB9B9-A4B8-4759-8CEE-F91AEE4B6E5B}" name="Slovenia" dataDxfId="393">
      <calculatedColumnFormula>AVERAGEIF('5.4.4 (Very Large excl tax)'!$A$35:$A$60,'Annual excl tax'!$B18,'5.4.4 (Very Large excl tax)'!AH$35:AH$60)</calculatedColumnFormula>
    </tableColumn>
    <tableColumn id="34" xr3:uid="{E82264B9-C7A5-4D54-9432-3AD54C9699A2}" name="EU 27 plus UK Median [Note 1]" dataDxfId="392">
      <calculatedColumnFormula>MEDIAN(C18:Q18,U18:AG18)</calculatedColumnFormula>
    </tableColumn>
    <tableColumn id="35" xr3:uid="{4D98E061-04E5-44E9-AD44-41C1A5D91DF4}" name="UK relative to EU 27 plus UK Median(%)" dataDxfId="391">
      <calculatedColumnFormula>(Q18-AH18)/AH18*100</calculatedColumnFormula>
    </tableColumn>
    <tableColumn id="36" xr3:uid="{621EA03F-5604-4E78-ADE6-32582CC9C462}" name="UK relative to EU 27 plus UK Rank_x000a_[Note 2]" dataDxfId="390">
      <calculatedColumnFormula>RANK(Q18,(C18:Q18,U18:AG18),1)</calculatedColumnFormula>
    </tableColumn>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C94C88-65CA-4616-87C9-C1261B9441D3}" name="Industrial_electricity_prices_in_the_EU_for_very_large_consumers_including_taxes_excluding_VAT_and_other_recoverable_taxes_and_levies" displayName="Industrial_electricity_prices_in_the_EU_for_very_large_consumers_including_taxes_excluding_VAT_and_other_recoverable_taxes_and_levies" ref="A13:AK66" totalsRowShown="0" headerRowDxfId="79" dataDxfId="78">
  <autoFilter ref="A13:AK66" xr:uid="{21C94C88-65CA-4616-87C9-C1261B9441D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autoFilter>
  <tableColumns count="37">
    <tableColumn id="1" xr3:uid="{8E8759F3-C201-4879-95DF-8DBB972911CA}" name="Year" dataDxfId="77"/>
    <tableColumn id="2" xr3:uid="{2C4FD47E-C929-4A60-90FE-5D3139330E4A}" name="Period" dataDxfId="76"/>
    <tableColumn id="3" xr3:uid="{838DD7FD-82CB-4D50-8BF4-2FC0F005969C}" name="Methodology" dataDxfId="75"/>
    <tableColumn id="4" xr3:uid="{4BC270C8-9C45-46D0-98AF-07C0F0A13558}" name="Austria" dataDxfId="74"/>
    <tableColumn id="5" xr3:uid="{9D615B21-1526-4D81-8B15-D796D9D0528E}" name="Belgium" dataDxfId="73"/>
    <tableColumn id="6" xr3:uid="{3C168177-7530-4C99-BF13-D2DF96D6F59D}" name="Denmark" dataDxfId="72"/>
    <tableColumn id="7" xr3:uid="{20CCDB79-F153-462D-8284-FEFCFD639477}" name="Finland" dataDxfId="71"/>
    <tableColumn id="8" xr3:uid="{587C3050-A7B0-4049-ACF7-5F9B28E1D249}" name="France" dataDxfId="70"/>
    <tableColumn id="9" xr3:uid="{3660B178-F8C3-4364-86D6-60D59B1ACF30}" name="Germany" dataDxfId="69"/>
    <tableColumn id="10" xr3:uid="{145DA74C-0665-472C-BD27-75B849FDD462}" name="Greece" dataDxfId="68"/>
    <tableColumn id="11" xr3:uid="{0005FDE2-6755-4D5D-B731-43A544FC5E7E}" name="Ireland" dataDxfId="67"/>
    <tableColumn id="12" xr3:uid="{8620C5D2-BFB0-4728-9EB0-D85162B146F0}" name="Italy" dataDxfId="66"/>
    <tableColumn id="13" xr3:uid="{93262B58-F32A-49B4-B320-128F86E95168}" name="Luxembourg" dataDxfId="65"/>
    <tableColumn id="14" xr3:uid="{6469C4D8-30F3-44C6-A619-2CB73D40B95A}" name="Netherlands" dataDxfId="64"/>
    <tableColumn id="15" xr3:uid="{02B5AB5D-97ED-45DA-9D8C-2E9B21D4E9AF}" name="Portugal" dataDxfId="63"/>
    <tableColumn id="16" xr3:uid="{65B47306-EACA-44DD-900A-375833AA3868}" name="Spain" dataDxfId="62"/>
    <tableColumn id="17" xr3:uid="{133D14B1-768F-4C77-A4CA-F4CEAA7A2CAA}" name="Sweden" dataDxfId="61"/>
    <tableColumn id="18" xr3:uid="{C519D7DC-4C4D-4390-BAD9-0C8F2128EE06}" name="United Kingdom" dataDxfId="60"/>
    <tableColumn id="19" xr3:uid="{B78CD554-5BAB-4C7D-8F2B-9E6637EA09FB}" name="EU 14 plus UK Median [Note 1]" dataDxfId="59">
      <calculatedColumnFormula>MEDIAN(D14:R14)</calculatedColumnFormula>
    </tableColumn>
    <tableColumn id="20" xr3:uid="{F058CD2F-C344-484D-959B-13ED094542F1}" name="UK relative to EU 14 plus UK Median(%)" dataDxfId="58">
      <calculatedColumnFormula>(R14-S14)/S14*100</calculatedColumnFormula>
    </tableColumn>
    <tableColumn id="21" xr3:uid="{8B48B1A0-B7EE-45B0-B9BB-8CEB36908660}" name="UK relative to EU 14 plus UK Rank_x000a_[Note 2]" dataDxfId="57">
      <calculatedColumnFormula>RANK(R14,D14:R14,1)</calculatedColumnFormula>
    </tableColumn>
    <tableColumn id="22" xr3:uid="{04743AE9-0CC7-41BF-9055-2149D1CFB3DD}" name="Bulgaria" dataDxfId="56"/>
    <tableColumn id="23" xr3:uid="{961ED7B5-5F12-432B-93C0-4E3B61EB3181}" name="Croatia" dataDxfId="55"/>
    <tableColumn id="24" xr3:uid="{CE0ADDAA-F12A-46C1-97FB-8F0055EBAE2E}" name="Cyprus" dataDxfId="54"/>
    <tableColumn id="25" xr3:uid="{830FFA43-D3D3-4EDF-8508-EAF4C8B9DAE9}" name="Czech Republic" dataDxfId="53"/>
    <tableColumn id="26" xr3:uid="{E840ADC4-4696-45C5-9FC0-653966CEBE98}" name="Estonia" dataDxfId="52"/>
    <tableColumn id="27" xr3:uid="{84F8166C-F431-40FF-875B-EEC8198844C9}" name="Hungary" dataDxfId="51"/>
    <tableColumn id="28" xr3:uid="{CA1757FA-D024-4C4B-8C2B-05256A3E866C}" name="Latvia" dataDxfId="50"/>
    <tableColumn id="29" xr3:uid="{4238F602-8946-44F6-956C-1347A122F0A3}" name="Lithuania" dataDxfId="49"/>
    <tableColumn id="30" xr3:uid="{A49D0A66-D0D7-4EFB-A08E-8713E915698A}" name="Malta" dataDxfId="48"/>
    <tableColumn id="31" xr3:uid="{B3760CE6-85A4-4C7F-B5F3-01603BC3D3BA}" name="Poland" dataDxfId="47"/>
    <tableColumn id="32" xr3:uid="{5A546AD1-D657-4B4E-B8B2-1724B365A6FF}" name="Romania" dataDxfId="46"/>
    <tableColumn id="33" xr3:uid="{4F9342A3-B541-45C9-A72F-FE0E3D3A9EFC}" name="Slovakia" dataDxfId="45"/>
    <tableColumn id="34" xr3:uid="{054C90CB-CC3B-49CF-BE1B-C0389DF6B60F}" name="Slovenia" dataDxfId="44"/>
    <tableColumn id="35" xr3:uid="{0CE65611-5EBC-4575-A26D-CF32600AF186}" name="EU 27 plus UK Median [Note 1]" dataDxfId="43">
      <calculatedColumnFormula>MEDIAN(D14:R14,V14:AH14)</calculatedColumnFormula>
    </tableColumn>
    <tableColumn id="36" xr3:uid="{FCA7FFE8-DEB7-40BA-82EA-C4AA2A729E82}" name="UK relative to EU 27 plus UK Median(%)" dataDxfId="42">
      <calculatedColumnFormula>(R14-AI14)/AI14*100</calculatedColumnFormula>
    </tableColumn>
    <tableColumn id="37" xr3:uid="{849346B6-5A2E-44AF-AD19-73FB48BEEEE3}" name="UK relative to EU 27 plus UK Rank_x000a_[Note 2]" dataDxfId="41">
      <calculatedColumnFormula>RANK(R14,(D14:R14,V14:AH14),1)</calculatedColumnFormula>
    </tableColumn>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33F2738-88A2-4C7F-B659-49C88A1200FC}" name="_1998_2007_Methodology" displayName="_1998_2007_Methodology" ref="A22:D26" totalsRowShown="0" headerRowDxfId="40" tableBorderDxfId="39" headerRowCellStyle="Normal 2">
  <autoFilter ref="A22:D26" xr:uid="{833F2738-88A2-4C7F-B659-49C88A1200FC}">
    <filterColumn colId="0" hiddenButton="1"/>
    <filterColumn colId="1" hiddenButton="1"/>
    <filterColumn colId="2" hiddenButton="1"/>
    <filterColumn colId="3" hiddenButton="1"/>
  </autoFilter>
  <tableColumns count="4">
    <tableColumn id="1" xr3:uid="{3F3C1EC0-D863-407B-92CA-F46AF4C4B5E3}" name="Industrial Electricity" dataDxfId="38" dataCellStyle="Normal 2"/>
    <tableColumn id="2" xr3:uid="{19822C33-85EE-49E8-B2B0-174CF298E17F}" name="Eurostat size band" dataDxfId="37" dataCellStyle="Normal 2"/>
    <tableColumn id="3" xr3:uid="{B6953A1C-3C7B-4A2C-BA44-135E87AD1BC7}" name="Annual consumption (MWh)" dataDxfId="36" dataCellStyle="Normal 2"/>
    <tableColumn id="4" xr3:uid="{461357E9-D2A5-4EFA-8F80-EAB3E671FDE0}" name="Maximum demand (kW)" dataDxfId="35" dataCellStyle="Normal 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003347E-8451-41C5-92C8-3641BA6263F2}" name="_2007_2015_Methodology" displayName="_2007_2015_Methodology" ref="A33:C37" totalsRowShown="0" headerRowDxfId="34" headerRowBorderDxfId="33" tableBorderDxfId="32" headerRowCellStyle="Normal 2">
  <autoFilter ref="A33:C37" xr:uid="{6003347E-8451-41C5-92C8-3641BA6263F2}">
    <filterColumn colId="0" hiddenButton="1"/>
    <filterColumn colId="1" hiddenButton="1"/>
    <filterColumn colId="2" hiddenButton="1"/>
  </autoFilter>
  <tableColumns count="3">
    <tableColumn id="1" xr3:uid="{AA533BE2-5A78-4B31-B9F6-25BF2F4E67D5}" name="Industrial Electricity" dataDxfId="31" dataCellStyle="Normal 2"/>
    <tableColumn id="2" xr3:uid="{A0C4E7A4-FBD4-4A5E-B0DA-33CC876EC5D5}" name="Eurostat size band" dataDxfId="30" dataCellStyle="Normal 2"/>
    <tableColumn id="3" xr3:uid="{344DF4EF-E8EE-4C18-8DAF-2467D1414664}" name="Annual consumption (MWh)" dataDxfId="29" dataCellStyle="Normal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1C3ADDA-8511-484D-B3EA-D7EFEDB83CF0}" name="Annual_Industrial_Electricity_Prices_in_pence_per_kWh_in_the_EU_Including_environmental_taxes_and_levies_excluding_VAT" displayName="Annual_Industrial_Electricity_Prices_in_pence_per_kWh_in_the_EU_Including_environmental_taxes_and_levies_excluding_VAT" ref="A17:AJ81" totalsRowShown="0" headerRowDxfId="389" dataDxfId="388" headerRowCellStyle="Normal_table_541">
  <autoFilter ref="A17:AJ81" xr:uid="{21C3ADDA-8511-484D-B3EA-D7EFEDB83CF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autoFilter>
  <tableColumns count="36">
    <tableColumn id="1" xr3:uid="{B36DA851-1815-4E59-91C6-CDBD3A79885D}" name="Customer Size" dataDxfId="387" dataCellStyle="Normal_table_541"/>
    <tableColumn id="2" xr3:uid="{418287B4-A385-4579-B65B-7EFBFDD877AA}" name="Year" dataDxfId="386"/>
    <tableColumn id="3" xr3:uid="{B16DFB22-4041-4D01-9CCE-44065122F378}" name="Austria" dataDxfId="385">
      <calculatedColumnFormula>AVERAGEIF('5.4.4 (Very Large excl tax)'!$A$35:$A$60,'Annual excl tax'!$B18,'5.4.4 (Very Large excl tax)'!D$35:D$60)</calculatedColumnFormula>
    </tableColumn>
    <tableColumn id="4" xr3:uid="{1A463F5B-12C6-49A1-B9B6-5867D47B3E2C}" name="Belgium" dataDxfId="384">
      <calculatedColumnFormula>AVERAGEIF('5.4.4 (Very Large excl tax)'!$A$35:$A$60,'Annual excl tax'!$B18,'5.4.4 (Very Large excl tax)'!E$35:E$60)</calculatedColumnFormula>
    </tableColumn>
    <tableColumn id="5" xr3:uid="{1D585E8D-6DD3-4709-B3FD-8CD3C9E6C4D0}" name="Denmark" dataDxfId="383">
      <calculatedColumnFormula>AVERAGEIF('5.4.4 (Very Large excl tax)'!$A$35:$A$60,'Annual excl tax'!$B18,'5.4.4 (Very Large excl tax)'!F$35:F$60)</calculatedColumnFormula>
    </tableColumn>
    <tableColumn id="6" xr3:uid="{D7E71534-5E37-44FD-9A87-1C9121CE0C0C}" name="Finland" dataDxfId="382">
      <calculatedColumnFormula>AVERAGEIF('5.4.4 (Very Large excl tax)'!$A$35:$A$60,'Annual excl tax'!$B18,'5.4.4 (Very Large excl tax)'!G$35:G$60)</calculatedColumnFormula>
    </tableColumn>
    <tableColumn id="7" xr3:uid="{D707578A-69D4-4F16-80BF-9A848BDE5ED4}" name="France" dataDxfId="381">
      <calculatedColumnFormula>AVERAGEIF('5.4.4 (Very Large excl tax)'!$A$35:$A$60,'Annual excl tax'!$B18,'5.4.4 (Very Large excl tax)'!H$35:H$60)</calculatedColumnFormula>
    </tableColumn>
    <tableColumn id="8" xr3:uid="{7B649DE2-F496-4521-A4C7-57EDEF178B49}" name="Germany" dataDxfId="380">
      <calculatedColumnFormula>AVERAGEIF('5.4.4 (Very Large excl tax)'!$A$35:$A$60,'Annual excl tax'!$B18,'5.4.4 (Very Large excl tax)'!I$35:I$60)</calculatedColumnFormula>
    </tableColumn>
    <tableColumn id="9" xr3:uid="{195DE8B4-B815-4644-B879-7371F1114F50}" name="Greece" dataDxfId="379"/>
    <tableColumn id="10" xr3:uid="{DA1388E6-EED3-4222-A375-615266086B2B}" name="Ireland" dataDxfId="378">
      <calculatedColumnFormula>AVERAGEIF('5.4.4 (Very Large excl tax)'!$A$35:$A$60,'Annual excl tax'!$B18,'5.4.4 (Very Large excl tax)'!K$35:K$60)</calculatedColumnFormula>
    </tableColumn>
    <tableColumn id="11" xr3:uid="{EB823782-53F6-4F31-B9D3-8F510ABF705B}" name="Italy" dataDxfId="377">
      <calculatedColumnFormula>AVERAGEIF('5.4.4 (Very Large excl tax)'!$A$35:$A$60,'Annual excl tax'!$B18,'5.4.4 (Very Large excl tax)'!L$35:L$60)</calculatedColumnFormula>
    </tableColumn>
    <tableColumn id="12" xr3:uid="{FB308790-EDD6-4DF7-800A-96A43A98CD98}" name="Luxembourg" dataDxfId="28"/>
    <tableColumn id="13" xr3:uid="{43893133-1F26-4A7F-941D-C0E8EB1FA499}" name="Netherlands" dataDxfId="376">
      <calculatedColumnFormula>AVERAGEIF('5.4.4 (Very Large excl tax)'!$A$35:$A$60,'Annual excl tax'!$B18,'5.4.4 (Very Large excl tax)'!N$35:N$60)</calculatedColumnFormula>
    </tableColumn>
    <tableColumn id="14" xr3:uid="{69EA890E-21F0-4784-BC40-45C4A3192B48}" name="Portugal" dataDxfId="375">
      <calculatedColumnFormula>AVERAGEIF('5.4.4 (Very Large excl tax)'!$A$35:$A$60,'Annual excl tax'!$B18,'5.4.4 (Very Large excl tax)'!O$35:O$60)</calculatedColumnFormula>
    </tableColumn>
    <tableColumn id="15" xr3:uid="{BD2C762D-E8F2-4686-A4AA-86A060346149}" name="Spain" dataDxfId="374">
      <calculatedColumnFormula>AVERAGEIF('5.4.4 (Very Large excl tax)'!$A$35:$A$60,'Annual excl tax'!$B18,'5.4.4 (Very Large excl tax)'!P$35:P$60)</calculatedColumnFormula>
    </tableColumn>
    <tableColumn id="16" xr3:uid="{BE9E2025-6B0B-410B-8CF3-32D7C96682BE}" name="Sweden" dataDxfId="373">
      <calculatedColumnFormula>AVERAGEIF('5.4.4 (Very Large excl tax)'!$A$35:$A$60,'Annual excl tax'!$B18,'5.4.4 (Very Large excl tax)'!Q$35:Q$60)</calculatedColumnFormula>
    </tableColumn>
    <tableColumn id="17" xr3:uid="{3F8FC332-6BE6-4478-BFA1-4ABA4AB4AB95}" name="UK" dataDxfId="372">
      <calculatedColumnFormula>AVERAGEIF('5.4.4 (Very Large excl tax)'!$A$35:$A$60,'Annual excl tax'!$B18,'5.4.4 (Very Large excl tax)'!R$35:R$60)</calculatedColumnFormula>
    </tableColumn>
    <tableColumn id="18" xr3:uid="{30CB8116-AD62-488C-80BD-0ACE4090EE09}" name="EU 14 plus UK Median [Note 1]" dataDxfId="371">
      <calculatedColumnFormula>MEDIAN(C18:Q18)</calculatedColumnFormula>
    </tableColumn>
    <tableColumn id="19" xr3:uid="{709685C4-F391-4848-82A9-8A62870DC515}" name="UK relative to EU 14 plus UK Median(%)" dataDxfId="370">
      <calculatedColumnFormula>(Q18-R18)/R18*100</calculatedColumnFormula>
    </tableColumn>
    <tableColumn id="20" xr3:uid="{6DC7AD0B-A267-4B1C-9E40-5BFE1B9482D2}" name="UK relative to EU 14 plus UK Rank_x000a_[Note 2]" dataDxfId="369">
      <calculatedColumnFormula>RANK(Q18,(C18:Q18),1)</calculatedColumnFormula>
    </tableColumn>
    <tableColumn id="21" xr3:uid="{6C29EDA1-8834-4591-B958-4BB9E664CA48}" name="Bulgaria" dataDxfId="368">
      <calculatedColumnFormula>AVERAGEIF('5.4.4 (Very Large excl tax)'!$A$35:$A$60,'Annual excl tax'!$B18,'5.4.4 (Very Large excl tax)'!V$35:V$60)</calculatedColumnFormula>
    </tableColumn>
    <tableColumn id="22" xr3:uid="{169B39DA-DAC2-49E8-B40F-13C32D720D99}" name="Croatia" dataDxfId="367">
      <calculatedColumnFormula>AVERAGEIF('5.4.4 (Very Large excl tax)'!$A$35:$A$60,'Annual excl tax'!$B18,'5.4.4 (Very Large excl tax)'!W$35:W$60)</calculatedColumnFormula>
    </tableColumn>
    <tableColumn id="23" xr3:uid="{3B85A805-80F8-4EA9-A8E7-2EA65B13C382}" name="Cyprus" dataDxfId="366">
      <calculatedColumnFormula>AVERAGEIF('5.4.4 (Very Large excl tax)'!$A$35:$A$60,'Annual excl tax'!$B18,'5.4.4 (Very Large excl tax)'!X$35:X$60)</calculatedColumnFormula>
    </tableColumn>
    <tableColumn id="24" xr3:uid="{066716E4-1DBD-4DA5-A69C-A36C43EBBEBD}" name="Czech Republic" dataDxfId="365">
      <calculatedColumnFormula>AVERAGEIF('5.4.4 (Very Large excl tax)'!$A$35:$A$60,'Annual excl tax'!$B18,'5.4.4 (Very Large excl tax)'!Y$35:Y$60)</calculatedColumnFormula>
    </tableColumn>
    <tableColumn id="25" xr3:uid="{2FDB3A34-E6C7-4941-A7A1-F5B9743741F5}" name="Estonia" dataDxfId="364">
      <calculatedColumnFormula>AVERAGEIF('5.4.4 (Very Large excl tax)'!$A$35:$A$60,'Annual excl tax'!$B18,'5.4.4 (Very Large excl tax)'!Z$35:Z$60)</calculatedColumnFormula>
    </tableColumn>
    <tableColumn id="26" xr3:uid="{DB123657-0161-49A9-A84C-FEA0A6DCC6B8}" name="Hungary" dataDxfId="363">
      <calculatedColumnFormula>AVERAGEIF('5.4.4 (Very Large excl tax)'!$A$35:$A$60,'Annual excl tax'!$B18,'5.4.4 (Very Large excl tax)'!AA$35:AA$60)</calculatedColumnFormula>
    </tableColumn>
    <tableColumn id="27" xr3:uid="{209E5BC9-A795-4FC2-8027-5C6B6E3D00F8}" name="Latvia" dataDxfId="362">
      <calculatedColumnFormula>AVERAGEIF('5.4.4 (Very Large excl tax)'!$A$35:$A$60,'Annual excl tax'!$B18,'5.4.4 (Very Large excl tax)'!AB$35:AB$60)</calculatedColumnFormula>
    </tableColumn>
    <tableColumn id="28" xr3:uid="{89925C65-61E8-4392-BE77-71F102A47678}" name="Lithuania" dataDxfId="361">
      <calculatedColumnFormula>AVERAGEIF('5.4.4 (Very Large excl tax)'!$A$35:$A$60,'Annual excl tax'!$B18,'5.4.4 (Very Large excl tax)'!AC$35:AC$60)</calculatedColumnFormula>
    </tableColumn>
    <tableColumn id="29" xr3:uid="{59864F62-5100-4ACE-8615-D23CFDA2FFFB}" name="Malta" dataDxfId="360">
      <calculatedColumnFormula>AVERAGEIF('5.4.4 (Very Large excl tax)'!$A$35:$A$60,'Annual excl tax'!$B18,'5.4.4 (Very Large excl tax)'!AD$35:AD$60)</calculatedColumnFormula>
    </tableColumn>
    <tableColumn id="30" xr3:uid="{AE2D9927-4C89-4F05-8F5D-96E6018E6DC9}" name="Poland" dataDxfId="359">
      <calculatedColumnFormula>AVERAGEIF('5.4.4 (Very Large excl tax)'!$A$35:$A$60,'Annual excl tax'!$B18,'5.4.4 (Very Large excl tax)'!AE$35:AE$60)</calculatedColumnFormula>
    </tableColumn>
    <tableColumn id="31" xr3:uid="{22DF1442-9B33-4300-8788-11D127F88807}" name="Romania" dataDxfId="358">
      <calculatedColumnFormula>AVERAGEIF('5.4.4 (Very Large excl tax)'!$A$35:$A$60,'Annual excl tax'!$B18,'5.4.4 (Very Large excl tax)'!AF$35:AF$60)</calculatedColumnFormula>
    </tableColumn>
    <tableColumn id="32" xr3:uid="{391EC95F-5E40-4A4B-BBDE-730550F2479C}" name="Slovakia" dataDxfId="357">
      <calculatedColumnFormula>AVERAGEIF('5.4.4 (Very Large excl tax)'!$A$35:$A$60,'Annual excl tax'!$B18,'5.4.4 (Very Large excl tax)'!AG$35:AG$60)</calculatedColumnFormula>
    </tableColumn>
    <tableColumn id="33" xr3:uid="{2EAA0F3B-A75F-4921-A6AB-E356B0CF5FD6}" name="Slovenia" dataDxfId="356">
      <calculatedColumnFormula>AVERAGEIF('5.4.4 (Very Large excl tax)'!$A$35:$A$60,'Annual excl tax'!$B18,'5.4.4 (Very Large excl tax)'!AH$35:AH$60)</calculatedColumnFormula>
    </tableColumn>
    <tableColumn id="34" xr3:uid="{60975562-717E-4712-AA87-09BDC3A35ACC}" name="EU 27 plus UK Median [Note 1]" dataDxfId="355">
      <calculatedColumnFormula>MEDIAN(C18:Q18,U18:AG18)</calculatedColumnFormula>
    </tableColumn>
    <tableColumn id="35" xr3:uid="{C0465FE2-28C9-4D70-9166-494D39959BB3}" name="UK relative to EU 27 plus UK Median(%)" dataDxfId="354">
      <calculatedColumnFormula>(Q18-AH18)/AH18*100</calculatedColumnFormula>
    </tableColumn>
    <tableColumn id="36" xr3:uid="{C5131814-0594-433F-AF6C-4FE1F4501DD1}" name="UK relative to EU 27 plus UK Rank_x000a_[Note 2]" dataDxfId="353">
      <calculatedColumnFormula>RANK(Q18,(C18:Q18,U18:AG18),1)</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79F65F-B59A-4CA9-B017-1851BB299C2C}" name="Industrial_electricity_prices_in_the_EU_for_small_consumers_excluding_taxes_and_levies" displayName="Industrial_electricity_prices_in_the_EU_for_small_consumers_excluding_taxes_and_levies" ref="A13:AK66" totalsRowShown="0" headerRowDxfId="352" dataDxfId="351">
  <autoFilter ref="A13:AK66" xr:uid="{9979F65F-B59A-4CA9-B017-1851BB299C2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autoFilter>
  <tableColumns count="37">
    <tableColumn id="1" xr3:uid="{24A91E53-9C1A-4A2D-A726-91B26551051C}" name="Year" dataDxfId="350"/>
    <tableColumn id="2" xr3:uid="{2ECA669A-09BF-4F51-AB60-D59A1D3BA0C1}" name="Period" dataDxfId="349"/>
    <tableColumn id="3" xr3:uid="{40FFEEDE-F50F-411B-B4CE-4323CC8CE26B}" name="Methodology" dataDxfId="348"/>
    <tableColumn id="4" xr3:uid="{341AE97E-2BD7-49A6-85AB-5CB238E56617}" name="Austria" dataDxfId="347"/>
    <tableColumn id="5" xr3:uid="{F7CB84BE-6A3F-4611-8447-8997F47394CC}" name="Belgium" dataDxfId="346"/>
    <tableColumn id="6" xr3:uid="{5EF07805-53E8-4B49-BB93-C9242461119B}" name="Denmark" dataDxfId="345"/>
    <tableColumn id="7" xr3:uid="{DE34CDCE-145D-494E-927E-106273F1BC60}" name="Finland" dataDxfId="344"/>
    <tableColumn id="8" xr3:uid="{8B154163-8CB9-4C55-A315-F22C2AACB096}" name="France" dataDxfId="343"/>
    <tableColumn id="9" xr3:uid="{70074326-369B-4FDE-9972-69BD1E2DB1FC}" name="Germany" dataDxfId="342"/>
    <tableColumn id="10" xr3:uid="{A04AE279-9F77-4981-B0FD-D77F38BDEDA3}" name="Greece" dataDxfId="341"/>
    <tableColumn id="11" xr3:uid="{DBD1BB84-5360-4378-A56E-30C685B34657}" name="Ireland" dataDxfId="340"/>
    <tableColumn id="12" xr3:uid="{1CDF9ACA-4E9A-42E5-8DC8-77C0EACD2278}" name="Italy" dataDxfId="339"/>
    <tableColumn id="13" xr3:uid="{A0B33AD6-6DFD-45A0-9110-B7B83B67D5C7}" name="Luxembourg" dataDxfId="338"/>
    <tableColumn id="14" xr3:uid="{E4D3C582-A92C-42E1-B0E2-444AA27F0B4A}" name="Netherlands" dataDxfId="337"/>
    <tableColumn id="15" xr3:uid="{9BFAE3BE-3DB6-45DF-8C74-18B8ABB134C6}" name="Portugal" dataDxfId="336"/>
    <tableColumn id="16" xr3:uid="{F3424FA4-331A-4590-AC7A-FCD9E719EC2C}" name="Spain" dataDxfId="335"/>
    <tableColumn id="17" xr3:uid="{7B956E34-A5FC-416B-9E0A-58DD3492AF86}" name="Sweden" dataDxfId="334"/>
    <tableColumn id="18" xr3:uid="{903FB369-4031-479D-A897-F7156620940C}" name="United Kingdom" dataDxfId="333"/>
    <tableColumn id="19" xr3:uid="{0C56898C-0627-453C-B33A-6DAF1FAC21D3}" name="EU 14 plus UK Median [Note 1]" dataDxfId="332">
      <calculatedColumnFormula>MEDIAN(D14:R14)</calculatedColumnFormula>
    </tableColumn>
    <tableColumn id="20" xr3:uid="{104E3B28-C37D-4972-B5DE-80680230B3F1}" name="UK relative to EU 14 plus UK Median(%)" dataDxfId="331">
      <calculatedColumnFormula>(R14-S14)/S14*100</calculatedColumnFormula>
    </tableColumn>
    <tableColumn id="21" xr3:uid="{1AA799A9-CC01-40E8-A2E0-6F4D31AEE9D9}" name="UK relative to EU 14 plus UK Rank_x000a_[Note 2]" dataDxfId="330">
      <calculatedColumnFormula>RANK(R14,D14:R14,1)</calculatedColumnFormula>
    </tableColumn>
    <tableColumn id="22" xr3:uid="{331E3AA0-DBBD-43EA-9E8A-3C2A8374999B}" name="Bulgaria" dataDxfId="329"/>
    <tableColumn id="23" xr3:uid="{28B1F78B-D07B-474F-95E5-6A78C4FF931F}" name="Croatia" dataDxfId="328"/>
    <tableColumn id="24" xr3:uid="{36D0DF6B-801B-4E9D-8356-12AE2A3E0E6C}" name="Cyprus" dataDxfId="327"/>
    <tableColumn id="25" xr3:uid="{3C18A00D-C666-4BCD-B3A2-8AF9DBBDE7AB}" name="Czech Republic" dataDxfId="326"/>
    <tableColumn id="26" xr3:uid="{67FA4C2E-771F-4451-888F-AAAD96539A61}" name="Estonia" dataDxfId="325"/>
    <tableColumn id="27" xr3:uid="{E702061C-E52E-44DF-B7D1-4E3E4851BFDD}" name="Hungary" dataDxfId="324"/>
    <tableColumn id="28" xr3:uid="{A55D1648-5911-4DBF-98EB-8CB274894641}" name="Latvia" dataDxfId="323"/>
    <tableColumn id="29" xr3:uid="{62DBD7C1-AD95-453E-94D0-FFB127E5471E}" name="Lithuania" dataDxfId="322"/>
    <tableColumn id="30" xr3:uid="{C409F0A1-0514-422A-8190-79EABBE91271}" name="Malta" dataDxfId="321"/>
    <tableColumn id="31" xr3:uid="{3533C397-DC0A-4017-BDEF-809A18A03E68}" name="Poland" dataDxfId="320"/>
    <tableColumn id="32" xr3:uid="{B293C4F4-D9F3-43BC-B3A5-CB41251B7EBF}" name="Romania" dataDxfId="319"/>
    <tableColumn id="33" xr3:uid="{B56F70F6-1243-4AE5-B5AB-BA95FCA58D9E}" name="Slovakia" dataDxfId="318"/>
    <tableColumn id="34" xr3:uid="{ADF47F39-3504-41AF-9B95-409016DBBA2C}" name="Slovenia" dataDxfId="317"/>
    <tableColumn id="35" xr3:uid="{FB85371B-5B5B-4DE0-8C24-F81A34F28119}" name="EU 27 plus UK Median [Note 1]" dataDxfId="316">
      <calculatedColumnFormula>MEDIAN(D14:R14,V14:AH14)</calculatedColumnFormula>
    </tableColumn>
    <tableColumn id="36" xr3:uid="{5B439FDD-ADE4-4083-853A-E3286B1B045D}" name="UK relative to EU 27 plus UK Median(%)" dataDxfId="315">
      <calculatedColumnFormula>(R14-AI14)/AI14*100</calculatedColumnFormula>
    </tableColumn>
    <tableColumn id="37" xr3:uid="{47B702ED-7F91-42A8-BC22-A52B896F60F2}" name="UK relative to EU 27 plus UK Rank_x000a_[Note 2]" dataDxfId="314">
      <calculatedColumnFormula>RANK(R14,(D14:R14,V14:AH14),1)</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808474-4037-47BA-8925-35CE556453B2}" name="Industrial_electricity_prices_in_the_EU_for_small_consumers_including_taxes_excluding_VAT_and_other_recoverable_taxes_and_levies" displayName="Industrial_electricity_prices_in_the_EU_for_small_consumers_including_taxes_excluding_VAT_and_other_recoverable_taxes_and_levies" ref="A13:AK66" totalsRowShown="0" headerRowDxfId="313" dataDxfId="312">
  <autoFilter ref="A13:AK66" xr:uid="{A9808474-4037-47BA-8925-35CE556453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autoFilter>
  <tableColumns count="37">
    <tableColumn id="1" xr3:uid="{7A3AD90F-D95E-423D-887E-F5DF2624C7FE}" name="Year" dataDxfId="311"/>
    <tableColumn id="2" xr3:uid="{E062DC6B-DA09-4C71-8741-AB80472EF001}" name="Period" dataDxfId="310"/>
    <tableColumn id="3" xr3:uid="{E537108A-BBE2-4B73-BD52-3A105D399228}" name="Methodology" dataDxfId="309"/>
    <tableColumn id="4" xr3:uid="{292A6BE2-88AB-4CFA-BD1A-45D3385DB002}" name="Austria" dataDxfId="308"/>
    <tableColumn id="5" xr3:uid="{8A66DD0D-EA9F-439D-81BF-4B4D39F61BB7}" name="Belgium" dataDxfId="307"/>
    <tableColumn id="6" xr3:uid="{12813014-C1BA-4D5E-A04A-4F53A3F314C7}" name="Denmark" dataDxfId="306"/>
    <tableColumn id="7" xr3:uid="{A2141D50-C86D-470B-9FC0-48747D45B0CA}" name="Finland" dataDxfId="305"/>
    <tableColumn id="8" xr3:uid="{109B5962-7FAC-4369-85D9-84CA363732AC}" name="France" dataDxfId="304"/>
    <tableColumn id="9" xr3:uid="{D8A0A24A-D469-424B-BC8C-0C158300D616}" name="Germany" dataDxfId="303"/>
    <tableColumn id="10" xr3:uid="{E1DBE83B-08F1-4EE4-A1E0-D7DC9ED1A940}" name="Greece" dataDxfId="302"/>
    <tableColumn id="11" xr3:uid="{86242DC3-F209-4902-B939-8EB354BEDA51}" name="Ireland" dataDxfId="301"/>
    <tableColumn id="12" xr3:uid="{22B5F04F-F1F0-4EF3-BE97-689AEB39BA0C}" name="Italy" dataDxfId="300"/>
    <tableColumn id="13" xr3:uid="{DD243A7A-BEF9-4E03-8C70-DC736F12C296}" name="Luxembourg" dataDxfId="299"/>
    <tableColumn id="14" xr3:uid="{D371B1CE-733B-424C-8223-879F515D23E3}" name="Netherlands" dataDxfId="298"/>
    <tableColumn id="15" xr3:uid="{EFD934F3-7C8F-4FB7-B187-2759E72C0FFE}" name="Portugal" dataDxfId="297"/>
    <tableColumn id="16" xr3:uid="{10BFB698-7B93-4D39-BA1C-2E50D1078A6D}" name="Spain" dataDxfId="296"/>
    <tableColumn id="17" xr3:uid="{2CD57A5F-3DF5-4CB8-A3E4-EC05E1307827}" name="Sweden" dataDxfId="295"/>
    <tableColumn id="18" xr3:uid="{4E0D0B4A-E802-4991-942E-2B35D2155ED2}" name="United Kingdom" dataDxfId="294"/>
    <tableColumn id="19" xr3:uid="{9D7618D2-AF86-4164-B9CA-4C011ED35EA5}" name="EU 14 plus UK Median [Note 1]" dataDxfId="293"/>
    <tableColumn id="20" xr3:uid="{168DCED6-FDE2-48CE-98CB-0AF5ABEFF0CA}" name="UK relative to EU 14 plus UK Median(%)" dataDxfId="292">
      <calculatedColumnFormula>(R14-S14)/S14*100</calculatedColumnFormula>
    </tableColumn>
    <tableColumn id="21" xr3:uid="{0F44DE72-F97B-4C27-9140-2F57CC2E02AB}" name="UK relative to EU 14 plus UK Rank_x000a_[Note 2]" dataDxfId="291">
      <calculatedColumnFormula>RANK(R14,D14:R14,1)</calculatedColumnFormula>
    </tableColumn>
    <tableColumn id="22" xr3:uid="{44C126F5-254B-4CBB-93EE-5E286D5BD0E6}" name="Bulgaria" dataDxfId="290"/>
    <tableColumn id="23" xr3:uid="{641405EB-1CB6-4327-9DF1-7E67E55C7975}" name="Croatia" dataDxfId="289"/>
    <tableColumn id="24" xr3:uid="{29D1313B-4F0E-40FC-B43A-086F8D7A16C0}" name="Cyprus" dataDxfId="288"/>
    <tableColumn id="25" xr3:uid="{48845F79-8384-4177-956B-7C33743F94FD}" name="Czech Republic" dataDxfId="287"/>
    <tableColumn id="26" xr3:uid="{CB2E064B-3426-42C2-8ED3-2BC93D49DBF7}" name="Estonia" dataDxfId="286"/>
    <tableColumn id="27" xr3:uid="{50891651-B200-4DF0-B186-4EBBEFCBDF52}" name="Hungary" dataDxfId="285"/>
    <tableColumn id="28" xr3:uid="{C67FFB0B-B707-4EE0-91A1-1B76C279D61A}" name="Latvia" dataDxfId="284"/>
    <tableColumn id="29" xr3:uid="{50B69F33-4AD3-4F09-8D25-BA85C7AD1D8A}" name="Lithuania" dataDxfId="283"/>
    <tableColumn id="30" xr3:uid="{C49DB8E7-C17C-4E66-9D12-B03785FC8B43}" name="Malta" dataDxfId="282"/>
    <tableColumn id="31" xr3:uid="{92E752AC-7C96-41A3-9DEB-D089C0BE09DA}" name="Poland" dataDxfId="281"/>
    <tableColumn id="32" xr3:uid="{505B17C4-5699-46BF-AB3B-A4F99DDC6CDF}" name="Romania" dataDxfId="280"/>
    <tableColumn id="33" xr3:uid="{A3C84C90-52D1-4491-BDB2-55A46F569D14}" name="Slovakia" dataDxfId="279"/>
    <tableColumn id="34" xr3:uid="{820D4EE6-C595-4AA7-AB60-E2E2BBEBA5A9}" name="Slovenia" dataDxfId="278"/>
    <tableColumn id="35" xr3:uid="{79F0D7C5-1DF4-434B-BC06-01404DD6A589}" name="EU 27 plus UK Median [Note 1]" dataDxfId="277">
      <calculatedColumnFormula>MEDIAN(D14:R14,V14:AH14)</calculatedColumnFormula>
    </tableColumn>
    <tableColumn id="36" xr3:uid="{24B1604E-A270-4799-B5D5-EDB5D87A2C7F}" name="UK relative to EU 27 plus UK Median(%)" dataDxfId="276">
      <calculatedColumnFormula>(R14-AI14)/AI14*100</calculatedColumnFormula>
    </tableColumn>
    <tableColumn id="37" xr3:uid="{6F7D91B3-86B7-402E-9F6F-7A076007DD6D}" name="UK relative to EU 27 plus UK Rank_x000a_[Note 2]" dataDxfId="275">
      <calculatedColumnFormula>RANK(R14,(D14:R14,V14:AH14),1)</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93EB43-BF32-42F4-AF1D-71B647845896}" name="Industrial_electricity_prices_in_the_EU_for_medium_consumers_excluding_taxes_and_levies" displayName="Industrial_electricity_prices_in_the_EU_for_medium_consumers_excluding_taxes_and_levies" ref="A13:AK66" totalsRowShown="0" headerRowDxfId="274" dataDxfId="273">
  <autoFilter ref="A13:AK66" xr:uid="{F793EB43-BF32-42F4-AF1D-71B64784589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autoFilter>
  <tableColumns count="37">
    <tableColumn id="1" xr3:uid="{9514290F-8022-4929-A839-7C721397CCCD}" name="Year" dataDxfId="272"/>
    <tableColumn id="2" xr3:uid="{7E97C1E6-C2AE-47F0-B648-1D4796209656}" name="Period" dataDxfId="271"/>
    <tableColumn id="3" xr3:uid="{340BBBBC-2C6F-46FF-B47E-F57AA39AEBAD}" name="Methodology" dataDxfId="270"/>
    <tableColumn id="4" xr3:uid="{4A22F1CF-19D7-49CE-ADFD-4A83F27FD1B3}" name="Austria" dataDxfId="269"/>
    <tableColumn id="5" xr3:uid="{66E00A1D-3B4F-434B-BB8A-44D24D17118F}" name="Belgium" dataDxfId="268"/>
    <tableColumn id="6" xr3:uid="{955079BA-01FE-4F12-8534-7BFCA0148DC0}" name="Denmark" dataDxfId="267"/>
    <tableColumn id="7" xr3:uid="{D0E7683F-7D08-4551-B8FE-6BB9674D3831}" name="Finland" dataDxfId="266"/>
    <tableColumn id="8" xr3:uid="{3587268B-FF32-4731-A50A-26ECCFC25FA4}" name="France" dataDxfId="265"/>
    <tableColumn id="9" xr3:uid="{AEB2BC34-E166-4A4B-9A68-993A45BDC8F0}" name="Germany" dataDxfId="264"/>
    <tableColumn id="10" xr3:uid="{2D056910-872E-43E0-91C0-332BB2C88E8D}" name="Greece" dataDxfId="263"/>
    <tableColumn id="11" xr3:uid="{45998233-703E-4077-9C20-8437ADE0DBA5}" name="Ireland" dataDxfId="262"/>
    <tableColumn id="12" xr3:uid="{CE72188D-F44D-4E9D-9CD4-034CAFD43D9B}" name="Italy" dataDxfId="261"/>
    <tableColumn id="13" xr3:uid="{C074F1C7-D961-4FE6-9F6E-3574E3F42B2B}" name="Luxembourg" dataDxfId="260"/>
    <tableColumn id="14" xr3:uid="{F233E952-D538-464D-B694-73A508EDEF28}" name="Netherlands" dataDxfId="259"/>
    <tableColumn id="15" xr3:uid="{0E48700C-4464-41D4-8B1A-A63CC0D4E92F}" name="Portugal" dataDxfId="258"/>
    <tableColumn id="16" xr3:uid="{571FC944-1E9F-4911-979A-C0AF69140ABF}" name="Spain" dataDxfId="257"/>
    <tableColumn id="17" xr3:uid="{197A2230-FD08-4BF6-9BF8-C2D13981AC51}" name="Sweden" dataDxfId="256"/>
    <tableColumn id="18" xr3:uid="{87207463-3253-4445-AC9D-CE3889790E6A}" name="United Kingdom" dataDxfId="255"/>
    <tableColumn id="19" xr3:uid="{244F2626-0BD8-4804-89E6-3E6E30079131}" name="EU 14 plus UK Median [Note 1]" dataDxfId="254">
      <calculatedColumnFormula>MEDIAN(D14:R14)</calculatedColumnFormula>
    </tableColumn>
    <tableColumn id="20" xr3:uid="{3412D588-FEA3-4224-80EE-1E06EDA029DC}" name="UK relative to EU 14 plus UK Median(%)" dataDxfId="253">
      <calculatedColumnFormula>(R14-S14)/S14*100</calculatedColumnFormula>
    </tableColumn>
    <tableColumn id="21" xr3:uid="{BC8BFC06-D23E-4D09-A268-D4B6BC53351F}" name="UK relative to EU 14 plus UK Rank_x000a_[Note 2]" dataDxfId="252">
      <calculatedColumnFormula>RANK(R14,D14:R14,1)</calculatedColumnFormula>
    </tableColumn>
    <tableColumn id="22" xr3:uid="{48220556-8ACB-4F51-BF33-71117CD4BD44}" name="Bulgaria" dataDxfId="251"/>
    <tableColumn id="23" xr3:uid="{BD2E524C-4F37-444C-88AA-BCADF8D3CE2E}" name="Croatia" dataDxfId="250"/>
    <tableColumn id="24" xr3:uid="{99E2D0F7-ED6B-458F-89F0-D56F950CAFF6}" name="Cyprus" dataDxfId="249"/>
    <tableColumn id="25" xr3:uid="{22732CB9-C012-43F1-B758-6F66FD82A528}" name="Czech Republic" dataDxfId="248"/>
    <tableColumn id="26" xr3:uid="{365F7A86-D8E0-4D94-8A78-6AC1268E73A1}" name="Estonia" dataDxfId="247"/>
    <tableColumn id="27" xr3:uid="{02997F98-C785-4D5E-A53F-B0BCF3BE02C5}" name="Hungary" dataDxfId="246"/>
    <tableColumn id="28" xr3:uid="{2C30A395-AADD-4C82-96B5-90E42E876AEE}" name="Latvia" dataDxfId="245"/>
    <tableColumn id="29" xr3:uid="{7BD9FF86-2E1B-47DF-BC91-7D0323E44777}" name="Lithuania" dataDxfId="244"/>
    <tableColumn id="30" xr3:uid="{116A18A8-5716-4574-ABEA-D07013D5B041}" name="Malta" dataDxfId="243"/>
    <tableColumn id="31" xr3:uid="{EC0F998C-ADFC-44E6-9D53-44F852C33A1B}" name="Poland" dataDxfId="242"/>
    <tableColumn id="32" xr3:uid="{3B2528E0-2531-4710-85F5-218BE51DC959}" name="Romania" dataDxfId="241"/>
    <tableColumn id="33" xr3:uid="{4DE979F0-9259-45C5-A8E5-004AE37AD77E}" name="Slovakia" dataDxfId="240"/>
    <tableColumn id="34" xr3:uid="{55D9E40F-7329-49D2-88ED-D9CEED200609}" name="Slovenia" dataDxfId="239"/>
    <tableColumn id="35" xr3:uid="{2709E970-BAA8-49DB-AEE9-623F11B7AE99}" name="EU 27 plus UK Median [Note 1]" dataDxfId="238">
      <calculatedColumnFormula>MEDIAN(D14:R14,V14:AH14)</calculatedColumnFormula>
    </tableColumn>
    <tableColumn id="36" xr3:uid="{D2023132-AF13-49A3-A9A4-725095E824A4}" name="UK relative to EU 27 plus UK Median(%)" dataDxfId="237">
      <calculatedColumnFormula>(R14-AI14)/AI14*100</calculatedColumnFormula>
    </tableColumn>
    <tableColumn id="37" xr3:uid="{D2E36BA2-AB5D-4674-A912-7FF7C05C7FD8}" name="UK relative to EU 27 plus UK Rank_x000a_[Note 2]" dataDxfId="236">
      <calculatedColumnFormula>RANK(R14,(D14:R14,V14:AH14),1)</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4894C03-B7C5-4300-90EE-8B3FD4EACD9C}" name="Industrial_electricity_prices_in_the_EU_for_medium_consumers_including_taxes_excluding_VAT_and_other_recoverable_taxes_and_levies" displayName="Industrial_electricity_prices_in_the_EU_for_medium_consumers_including_taxes_excluding_VAT_and_other_recoverable_taxes_and_levies" ref="A13:AK66" totalsRowShown="0" headerRowDxfId="235" dataDxfId="234">
  <autoFilter ref="A13:AK66" xr:uid="{E4894C03-B7C5-4300-90EE-8B3FD4EACD9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autoFilter>
  <tableColumns count="37">
    <tableColumn id="1" xr3:uid="{EC6B54EF-1457-47E8-B3BF-8A3F874DEF48}" name="Year" dataDxfId="233"/>
    <tableColumn id="2" xr3:uid="{8024BD44-D016-4D78-82F4-BF1F77C02354}" name="Period" dataDxfId="232"/>
    <tableColumn id="3" xr3:uid="{E5EB7D23-D66F-4110-B6C7-C0C0F008920C}" name="Methodology" dataDxfId="231"/>
    <tableColumn id="4" xr3:uid="{EAA57641-C421-4839-9ABF-F50321CFB58E}" name="Austria" dataDxfId="230"/>
    <tableColumn id="5" xr3:uid="{4E8D3C0D-C1CC-4916-BB8D-F2F66EAF0817}" name="Belgium" dataDxfId="229"/>
    <tableColumn id="6" xr3:uid="{062DC7C6-F8FB-4DF8-854D-7B50D3A5ADF1}" name="Denmark" dataDxfId="228"/>
    <tableColumn id="7" xr3:uid="{1227FF38-2CC2-4482-923F-D6E66D11405F}" name="Finland" dataDxfId="227"/>
    <tableColumn id="8" xr3:uid="{EEB98787-BB7F-4646-8BDC-F9F5C3F9631A}" name="France" dataDxfId="226"/>
    <tableColumn id="9" xr3:uid="{E6F0FA5D-6543-48F7-A06D-6C62F85A2048}" name="Germany" dataDxfId="225"/>
    <tableColumn id="10" xr3:uid="{4DDCF3A2-D5AA-488A-8785-B80FEC2B9A32}" name="Greece" dataDxfId="224"/>
    <tableColumn id="11" xr3:uid="{D45EDF04-3E9B-4F1A-9B3A-917C2834F8A7}" name="Ireland" dataDxfId="223"/>
    <tableColumn id="12" xr3:uid="{7535DA91-3DDE-4398-AEB4-60794421376B}" name="Italy" dataDxfId="222"/>
    <tableColumn id="13" xr3:uid="{A1BEF560-6CA1-4B07-8FE1-FA838C1CDB2E}" name="Luxembourg" dataDxfId="221"/>
    <tableColumn id="14" xr3:uid="{86C79E32-E513-4A1B-8303-ABB1F631F967}" name="Netherlands" dataDxfId="220"/>
    <tableColumn id="15" xr3:uid="{F874D674-E14A-4217-8003-E285B28D17D4}" name="Portugal" dataDxfId="219"/>
    <tableColumn id="16" xr3:uid="{162ED892-41DE-4F1B-8899-F52026CFA902}" name="Spain" dataDxfId="218"/>
    <tableColumn id="17" xr3:uid="{A965A3BE-604E-441E-83DD-70DEEC7D6D2B}" name="Sweden" dataDxfId="217"/>
    <tableColumn id="18" xr3:uid="{E8ABBDD9-3CB3-4138-BA94-4CCF027B08A5}" name="United Kingdom" dataDxfId="216"/>
    <tableColumn id="19" xr3:uid="{99F01412-2B9B-455A-82DD-185677058174}" name="EU 14 plus UK Median [Note 1]" dataDxfId="215">
      <calculatedColumnFormula>MEDIAN(D14:R14)</calculatedColumnFormula>
    </tableColumn>
    <tableColumn id="20" xr3:uid="{2420493C-BDFA-4B66-AD33-35922386D2B0}" name="UK relative to EU 14 plus UK Median(%)" dataDxfId="214">
      <calculatedColumnFormula>(R14-S14)/S14*100</calculatedColumnFormula>
    </tableColumn>
    <tableColumn id="21" xr3:uid="{ED770B0C-C3D8-4C5B-88DB-D8231B495801}" name="UK relative to EU 14 plus UK Rank_x000a_[Note 2]" dataDxfId="213">
      <calculatedColumnFormula>RANK(R14,D14:R14,1)</calculatedColumnFormula>
    </tableColumn>
    <tableColumn id="22" xr3:uid="{2AA794E1-59A2-4506-B187-F57C2A0EB024}" name="Bulgaria" dataDxfId="212"/>
    <tableColumn id="23" xr3:uid="{7623BBF5-6268-436A-98AD-C6ED6F64648B}" name="Croatia" dataDxfId="211"/>
    <tableColumn id="24" xr3:uid="{352BE026-27D2-4447-A1EB-93590E0931BB}" name="Cyprus" dataDxfId="210"/>
    <tableColumn id="25" xr3:uid="{5B90751F-1B8C-41AE-AFEC-478A87A6F4DF}" name="Czech Republic" dataDxfId="209"/>
    <tableColumn id="26" xr3:uid="{7BEDD1EC-06DC-4B7B-9CE9-CDA25F63E5E0}" name="Estonia" dataDxfId="208"/>
    <tableColumn id="27" xr3:uid="{EBE5F3DB-FCA1-4CE5-B7DC-BA19A81D7B9D}" name="Hungary" dataDxfId="207"/>
    <tableColumn id="28" xr3:uid="{974590FF-CABC-4AB4-9C8C-FF3F1FF49892}" name="Latvia" dataDxfId="206"/>
    <tableColumn id="29" xr3:uid="{6F31F35F-4C24-4125-80E2-389DCBF61860}" name="Lithuania" dataDxfId="205"/>
    <tableColumn id="30" xr3:uid="{ACADBE7A-98E6-4572-9BF6-FD274114FA3A}" name="Malta" dataDxfId="204"/>
    <tableColumn id="31" xr3:uid="{145A39E8-8BA1-4062-9749-051F743E7BA5}" name="Poland" dataDxfId="203"/>
    <tableColumn id="32" xr3:uid="{B6026B89-C1D9-4462-A2EF-232DBF62423F}" name="Romania" dataDxfId="202"/>
    <tableColumn id="33" xr3:uid="{43A5BD77-8224-4017-AEB2-D8C60781D930}" name="Slovakia" dataDxfId="201"/>
    <tableColumn id="34" xr3:uid="{A61CCC97-716D-4589-8BF6-62F0A75DA6F5}" name="Slovenia" dataDxfId="200"/>
    <tableColumn id="35" xr3:uid="{16AC1CA0-ABF1-450D-9015-2A28981A9900}" name="EU 27 plus UK Median [Note 1]" dataDxfId="199">
      <calculatedColumnFormula>MEDIAN(D14:R14,V14:AH14)</calculatedColumnFormula>
    </tableColumn>
    <tableColumn id="36" xr3:uid="{8A29B05C-1FF8-4FA9-A0DD-1BC00D78CE62}" name="UK relative to EU 27 plus UK Median(%)" dataDxfId="198">
      <calculatedColumnFormula>(R14-AI14)/AI14*100</calculatedColumnFormula>
    </tableColumn>
    <tableColumn id="37" xr3:uid="{3799B046-8754-41D8-B7F7-4B64C2E9A01E}" name="UK relative to EU 27 plus UK Rank_x000a_[Note 2]" dataDxfId="197">
      <calculatedColumnFormula>RANK(R14,(D14:R14,V14:AH14),1)</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E670C8-9803-4567-B330-D0017E13003D}" name="Industrial_electricity_prices_in_the_EU_for_large_consumers_excluding_taxes_and_levies" displayName="Industrial_electricity_prices_in_the_EU_for_large_consumers_excluding_taxes_and_levies" ref="A13:AK66" totalsRowShown="0" headerRowDxfId="196" dataDxfId="195">
  <autoFilter ref="A13:AK66" xr:uid="{74E670C8-9803-4567-B330-D0017E1300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autoFilter>
  <tableColumns count="37">
    <tableColumn id="1" xr3:uid="{D1B15225-8E86-497A-A692-E5F355DD7786}" name="Year" dataDxfId="194"/>
    <tableColumn id="2" xr3:uid="{EA50CF59-5C1D-410F-859E-6AAFC650B81F}" name="Period" dataDxfId="193"/>
    <tableColumn id="3" xr3:uid="{FB8AD074-754A-465A-A7F1-7ABB824A21B7}" name="Methodology" dataDxfId="192"/>
    <tableColumn id="4" xr3:uid="{62DB736B-55EF-40C3-A6AA-22B6674E8266}" name="Austria" dataDxfId="191"/>
    <tableColumn id="5" xr3:uid="{5BD810C3-6426-45B4-A0B4-A003D8E1358F}" name="Belgium" dataDxfId="190"/>
    <tableColumn id="6" xr3:uid="{558C1767-5EB1-4253-82FE-15052656F8C3}" name="Denmark" dataDxfId="189"/>
    <tableColumn id="7" xr3:uid="{F57F7C2C-CE2F-4861-A09D-601397BA36B3}" name="Finland" dataDxfId="188"/>
    <tableColumn id="8" xr3:uid="{27DDE2F6-309A-40E0-B46E-B3761EFE2156}" name="France" dataDxfId="187"/>
    <tableColumn id="9" xr3:uid="{4ADF4350-71F8-45B9-ABF0-FEE9E61863CD}" name="Germany" dataDxfId="186"/>
    <tableColumn id="10" xr3:uid="{5F165867-1051-4C41-8025-5983BD2D4EFC}" name="Greece" dataDxfId="185"/>
    <tableColumn id="11" xr3:uid="{FE76F037-CBCA-40C3-8561-A1D9FF89BFEF}" name="Ireland" dataDxfId="184"/>
    <tableColumn id="12" xr3:uid="{E72565E9-6368-46F2-9485-1F83734861F1}" name="Italy" dataDxfId="183"/>
    <tableColumn id="13" xr3:uid="{D0D45B4F-19AF-41AF-B1F2-6E4B18271340}" name="Luxembourg" dataDxfId="182"/>
    <tableColumn id="14" xr3:uid="{4131B0C6-7263-425D-A1A7-A1693881F26C}" name="Netherlands" dataDxfId="181"/>
    <tableColumn id="15" xr3:uid="{F708E5A2-4C2C-4B8E-83AE-6C67DDC39A8D}" name="Portugal" dataDxfId="180"/>
    <tableColumn id="16" xr3:uid="{5A49F37E-D3DA-4849-83F3-E94CCC2336CD}" name="Spain" dataDxfId="179"/>
    <tableColumn id="17" xr3:uid="{8D130F1F-52A4-41D0-93C2-D710D36B6387}" name="Sweden" dataDxfId="178"/>
    <tableColumn id="18" xr3:uid="{0B2D6B43-F429-4020-9B45-C59A83DD3366}" name="United Kingdom" dataDxfId="177"/>
    <tableColumn id="19" xr3:uid="{1BA93F50-F9AB-4151-A560-6D433BD870B9}" name="EU 14 plus UK Median [Note 1]" dataDxfId="176">
      <calculatedColumnFormula>MEDIAN(D14:R14)</calculatedColumnFormula>
    </tableColumn>
    <tableColumn id="20" xr3:uid="{2258419A-37E1-408B-943E-359B3A84DB51}" name="UK relative to EU 14 plus UK Median(%)" dataDxfId="175">
      <calculatedColumnFormula>(R14-S14)/S14*100</calculatedColumnFormula>
    </tableColumn>
    <tableColumn id="21" xr3:uid="{D04B78D1-7921-40AB-AEDF-2517C65A6D13}" name="UK relative to EU 14 plus UK Rank_x000a_[Note 2]" dataDxfId="174">
      <calculatedColumnFormula>RANK(R14,D14:R14,1)</calculatedColumnFormula>
    </tableColumn>
    <tableColumn id="22" xr3:uid="{0DFF5403-E8CB-431B-ADEC-13C030701D52}" name="Bulgaria" dataDxfId="173"/>
    <tableColumn id="23" xr3:uid="{9A1BF166-D81A-471B-A6F3-8A2C07CDFF79}" name="Croatia" dataDxfId="172"/>
    <tableColumn id="24" xr3:uid="{41521C05-3F80-434B-9398-C582217BB150}" name="Cyprus" dataDxfId="171"/>
    <tableColumn id="25" xr3:uid="{D1C8C2D2-7F66-41AB-873C-1CD00840380E}" name="Czech Republic" dataDxfId="170"/>
    <tableColumn id="26" xr3:uid="{D1A72DA7-C0A2-4C51-87C9-FE2AF1893704}" name="Estonia" dataDxfId="169"/>
    <tableColumn id="27" xr3:uid="{E4ED1671-C320-470C-B09E-AA6963BFCA49}" name="Hungary" dataDxfId="168"/>
    <tableColumn id="28" xr3:uid="{411832A0-9B50-4D9C-9D9E-E17FD495AC05}" name="Latvia" dataDxfId="167"/>
    <tableColumn id="29" xr3:uid="{42533E4F-F22E-4137-98EF-36CBDD6C71AA}" name="Lithuania" dataDxfId="166"/>
    <tableColumn id="30" xr3:uid="{B3084B43-35E6-405D-9FF9-0E686893C0C1}" name="Malta" dataDxfId="165"/>
    <tableColumn id="31" xr3:uid="{982EDF7A-CA60-4511-84CF-1C0727B824AF}" name="Poland" dataDxfId="164"/>
    <tableColumn id="32" xr3:uid="{5825C330-3296-4450-97A5-56E1094DF549}" name="Romania" dataDxfId="163"/>
    <tableColumn id="33" xr3:uid="{B4EC74A5-0CE8-476A-8109-69DA5D2D0B86}" name="Slovakia" dataDxfId="162"/>
    <tableColumn id="34" xr3:uid="{5786CE3F-518F-47CB-AEA2-0C38AB9C9DA7}" name="Slovenia" dataDxfId="161"/>
    <tableColumn id="35" xr3:uid="{82C0D6BD-613A-471B-BA1A-7C6644C02D14}" name="EU 27 plus UK Median [Note 1]" dataDxfId="160">
      <calculatedColumnFormula>MEDIAN(D14:R14,V14:AH14)</calculatedColumnFormula>
    </tableColumn>
    <tableColumn id="36" xr3:uid="{D33D6BA3-A888-44A6-9033-9C20ECE4AB1E}" name="UK relative to EU 27 plus UK Median(%)" dataDxfId="159">
      <calculatedColumnFormula>(R14-AI14)/AI14*100</calculatedColumnFormula>
    </tableColumn>
    <tableColumn id="37" xr3:uid="{A5F64B11-6457-4CD6-8E3B-947D233087C0}" name="UK relative to EU 27 plus UK Rank_x000a_[Note 2]" dataDxfId="158">
      <calculatedColumnFormula>RANK(R14,(D14:R14,V14:AH14),1)</calculatedColumnFormula>
    </tableColum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79974E-E333-4665-BC82-8E06E6E0B957}" name="Industrial_electricity_prices_in_the_EU_for_large_consumers_including_taxes_excluding_VAT_and_other_recoverable_taxes_and_levies" displayName="Industrial_electricity_prices_in_the_EU_for_large_consumers_including_taxes_excluding_VAT_and_other_recoverable_taxes_and_levies" ref="A13:AK66" totalsRowShown="0" headerRowDxfId="157" dataDxfId="156">
  <autoFilter ref="A13:AK66" xr:uid="{9A79974E-E333-4665-BC82-8E06E6E0B95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autoFilter>
  <tableColumns count="37">
    <tableColumn id="1" xr3:uid="{13BC8930-E72B-4CDD-BA5C-A5445A560ACE}" name="Year" dataDxfId="155"/>
    <tableColumn id="2" xr3:uid="{21CB3E04-A5A4-40CF-813B-C7D09608261C}" name="Period" dataDxfId="154"/>
    <tableColumn id="3" xr3:uid="{01C6D495-7D02-42BC-9846-302A55DC1A52}" name="Methodology" dataDxfId="153"/>
    <tableColumn id="4" xr3:uid="{7E746FFF-85AD-4BEB-A3BE-59381E7AA7DE}" name="Austria" dataDxfId="152"/>
    <tableColumn id="5" xr3:uid="{D0B2F163-9495-4B42-A21B-E7A72CBCA5EE}" name="Belgium" dataDxfId="151"/>
    <tableColumn id="6" xr3:uid="{B353561E-5B78-4F74-83B2-36AFBF313B9D}" name="Denmark" dataDxfId="150"/>
    <tableColumn id="7" xr3:uid="{034D71EB-3981-47D4-AF6C-834903DEFACF}" name="Finland" dataDxfId="149"/>
    <tableColumn id="8" xr3:uid="{2C542885-B5FE-43FE-B2EF-85B9BC23DF97}" name="France" dataDxfId="148"/>
    <tableColumn id="9" xr3:uid="{7CBEA19F-9082-43CA-880A-FA74D7E03812}" name="Germany" dataDxfId="147"/>
    <tableColumn id="10" xr3:uid="{0CE84FE8-E26B-4DC2-82FA-43E231803DFB}" name="Greece" dataDxfId="146"/>
    <tableColumn id="11" xr3:uid="{66C32EAA-FAEB-4671-AEC2-6FCC878D7161}" name="Ireland" dataDxfId="145"/>
    <tableColumn id="12" xr3:uid="{BE665DFC-C3C3-4323-A155-70116A0A6C18}" name="Italy" dataDxfId="144"/>
    <tableColumn id="13" xr3:uid="{A65DE99C-62F1-4FE7-A1F1-96EAB2DDDEAC}" name="Luxembourg" dataDxfId="143"/>
    <tableColumn id="14" xr3:uid="{3B50CB17-8A43-4F87-A71D-F6336D8F50C6}" name="Netherlands" dataDxfId="142"/>
    <tableColumn id="15" xr3:uid="{64B0DFDA-B961-4AF2-ABFA-F7DEFD44089F}" name="Portugal" dataDxfId="141"/>
    <tableColumn id="16" xr3:uid="{1309C495-9D45-469F-8CCF-6F1EDEC2D43C}" name="Spain" dataDxfId="140"/>
    <tableColumn id="17" xr3:uid="{6A164ADA-A972-45B2-8B00-0D395C9CDC00}" name="Sweden" dataDxfId="139"/>
    <tableColumn id="18" xr3:uid="{48BA28B2-0556-42C0-AE01-7ECC7F0073AE}" name="United Kingdom" dataDxfId="138"/>
    <tableColumn id="19" xr3:uid="{92B3679B-D4DB-4107-BE1E-E89FA4F3B4A0}" name="EU 14 plus UK Median [Note 1]" dataDxfId="137">
      <calculatedColumnFormula>MEDIAN(D14:R14)</calculatedColumnFormula>
    </tableColumn>
    <tableColumn id="20" xr3:uid="{48D96577-2739-4D63-A585-45CE516E3FE6}" name="UK relative to EU 14 plus UK Median(%)" dataDxfId="136">
      <calculatedColumnFormula>(R14-S14)/S14*100</calculatedColumnFormula>
    </tableColumn>
    <tableColumn id="21" xr3:uid="{AFD6501A-88CC-45D6-B7F7-BFCB4667C4BF}" name="UK relative to EU 14 plus UK Rank_x000a_[Note 2]" dataDxfId="135">
      <calculatedColumnFormula>RANK(R14,D14:R14,1)</calculatedColumnFormula>
    </tableColumn>
    <tableColumn id="22" xr3:uid="{434B8A2B-B779-4031-B71C-DCF2FBBBF235}" name="Bulgaria" dataDxfId="134"/>
    <tableColumn id="23" xr3:uid="{9F8994BA-50A5-4DD9-9B04-12C10EF362ED}" name="Croatia" dataDxfId="133"/>
    <tableColumn id="24" xr3:uid="{64DF1F96-8AC3-4276-A22B-3AF550D22516}" name="Cyprus" dataDxfId="132"/>
    <tableColumn id="25" xr3:uid="{37E9A5E7-3BCA-45A8-8107-5B1B880A9EC0}" name="Czech Republic" dataDxfId="131"/>
    <tableColumn id="26" xr3:uid="{A107E6D2-D670-4596-9B2D-ED14B9649DB1}" name="Estonia" dataDxfId="130"/>
    <tableColumn id="27" xr3:uid="{A87B1FB7-A056-48C6-83DA-53F5E2876815}" name="Hungary" dataDxfId="129"/>
    <tableColumn id="28" xr3:uid="{2815F0C8-95CA-4A55-8877-01A8E337C0E5}" name="Latvia" dataDxfId="128"/>
    <tableColumn id="29" xr3:uid="{5E703601-F726-4D5D-B976-E4AA2364A3CE}" name="Lithuania" dataDxfId="127"/>
    <tableColumn id="30" xr3:uid="{35B2243F-056B-45D9-AF7E-C7503FEFC9C1}" name="Malta" dataDxfId="126"/>
    <tableColumn id="31" xr3:uid="{D722B36C-DDBC-4D23-B003-850AE651EA9D}" name="Poland" dataDxfId="125"/>
    <tableColumn id="32" xr3:uid="{4465C06A-BFC0-4B9D-ADDB-069271D6A11B}" name="Romania" dataDxfId="124"/>
    <tableColumn id="33" xr3:uid="{8893BA1B-4AE6-48A6-B129-8F6A47FE9EF8}" name="Slovakia" dataDxfId="123"/>
    <tableColumn id="34" xr3:uid="{69D66BBD-5530-4596-9C56-121C2A7A1EC3}" name="Slovenia" dataDxfId="122"/>
    <tableColumn id="35" xr3:uid="{7113DFAD-0F64-4273-8F32-A7846F177888}" name="EU 27 plus UK Median [Note 1]" dataDxfId="121">
      <calculatedColumnFormula>MEDIAN(D14:R14,V14:AH14)</calculatedColumnFormula>
    </tableColumn>
    <tableColumn id="36" xr3:uid="{F63B963E-D2AE-4191-AE96-72039C0B85B5}" name="UK relative to EU 27 plus UK Median(%)" dataDxfId="120">
      <calculatedColumnFormula>(R14-AI14)/AI14*100</calculatedColumnFormula>
    </tableColumn>
    <tableColumn id="37" xr3:uid="{9AAC0E73-F931-40D5-BB9C-301D11E9A11C}" name="UK relative to EU 27 plus UK Rank_x000a_[Note 2]" dataDxfId="119">
      <calculatedColumnFormula>RANK(R14,(D14:R14,V14:AH14),1)</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FF20B8B-E9AD-41A1-AEE5-EE6E0CB5D162}" name="Industrial_electricity_prices_in_the_EU_for_very_large_consumers_excluding_taxes_and_levies" displayName="Industrial_electricity_prices_in_the_EU_for_very_large_consumers_excluding_taxes_and_levies" ref="A13:AK66" totalsRowShown="0" headerRowDxfId="118" dataDxfId="117">
  <autoFilter ref="A13:AK66" xr:uid="{FFF20B8B-E9AD-41A1-AEE5-EE6E0CB5D16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autoFilter>
  <tableColumns count="37">
    <tableColumn id="1" xr3:uid="{54945258-5539-4717-A2AA-9E001C7D9192}" name="Year" dataDxfId="116"/>
    <tableColumn id="2" xr3:uid="{233BC71A-D199-4CD2-BA1B-83E23C0D5661}" name="Period" dataDxfId="115"/>
    <tableColumn id="3" xr3:uid="{5455724B-7EBC-43D3-A7B5-3055F7F2CECA}" name="Methodology" dataDxfId="114"/>
    <tableColumn id="4" xr3:uid="{536F3AFF-3F74-43D1-A9C8-3E834F53B0E4}" name="Austria" dataDxfId="113"/>
    <tableColumn id="5" xr3:uid="{C3AF1E41-EFB4-4132-B9D5-19EBDB1039BC}" name="Belgium" dataDxfId="112"/>
    <tableColumn id="6" xr3:uid="{9801BF03-02CC-40F3-8BD8-49819D3A8921}" name="Denmark" dataDxfId="111"/>
    <tableColumn id="7" xr3:uid="{978C9DCA-9309-441F-824E-8A8122ECF690}" name="Finland" dataDxfId="110"/>
    <tableColumn id="8" xr3:uid="{619EF86E-960A-4F46-B18F-7818370944B2}" name="France" dataDxfId="109"/>
    <tableColumn id="9" xr3:uid="{3504EA59-202B-4583-9CD4-405267641924}" name="Germany" dataDxfId="108"/>
    <tableColumn id="10" xr3:uid="{5623C18B-21D0-4ABF-B9C5-729874431F3D}" name="Greece" dataDxfId="107"/>
    <tableColumn id="11" xr3:uid="{4F955088-D709-4E20-AA90-FA9BFCA4885D}" name="Ireland" dataDxfId="106"/>
    <tableColumn id="12" xr3:uid="{EC4ECF19-41BB-4D68-9C09-9C9813B1D874}" name="Italy" dataDxfId="105"/>
    <tableColumn id="13" xr3:uid="{C8EE9AE9-7F9C-4D2A-94C5-4DA842919C7B}" name="Luxembourg" dataDxfId="104"/>
    <tableColumn id="14" xr3:uid="{1CF278D2-BC83-4363-8E3D-79C362E10DE9}" name="Netherlands" dataDxfId="103"/>
    <tableColumn id="15" xr3:uid="{36768D4D-784B-41E3-A0B9-6AC492D2A240}" name="Portugal" dataDxfId="102"/>
    <tableColumn id="16" xr3:uid="{676D474B-89A7-40B6-82EB-16DA5E342E40}" name="Spain" dataDxfId="101"/>
    <tableColumn id="17" xr3:uid="{F772D2BC-D22B-48C9-A942-52AFC0809253}" name="Sweden" dataDxfId="100"/>
    <tableColumn id="18" xr3:uid="{A0BE12B9-1439-4D23-A82A-2BC93650619A}" name="United Kingdom" dataDxfId="99"/>
    <tableColumn id="19" xr3:uid="{06EB7EAB-5C24-4876-B93A-C9E871932C58}" name="EU 14 plus UK Median [Note 1]" dataDxfId="98">
      <calculatedColumnFormula>MEDIAN(D14:R14)</calculatedColumnFormula>
    </tableColumn>
    <tableColumn id="20" xr3:uid="{451DC281-D199-4724-B8D3-CA89B3414BD4}" name="UK relative to EU 14 plus UK Median(%)" dataDxfId="97">
      <calculatedColumnFormula>(R14-S14)/S14*100</calculatedColumnFormula>
    </tableColumn>
    <tableColumn id="21" xr3:uid="{7C3FA17E-32D6-4B62-87B0-CF3A08357208}" name="UK relative to EU 14 plus UK Rank_x000a_[Note 2]" dataDxfId="96">
      <calculatedColumnFormula>RANK(R14,D14:R14,1)</calculatedColumnFormula>
    </tableColumn>
    <tableColumn id="22" xr3:uid="{318F16F4-7CB6-4D4F-A97B-EF68B328A7B8}" name="Bulgaria" dataDxfId="95"/>
    <tableColumn id="23" xr3:uid="{0B6CC912-F595-4726-8D0D-A02C68CF9316}" name="Croatia" dataDxfId="94"/>
    <tableColumn id="24" xr3:uid="{FDF66E93-2C46-433A-BB61-2397BEE3632B}" name="Cyprus" dataDxfId="93"/>
    <tableColumn id="25" xr3:uid="{92E38055-6429-4DC8-8EBB-04142D9A7CAA}" name="Czech Republic" dataDxfId="92"/>
    <tableColumn id="26" xr3:uid="{B40C8812-4381-4B5E-892D-B861AAC62D55}" name="Estonia" dataDxfId="91"/>
    <tableColumn id="27" xr3:uid="{F70E05B9-28F6-44CB-B9F0-526E806F36B4}" name="Hungary" dataDxfId="90"/>
    <tableColumn id="28" xr3:uid="{2A1BF5EC-6C8B-4A3B-B693-1A33FC7A62DA}" name="Latvia" dataDxfId="89"/>
    <tableColumn id="29" xr3:uid="{D07FD93A-D9F8-476F-BAB7-DF9AF125B94B}" name="Lithuania" dataDxfId="88"/>
    <tableColumn id="30" xr3:uid="{01482029-5CB9-4A87-A192-05057A0FF642}" name="Malta" dataDxfId="87"/>
    <tableColumn id="31" xr3:uid="{0968FAF0-0715-4260-81F9-29B8CA1E43BC}" name="Poland" dataDxfId="86"/>
    <tableColumn id="32" xr3:uid="{E124B830-906D-42EF-B742-191D8A3E0451}" name="Romania" dataDxfId="85"/>
    <tableColumn id="33" xr3:uid="{10C26701-37F3-4549-A313-E2E2FA52FF9A}" name="Slovakia" dataDxfId="84"/>
    <tableColumn id="34" xr3:uid="{0AC869B1-61A8-4D3E-A097-5A010CFC0BFB}" name="Slovenia" dataDxfId="83"/>
    <tableColumn id="35" xr3:uid="{A7AD7024-767D-4C21-B9B0-751291FF47C3}" name="EU 27 plus UK Median [Note 1]" dataDxfId="82">
      <calculatedColumnFormula>MEDIAN(D14:R14,V14:AH14)</calculatedColumnFormula>
    </tableColumn>
    <tableColumn id="36" xr3:uid="{0A02C46D-22D6-41AE-99B9-5E2B29946511}" name="UK relative to EU 27 plus UK Median(%)" dataDxfId="81">
      <calculatedColumnFormula>(R14-AI14)/AI14*100</calculatedColumnFormula>
    </tableColumn>
    <tableColumn id="37" xr3:uid="{525BB7F4-65E6-4692-A9DF-376CAFBF3841}" name="UK relative to EU 27 plus UK Rank_x000a_[Note 2]" dataDxfId="80">
      <calculatedColumnFormula>RANK(R14,(D14:R14,V14:AH14),1)</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collections/quarterly-energy-prices" TargetMode="External"/><Relationship Id="rId7" Type="http://schemas.openxmlformats.org/officeDocument/2006/relationships/hyperlink" Target="mailto:energyprices.stats@energysecurity.gov.uk" TargetMode="External"/><Relationship Id="rId2" Type="http://schemas.openxmlformats.org/officeDocument/2006/relationships/hyperlink" Target="https://www.gov.uk/government/publications/beis-standards-for-official-statistics" TargetMode="External"/><Relationship Id="rId1" Type="http://schemas.openxmlformats.org/officeDocument/2006/relationships/hyperlink" Target="https://www.gov.uk/government/uploads/system/uploads/attachment_data/file/338757/Annex_B.pdf" TargetMode="External"/><Relationship Id="rId6" Type="http://schemas.openxmlformats.org/officeDocument/2006/relationships/hyperlink" Target="mailto:newsdesk@energysecurity.gov.uk" TargetMode="External"/><Relationship Id="rId5" Type="http://schemas.openxmlformats.org/officeDocument/2006/relationships/hyperlink" Target="https://www.gov.uk/government/publications/international-comparisons-data-sources-and-methodologies" TargetMode="External"/><Relationship Id="rId4" Type="http://schemas.openxmlformats.org/officeDocument/2006/relationships/hyperlink" Target="https://www.gov.uk/government/statistical-data-sets/international-industrial-energy-price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https://ec.europa.eu/eurostat/data/database" TargetMode="External"/><Relationship Id="rId2" Type="http://schemas.openxmlformats.org/officeDocument/2006/relationships/hyperlink" Target="https://ec.europa.eu/eurostat/cache/metadata/en/nrg_pc_204_sims.htm" TargetMode="External"/><Relationship Id="rId1" Type="http://schemas.openxmlformats.org/officeDocument/2006/relationships/hyperlink" Target="https://ec.europa.eu/eurostat/data/database" TargetMode="External"/><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2D00-7EB9-440F-A4F9-A43E64FD2D3F}">
  <sheetPr>
    <tabColor theme="3"/>
    <pageSetUpPr fitToPage="1"/>
  </sheetPr>
  <dimension ref="A1:Z22"/>
  <sheetViews>
    <sheetView showGridLines="0" tabSelected="1" zoomScaleNormal="100" workbookViewId="0"/>
  </sheetViews>
  <sheetFormatPr defaultColWidth="8.85546875" defaultRowHeight="12.75" x14ac:dyDescent="0.2"/>
  <cols>
    <col min="1" max="2" width="8.7109375" customWidth="1"/>
    <col min="3" max="3" width="9.7109375" customWidth="1"/>
    <col min="4" max="4" width="16.7109375" customWidth="1"/>
    <col min="5" max="25" width="8.7109375" customWidth="1"/>
  </cols>
  <sheetData>
    <row r="1" spans="1:26" ht="36" customHeight="1" x14ac:dyDescent="0.2">
      <c r="A1" s="81" t="s">
        <v>138</v>
      </c>
      <c r="B1" s="53"/>
      <c r="C1" s="53"/>
      <c r="D1" s="53"/>
      <c r="E1" s="53"/>
      <c r="F1" s="53"/>
      <c r="G1" s="53"/>
      <c r="H1" s="53"/>
      <c r="I1" s="53"/>
      <c r="J1" s="53"/>
      <c r="K1" s="18"/>
      <c r="L1" s="18"/>
      <c r="M1" s="18"/>
      <c r="N1" s="18"/>
      <c r="O1" s="18"/>
      <c r="P1" s="18"/>
      <c r="Q1" s="18"/>
      <c r="R1" s="18"/>
      <c r="S1" s="18"/>
      <c r="T1" s="18"/>
      <c r="U1" s="18"/>
      <c r="V1" s="18"/>
      <c r="W1" s="18"/>
    </row>
    <row r="2" spans="1:26" ht="24" customHeight="1" x14ac:dyDescent="0.2">
      <c r="A2" s="82" t="s">
        <v>100</v>
      </c>
      <c r="B2" s="83"/>
      <c r="C2" s="83"/>
      <c r="D2" s="83"/>
      <c r="E2" s="83"/>
      <c r="F2" s="83"/>
      <c r="G2" s="83"/>
      <c r="H2" s="83"/>
      <c r="I2" s="83"/>
      <c r="J2" s="83"/>
      <c r="K2" s="16"/>
      <c r="L2" s="16"/>
      <c r="M2" s="16"/>
      <c r="N2" s="16"/>
      <c r="O2" s="16"/>
      <c r="P2" s="16"/>
      <c r="Q2" s="16"/>
      <c r="R2" s="16"/>
      <c r="S2" s="16"/>
      <c r="T2" s="16"/>
      <c r="U2" s="16"/>
      <c r="V2" s="16"/>
      <c r="W2" s="16"/>
    </row>
    <row r="3" spans="1:26" ht="18" customHeight="1" x14ac:dyDescent="0.2">
      <c r="A3" s="17" t="s">
        <v>176</v>
      </c>
      <c r="B3" s="84"/>
      <c r="C3" s="85"/>
      <c r="D3" s="85"/>
      <c r="E3" s="85"/>
      <c r="F3" s="85"/>
      <c r="G3" s="85"/>
      <c r="H3" s="85"/>
      <c r="I3" s="85"/>
      <c r="J3" s="18"/>
      <c r="K3" s="18"/>
      <c r="L3" s="18"/>
      <c r="M3" s="18"/>
      <c r="N3" s="18"/>
      <c r="O3" s="18"/>
      <c r="P3" s="18"/>
      <c r="Q3" s="18"/>
      <c r="R3" s="18"/>
      <c r="S3" s="18"/>
      <c r="T3" s="18"/>
      <c r="U3" s="18"/>
      <c r="V3" s="18"/>
      <c r="W3" s="18"/>
      <c r="X3" s="18"/>
      <c r="Y3" s="18"/>
      <c r="Z3" s="18"/>
    </row>
    <row r="4" spans="1:26" ht="18" customHeight="1" x14ac:dyDescent="0.2">
      <c r="A4" s="86" t="s">
        <v>175</v>
      </c>
      <c r="B4" s="85"/>
      <c r="C4" s="85"/>
      <c r="D4" s="85"/>
      <c r="E4" s="85"/>
      <c r="F4" s="85"/>
      <c r="G4" s="85"/>
      <c r="H4" s="85"/>
      <c r="I4" s="85"/>
      <c r="J4" s="18"/>
      <c r="K4" s="18"/>
      <c r="L4" s="18"/>
      <c r="M4" s="18"/>
      <c r="N4" s="18"/>
      <c r="O4" s="18"/>
      <c r="P4" s="18"/>
      <c r="Q4" s="18"/>
      <c r="R4" s="18"/>
      <c r="S4" s="18"/>
      <c r="T4" s="18"/>
      <c r="U4" s="18"/>
      <c r="V4" s="18"/>
      <c r="W4" s="18"/>
      <c r="X4" s="18"/>
      <c r="Y4" s="18"/>
      <c r="Z4" s="18"/>
    </row>
    <row r="5" spans="1:26" ht="18" customHeight="1" x14ac:dyDescent="0.2">
      <c r="A5" s="86" t="s">
        <v>177</v>
      </c>
      <c r="B5" s="87"/>
      <c r="C5" s="85"/>
      <c r="D5" s="85"/>
      <c r="E5" s="85"/>
      <c r="F5" s="85"/>
      <c r="G5" s="85"/>
      <c r="H5" s="85"/>
      <c r="I5" s="85"/>
      <c r="J5" s="18"/>
      <c r="K5" s="18"/>
      <c r="L5" s="18"/>
      <c r="M5" s="18"/>
      <c r="N5" s="18"/>
      <c r="O5" s="18"/>
      <c r="P5" s="18"/>
      <c r="Q5" s="18"/>
      <c r="R5" s="18"/>
      <c r="S5" s="18"/>
      <c r="T5" s="18"/>
      <c r="U5" s="18"/>
      <c r="V5" s="18"/>
      <c r="W5" s="18"/>
      <c r="X5" s="18"/>
      <c r="Y5" s="18"/>
      <c r="Z5" s="18"/>
    </row>
    <row r="6" spans="1:26" ht="36" customHeight="1" x14ac:dyDescent="0.25">
      <c r="A6" s="88" t="s">
        <v>97</v>
      </c>
      <c r="B6" s="85"/>
      <c r="C6" s="85"/>
      <c r="D6" s="85"/>
      <c r="E6" s="85"/>
      <c r="F6" s="85"/>
      <c r="G6" s="85"/>
      <c r="H6" s="85"/>
      <c r="I6" s="85"/>
      <c r="J6" s="18"/>
      <c r="K6" s="18"/>
      <c r="L6" s="18"/>
      <c r="M6" s="18"/>
      <c r="N6" s="18"/>
      <c r="O6" s="18"/>
      <c r="P6" s="18"/>
      <c r="Q6" s="18"/>
      <c r="R6" s="18"/>
      <c r="S6" s="18"/>
      <c r="T6" s="18"/>
      <c r="U6" s="18"/>
      <c r="V6" s="18"/>
      <c r="W6" s="18"/>
    </row>
    <row r="7" spans="1:26" ht="15.95" customHeight="1" x14ac:dyDescent="0.2">
      <c r="A7" s="89" t="s">
        <v>160</v>
      </c>
      <c r="B7" s="85"/>
      <c r="C7" s="85"/>
      <c r="D7" s="85"/>
      <c r="E7" s="85"/>
      <c r="F7" s="85"/>
      <c r="G7" s="85"/>
      <c r="H7" s="85"/>
      <c r="I7" s="85"/>
      <c r="J7" s="18"/>
      <c r="K7" s="18"/>
      <c r="L7" s="18"/>
      <c r="M7" s="18"/>
      <c r="N7" s="18"/>
      <c r="O7" s="18"/>
      <c r="P7" s="18"/>
      <c r="Q7" s="18"/>
      <c r="R7" s="18"/>
      <c r="S7" s="18"/>
      <c r="T7" s="18"/>
      <c r="U7" s="18"/>
      <c r="V7" s="18"/>
      <c r="W7" s="18"/>
    </row>
    <row r="8" spans="1:26" ht="15.95" customHeight="1" x14ac:dyDescent="0.2">
      <c r="A8" s="95" t="s">
        <v>158</v>
      </c>
      <c r="B8" s="85"/>
      <c r="C8" s="85"/>
      <c r="D8" s="85"/>
      <c r="E8" s="85"/>
      <c r="F8" s="85"/>
      <c r="G8" s="85"/>
      <c r="H8" s="85"/>
      <c r="I8" s="85"/>
      <c r="J8" s="18"/>
      <c r="K8" s="18"/>
      <c r="L8" s="18"/>
      <c r="M8" s="18"/>
      <c r="N8" s="18"/>
      <c r="O8" s="18"/>
      <c r="P8" s="18"/>
      <c r="Q8" s="18"/>
      <c r="R8" s="18"/>
      <c r="S8" s="18"/>
      <c r="T8" s="18"/>
      <c r="U8" s="18"/>
      <c r="V8" s="18"/>
      <c r="W8" s="18"/>
    </row>
    <row r="9" spans="1:26" ht="15.95" customHeight="1" x14ac:dyDescent="0.2">
      <c r="A9" s="89" t="s">
        <v>157</v>
      </c>
      <c r="B9" s="85"/>
      <c r="C9" s="85"/>
      <c r="D9" s="85"/>
      <c r="E9" s="85"/>
      <c r="F9" s="85"/>
      <c r="G9" s="85"/>
      <c r="H9" s="85"/>
      <c r="I9" s="85"/>
      <c r="J9" s="18"/>
      <c r="K9" s="18"/>
      <c r="L9" s="18"/>
      <c r="M9" s="18"/>
      <c r="N9" s="18"/>
      <c r="O9" s="18"/>
      <c r="P9" s="18"/>
      <c r="Q9" s="18"/>
      <c r="R9" s="18"/>
      <c r="S9" s="18"/>
      <c r="T9" s="18"/>
      <c r="U9" s="18"/>
      <c r="V9" s="18"/>
      <c r="W9" s="18"/>
    </row>
    <row r="10" spans="1:26" ht="36" customHeight="1" x14ac:dyDescent="0.25">
      <c r="A10" s="88" t="s">
        <v>54</v>
      </c>
      <c r="B10" s="85"/>
      <c r="C10" s="85"/>
      <c r="D10" s="85"/>
      <c r="E10" s="85"/>
      <c r="F10" s="85"/>
      <c r="G10" s="85"/>
      <c r="H10" s="85"/>
      <c r="I10" s="85"/>
      <c r="J10" s="18"/>
      <c r="K10" s="18"/>
      <c r="L10" s="18"/>
      <c r="M10" s="18"/>
      <c r="N10" s="18"/>
      <c r="O10" s="18"/>
      <c r="P10" s="18"/>
      <c r="Q10" s="18"/>
      <c r="R10" s="18"/>
      <c r="S10" s="18"/>
      <c r="T10" s="18"/>
      <c r="U10" s="18"/>
      <c r="V10" s="18"/>
      <c r="W10" s="18"/>
    </row>
    <row r="11" spans="1:26" ht="15.95" customHeight="1" x14ac:dyDescent="0.2">
      <c r="A11" s="90" t="s">
        <v>139</v>
      </c>
      <c r="B11" s="90"/>
      <c r="C11" s="85"/>
      <c r="D11" s="85"/>
      <c r="E11" s="85"/>
      <c r="F11" s="85"/>
      <c r="G11" s="85"/>
      <c r="H11" s="85"/>
      <c r="I11" s="18"/>
      <c r="J11" s="18"/>
      <c r="K11" s="18"/>
      <c r="L11" s="18"/>
      <c r="M11" s="18"/>
      <c r="N11" s="18"/>
      <c r="O11" s="18"/>
      <c r="P11" s="18"/>
      <c r="Q11" s="18"/>
      <c r="R11" s="18"/>
      <c r="S11" s="18"/>
      <c r="T11" s="18"/>
      <c r="U11" s="18"/>
      <c r="V11" s="18"/>
    </row>
    <row r="12" spans="1:26" ht="15.95" customHeight="1" x14ac:dyDescent="0.2">
      <c r="A12" s="90" t="s">
        <v>140</v>
      </c>
      <c r="B12" s="90"/>
      <c r="C12" s="85"/>
      <c r="D12" s="85"/>
      <c r="E12" s="85"/>
      <c r="F12" s="85"/>
      <c r="G12" s="85"/>
      <c r="H12" s="85"/>
      <c r="I12" s="18"/>
      <c r="J12" s="18"/>
      <c r="K12" s="18"/>
      <c r="L12" s="18"/>
      <c r="M12" s="18"/>
      <c r="N12" s="18"/>
      <c r="O12" s="18"/>
      <c r="P12" s="18"/>
      <c r="Q12" s="18"/>
      <c r="R12" s="18"/>
      <c r="S12" s="18"/>
      <c r="T12" s="18"/>
      <c r="U12" s="18"/>
      <c r="V12" s="18"/>
    </row>
    <row r="13" spans="1:26" ht="15.95" customHeight="1" x14ac:dyDescent="0.2">
      <c r="A13" s="90" t="s">
        <v>141</v>
      </c>
      <c r="B13" s="90"/>
      <c r="C13" s="85"/>
      <c r="D13" s="85"/>
      <c r="E13" s="85"/>
      <c r="F13" s="85"/>
      <c r="G13" s="85"/>
      <c r="H13" s="85"/>
      <c r="I13" s="18"/>
      <c r="J13" s="18"/>
      <c r="K13" s="18"/>
      <c r="L13" s="18"/>
      <c r="M13" s="18"/>
      <c r="N13" s="18"/>
      <c r="O13" s="18"/>
      <c r="P13" s="18"/>
      <c r="Q13" s="18"/>
      <c r="R13" s="18"/>
      <c r="S13" s="18"/>
      <c r="T13" s="18"/>
      <c r="U13" s="18"/>
      <c r="V13" s="18"/>
    </row>
    <row r="14" spans="1:26" ht="15.95" customHeight="1" x14ac:dyDescent="0.2">
      <c r="A14" s="90" t="s">
        <v>167</v>
      </c>
      <c r="B14" s="90"/>
      <c r="C14" s="85"/>
      <c r="D14" s="85"/>
      <c r="E14" s="85"/>
      <c r="F14" s="85"/>
      <c r="G14" s="85"/>
      <c r="H14" s="85"/>
      <c r="I14" s="18"/>
      <c r="J14" s="18"/>
      <c r="K14" s="18"/>
      <c r="L14" s="18"/>
      <c r="M14" s="18"/>
      <c r="N14" s="18"/>
      <c r="O14" s="18"/>
      <c r="P14" s="18"/>
      <c r="Q14" s="18"/>
      <c r="R14" s="18"/>
      <c r="S14" s="18"/>
      <c r="T14" s="18"/>
      <c r="U14" s="18"/>
      <c r="V14" s="18"/>
    </row>
    <row r="15" spans="1:26" ht="15.95" customHeight="1" x14ac:dyDescent="0.2">
      <c r="A15" s="91" t="s">
        <v>142</v>
      </c>
      <c r="B15" s="91"/>
      <c r="C15" s="36"/>
      <c r="D15" s="36"/>
    </row>
    <row r="16" spans="1:26" ht="36" customHeight="1" x14ac:dyDescent="0.25">
      <c r="A16" s="88" t="s">
        <v>55</v>
      </c>
      <c r="B16" s="85"/>
      <c r="C16" s="85"/>
      <c r="D16" s="85"/>
      <c r="E16" s="85"/>
      <c r="F16" s="85"/>
      <c r="G16" s="85"/>
      <c r="H16" s="85"/>
      <c r="I16" s="85"/>
      <c r="J16" s="18"/>
      <c r="K16" s="18"/>
      <c r="L16" s="18"/>
      <c r="M16" s="18"/>
      <c r="N16" s="18"/>
      <c r="O16" s="18"/>
      <c r="P16" s="18"/>
      <c r="Q16" s="18"/>
      <c r="R16" s="18"/>
      <c r="S16" s="18"/>
      <c r="T16" s="18"/>
      <c r="U16" s="18"/>
      <c r="V16" s="18"/>
      <c r="W16" s="18"/>
    </row>
    <row r="17" spans="1:23" ht="15.95" customHeight="1" x14ac:dyDescent="0.2">
      <c r="A17" s="92" t="s">
        <v>143</v>
      </c>
    </row>
    <row r="18" spans="1:23" ht="15.95" customHeight="1" x14ac:dyDescent="0.2">
      <c r="A18" s="93" t="s">
        <v>144</v>
      </c>
      <c r="B18" s="18"/>
      <c r="C18" s="18"/>
      <c r="D18" s="18"/>
      <c r="E18" s="18"/>
      <c r="F18" s="18"/>
      <c r="G18" s="18"/>
      <c r="H18" s="18"/>
      <c r="I18" s="18"/>
      <c r="J18" s="18"/>
      <c r="K18" s="18"/>
      <c r="L18" s="18"/>
      <c r="M18" s="18"/>
      <c r="N18" s="18"/>
      <c r="O18" s="18"/>
      <c r="P18" s="18"/>
      <c r="Q18" s="18"/>
      <c r="R18" s="18"/>
      <c r="S18" s="18"/>
      <c r="T18" s="18"/>
      <c r="U18" s="18"/>
      <c r="V18" s="18"/>
      <c r="W18" s="18"/>
    </row>
    <row r="19" spans="1:23" ht="15.95" customHeight="1" x14ac:dyDescent="0.2">
      <c r="A19" s="94" t="s">
        <v>178</v>
      </c>
      <c r="B19" s="18"/>
      <c r="C19" s="18"/>
      <c r="D19" s="18"/>
      <c r="E19" s="18"/>
      <c r="F19" s="18"/>
      <c r="G19" s="18"/>
      <c r="H19" s="18"/>
      <c r="I19" s="18"/>
      <c r="J19" s="18"/>
      <c r="K19" s="18"/>
      <c r="L19" s="18"/>
      <c r="M19" s="18"/>
      <c r="N19" s="18"/>
      <c r="O19" s="18"/>
      <c r="P19" s="18"/>
      <c r="Q19" s="18"/>
      <c r="R19" s="18"/>
      <c r="S19" s="18"/>
      <c r="T19" s="18"/>
      <c r="U19" s="18"/>
      <c r="V19" s="18"/>
      <c r="W19" s="18"/>
    </row>
    <row r="20" spans="1:23" ht="36" customHeight="1" x14ac:dyDescent="0.2">
      <c r="A20" s="95" t="s">
        <v>164</v>
      </c>
    </row>
    <row r="21" spans="1:23" ht="15.95" customHeight="1" x14ac:dyDescent="0.2">
      <c r="A21" s="93" t="s">
        <v>145</v>
      </c>
    </row>
    <row r="22" spans="1:23" ht="15.95" customHeight="1" x14ac:dyDescent="0.2">
      <c r="A22" s="94" t="s">
        <v>179</v>
      </c>
    </row>
  </sheetData>
  <phoneticPr fontId="28" type="noConversion"/>
  <hyperlinks>
    <hyperlink ref="A15" r:id="rId1" xr:uid="{3664F34C-8499-4D64-BA7D-6EBED88FE722}"/>
    <hyperlink ref="A14" r:id="rId2" display="Revisions policy BEIS standards for official statistics (opens in a new window) " xr:uid="{EA3E086A-BE53-43CA-98B0-BE73457E4CCE}"/>
    <hyperlink ref="A11" r:id="rId3" xr:uid="{6360155E-ED09-474C-A816-942144F9B668}"/>
    <hyperlink ref="A12" r:id="rId4" xr:uid="{0C29E316-0EF8-436C-BA90-5EF0C2667B5E}"/>
    <hyperlink ref="A13" r:id="rId5" xr:uid="{A47C280C-E4E3-403D-BCBB-222730B75AB2}"/>
    <hyperlink ref="A22" r:id="rId6" xr:uid="{C19A9BC2-C690-49ED-8B5E-3F944BA1598E}"/>
    <hyperlink ref="A19" r:id="rId7" xr:uid="{1627433D-BC66-448E-B7D3-75E6A2382A76}"/>
  </hyperlinks>
  <pageMargins left="0.70866141732283472" right="0" top="0.74803149606299213" bottom="0.74803149606299213" header="0.31496062992125984" footer="0.31496062992125984"/>
  <pageSetup paperSize="9" scale="53" orientation="portrait"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9890C-DAF9-43EE-BB6C-D1254FAD2149}">
  <sheetPr>
    <tabColor theme="4"/>
  </sheetPr>
  <dimension ref="A1:AK66"/>
  <sheetViews>
    <sheetView showGridLines="0" zoomScaleNormal="100" workbookViewId="0">
      <pane ySplit="13" topLeftCell="A14" activePane="bottomLeft" state="frozen"/>
      <selection activeCell="A14" sqref="A14"/>
      <selection pane="bottomLeft" activeCell="A14" sqref="A14"/>
    </sheetView>
  </sheetViews>
  <sheetFormatPr defaultRowHeight="12.75" x14ac:dyDescent="0.2"/>
  <cols>
    <col min="1" max="1" width="8.5703125" customWidth="1"/>
    <col min="2" max="3" width="14.5703125" customWidth="1"/>
    <col min="4" max="37" width="11.5703125" customWidth="1"/>
  </cols>
  <sheetData>
    <row r="1" spans="1:37" ht="15.75" x14ac:dyDescent="0.2">
      <c r="A1" s="46" t="s">
        <v>113</v>
      </c>
    </row>
    <row r="2" spans="1:37" ht="15" x14ac:dyDescent="0.2">
      <c r="A2" s="36" t="s">
        <v>111</v>
      </c>
    </row>
    <row r="3" spans="1:37" ht="15" x14ac:dyDescent="0.2">
      <c r="A3" s="36" t="s">
        <v>119</v>
      </c>
    </row>
    <row r="4" spans="1:37" ht="15" x14ac:dyDescent="0.2">
      <c r="A4" s="36" t="s">
        <v>130</v>
      </c>
    </row>
    <row r="5" spans="1:37" ht="15" x14ac:dyDescent="0.2">
      <c r="A5" s="36" t="s">
        <v>121</v>
      </c>
    </row>
    <row r="6" spans="1:37" ht="15" x14ac:dyDescent="0.2">
      <c r="A6" s="36" t="s">
        <v>168</v>
      </c>
    </row>
    <row r="7" spans="1:37" ht="15" x14ac:dyDescent="0.2">
      <c r="A7" s="36" t="s">
        <v>122</v>
      </c>
    </row>
    <row r="8" spans="1:37" ht="15" x14ac:dyDescent="0.2">
      <c r="A8" s="36" t="s">
        <v>125</v>
      </c>
    </row>
    <row r="9" spans="1:37" ht="15" x14ac:dyDescent="0.2">
      <c r="A9" s="43" t="s">
        <v>128</v>
      </c>
    </row>
    <row r="10" spans="1:37" ht="15.75" x14ac:dyDescent="0.25">
      <c r="A10" s="45" t="s">
        <v>126</v>
      </c>
    </row>
    <row r="11" spans="1:37" ht="15" x14ac:dyDescent="0.2">
      <c r="A11" s="45" t="s">
        <v>133</v>
      </c>
    </row>
    <row r="12" spans="1:37" ht="15" x14ac:dyDescent="0.2">
      <c r="A12" s="36" t="s">
        <v>67</v>
      </c>
    </row>
    <row r="13" spans="1:37" ht="63.95" customHeight="1" x14ac:dyDescent="0.2">
      <c r="A13" s="102" t="s">
        <v>105</v>
      </c>
      <c r="B13" s="102" t="s">
        <v>106</v>
      </c>
      <c r="C13" s="103" t="s">
        <v>63</v>
      </c>
      <c r="D13" s="104" t="s">
        <v>0</v>
      </c>
      <c r="E13" s="104" t="s">
        <v>1</v>
      </c>
      <c r="F13" s="104" t="s">
        <v>2</v>
      </c>
      <c r="G13" s="104" t="s">
        <v>3</v>
      </c>
      <c r="H13" s="104" t="s">
        <v>4</v>
      </c>
      <c r="I13" s="104" t="s">
        <v>5</v>
      </c>
      <c r="J13" s="104" t="s">
        <v>6</v>
      </c>
      <c r="K13" s="104" t="s">
        <v>7</v>
      </c>
      <c r="L13" s="104" t="s">
        <v>8</v>
      </c>
      <c r="M13" s="104" t="s">
        <v>9</v>
      </c>
      <c r="N13" s="104" t="s">
        <v>10</v>
      </c>
      <c r="O13" s="104" t="s">
        <v>11</v>
      </c>
      <c r="P13" s="104" t="s">
        <v>12</v>
      </c>
      <c r="Q13" s="104" t="s">
        <v>13</v>
      </c>
      <c r="R13" s="104" t="s">
        <v>162</v>
      </c>
      <c r="S13" s="104" t="s">
        <v>123</v>
      </c>
      <c r="T13" s="104" t="s">
        <v>109</v>
      </c>
      <c r="U13" s="104" t="s">
        <v>163</v>
      </c>
      <c r="V13" s="104" t="s">
        <v>26</v>
      </c>
      <c r="W13" s="104" t="s">
        <v>50</v>
      </c>
      <c r="X13" s="105" t="s">
        <v>16</v>
      </c>
      <c r="Y13" s="105" t="s">
        <v>17</v>
      </c>
      <c r="Z13" s="105" t="s">
        <v>18</v>
      </c>
      <c r="AA13" s="106" t="s">
        <v>19</v>
      </c>
      <c r="AB13" s="106" t="s">
        <v>20</v>
      </c>
      <c r="AC13" s="106" t="s">
        <v>21</v>
      </c>
      <c r="AD13" s="106" t="s">
        <v>22</v>
      </c>
      <c r="AE13" s="106" t="s">
        <v>23</v>
      </c>
      <c r="AF13" s="106" t="s">
        <v>27</v>
      </c>
      <c r="AG13" s="106" t="s">
        <v>24</v>
      </c>
      <c r="AH13" s="106" t="s">
        <v>25</v>
      </c>
      <c r="AI13" s="104" t="s">
        <v>124</v>
      </c>
      <c r="AJ13" s="104" t="s">
        <v>110</v>
      </c>
      <c r="AK13" s="104" t="s">
        <v>161</v>
      </c>
    </row>
    <row r="14" spans="1:37" ht="12.95" customHeight="1" x14ac:dyDescent="0.2">
      <c r="A14">
        <v>1998</v>
      </c>
      <c r="B14" s="111">
        <v>35977</v>
      </c>
      <c r="C14" s="37" t="s">
        <v>107</v>
      </c>
      <c r="D14" s="34">
        <v>4.4575975158893284</v>
      </c>
      <c r="E14" s="34">
        <v>3.3950903695710815</v>
      </c>
      <c r="F14" s="34">
        <v>2.5684015297036931</v>
      </c>
      <c r="G14" s="34">
        <v>2.2523798748041539</v>
      </c>
      <c r="H14" s="34">
        <v>3.0793616043936072</v>
      </c>
      <c r="I14" s="34">
        <v>4.4492815165876776</v>
      </c>
      <c r="J14" s="34">
        <v>2.9260583639398998</v>
      </c>
      <c r="K14" s="34">
        <v>3.571228757094973</v>
      </c>
      <c r="L14" s="34">
        <v>4.4136054926192925</v>
      </c>
      <c r="M14" s="34">
        <v>3.2089100922578906</v>
      </c>
      <c r="N14" s="34">
        <v>3.470272481499753</v>
      </c>
      <c r="O14" s="34">
        <v>3.4813703099510596</v>
      </c>
      <c r="P14" s="34">
        <v>3.676085503489531</v>
      </c>
      <c r="Q14" s="34">
        <v>1.9012736801001251</v>
      </c>
      <c r="R14" s="34">
        <v>3.6840000000000002</v>
      </c>
      <c r="S14" s="40">
        <f t="shared" ref="S14:S31" si="0">MEDIAN(D14:R14)</f>
        <v>3.470272481499753</v>
      </c>
      <c r="T14" s="39">
        <f t="shared" ref="T14:T31" si="1">(R14-S14)/S14*100</f>
        <v>6.1588108610964243</v>
      </c>
      <c r="U14" s="38">
        <f t="shared" ref="U14:U31" si="2">RANK(R14,D14:R14,1)</f>
        <v>12</v>
      </c>
      <c r="V14" s="40"/>
      <c r="W14" s="40"/>
      <c r="X14" s="41"/>
      <c r="Y14" s="41"/>
      <c r="Z14" s="41"/>
      <c r="AA14" s="41"/>
      <c r="AB14" s="41"/>
      <c r="AC14" s="41"/>
      <c r="AD14" s="41"/>
      <c r="AE14" s="41"/>
      <c r="AF14" s="41"/>
      <c r="AG14" s="41"/>
      <c r="AH14" s="41"/>
      <c r="AI14" s="34"/>
      <c r="AJ14" s="35"/>
      <c r="AK14" s="42"/>
    </row>
    <row r="15" spans="1:37" ht="12.95" customHeight="1" x14ac:dyDescent="0.2">
      <c r="A15">
        <v>1999</v>
      </c>
      <c r="B15" s="111">
        <v>36161</v>
      </c>
      <c r="C15" s="37" t="s">
        <v>107</v>
      </c>
      <c r="D15" s="34">
        <v>4.4450000000000003</v>
      </c>
      <c r="E15" s="34">
        <v>3.4010991598888443</v>
      </c>
      <c r="F15" s="34">
        <v>2.6745934475806448</v>
      </c>
      <c r="G15" s="34">
        <v>2.2610000000000001</v>
      </c>
      <c r="H15" s="34">
        <v>3.2549999999999999</v>
      </c>
      <c r="I15" s="34">
        <v>4.7039999999999997</v>
      </c>
      <c r="J15" s="34">
        <v>3.2307207207207207</v>
      </c>
      <c r="K15" s="34">
        <v>3.7380000000000004</v>
      </c>
      <c r="L15" s="34">
        <v>4.3890000000000002</v>
      </c>
      <c r="M15" s="34">
        <v>3.444</v>
      </c>
      <c r="N15" s="34">
        <v>3.6259999999999999</v>
      </c>
      <c r="O15" s="34">
        <v>3.3065312596642098</v>
      </c>
      <c r="P15" s="34">
        <v>3.8779999999999997</v>
      </c>
      <c r="Q15" s="34">
        <v>1.8435516987036205</v>
      </c>
      <c r="R15" s="34">
        <v>3.6219999999999999</v>
      </c>
      <c r="S15" s="40">
        <f t="shared" si="0"/>
        <v>3.444</v>
      </c>
      <c r="T15" s="39">
        <f t="shared" si="1"/>
        <v>5.1684088269454111</v>
      </c>
      <c r="U15" s="38">
        <f t="shared" si="2"/>
        <v>9</v>
      </c>
      <c r="V15" s="40"/>
      <c r="W15" s="40"/>
      <c r="X15" s="41"/>
      <c r="Y15" s="41"/>
      <c r="Z15" s="41"/>
      <c r="AA15" s="41"/>
      <c r="AB15" s="41"/>
      <c r="AC15" s="41"/>
      <c r="AD15" s="41"/>
      <c r="AE15" s="41"/>
      <c r="AF15" s="41"/>
      <c r="AG15" s="41"/>
      <c r="AH15" s="41"/>
      <c r="AI15" s="34"/>
      <c r="AJ15" s="35"/>
      <c r="AK15" s="42"/>
    </row>
    <row r="16" spans="1:37" ht="12.95" customHeight="1" x14ac:dyDescent="0.2">
      <c r="A16">
        <v>1999</v>
      </c>
      <c r="B16" s="111">
        <v>36342</v>
      </c>
      <c r="C16" s="37" t="s">
        <v>107</v>
      </c>
      <c r="D16" s="34"/>
      <c r="E16" s="34">
        <v>3.3837466131547171</v>
      </c>
      <c r="F16" s="34">
        <v>2.6108292338709669</v>
      </c>
      <c r="G16" s="34">
        <v>2.2120000000000002</v>
      </c>
      <c r="H16" s="34">
        <v>3.1570000000000005</v>
      </c>
      <c r="I16" s="34">
        <v>5.1939999999999991</v>
      </c>
      <c r="J16" s="34">
        <v>3.1813062098501073</v>
      </c>
      <c r="K16" s="34">
        <v>3.7380000000000004</v>
      </c>
      <c r="L16" s="34">
        <v>4.1929999999999996</v>
      </c>
      <c r="M16" s="34">
        <v>3.4019999999999992</v>
      </c>
      <c r="N16" s="34">
        <v>3.605</v>
      </c>
      <c r="O16" s="34">
        <v>3.3065312596642098</v>
      </c>
      <c r="P16" s="34">
        <v>3.8779999999999997</v>
      </c>
      <c r="Q16" s="34">
        <v>1.8633115235709403</v>
      </c>
      <c r="R16" s="34">
        <v>3.1269999999999998</v>
      </c>
      <c r="S16" s="40">
        <f t="shared" si="0"/>
        <v>3.3451389364094632</v>
      </c>
      <c r="T16" s="39">
        <f t="shared" si="1"/>
        <v>-6.5210725340934559</v>
      </c>
      <c r="U16" s="38">
        <f t="shared" si="2"/>
        <v>4</v>
      </c>
      <c r="V16" s="40"/>
      <c r="W16" s="40"/>
      <c r="X16" s="41"/>
      <c r="Y16" s="41"/>
      <c r="Z16" s="41"/>
      <c r="AA16" s="41"/>
      <c r="AB16" s="41"/>
      <c r="AC16" s="41"/>
      <c r="AD16" s="41"/>
      <c r="AE16" s="41"/>
      <c r="AF16" s="41"/>
      <c r="AG16" s="41"/>
      <c r="AH16" s="41"/>
      <c r="AI16" s="34"/>
      <c r="AJ16" s="35"/>
      <c r="AK16" s="42"/>
    </row>
    <row r="17" spans="1:37" ht="12.95" customHeight="1" x14ac:dyDescent="0.2">
      <c r="A17">
        <v>2000</v>
      </c>
      <c r="B17" s="111">
        <v>36526</v>
      </c>
      <c r="C17" s="37" t="s">
        <v>107</v>
      </c>
      <c r="D17" s="34"/>
      <c r="E17" s="34">
        <v>3.0124021130444052</v>
      </c>
      <c r="F17" s="34"/>
      <c r="G17" s="34">
        <v>1.9220000000000002</v>
      </c>
      <c r="H17" s="34">
        <v>2.7962000000000002</v>
      </c>
      <c r="I17" s="34">
        <v>2.8582000000000005</v>
      </c>
      <c r="J17" s="34">
        <v>2.7822375932582233</v>
      </c>
      <c r="K17" s="34">
        <v>3.3108000000000009</v>
      </c>
      <c r="L17" s="34">
        <v>4.0734000000000004</v>
      </c>
      <c r="M17" s="34">
        <v>2.6969999999999996</v>
      </c>
      <c r="N17" s="34"/>
      <c r="O17" s="34">
        <v>2.9131792380363324</v>
      </c>
      <c r="P17" s="34">
        <v>3.4967999999999999</v>
      </c>
      <c r="Q17" s="34">
        <v>1.6975693432558139</v>
      </c>
      <c r="R17" s="34">
        <v>3.1677</v>
      </c>
      <c r="S17" s="40">
        <f t="shared" si="0"/>
        <v>2.8856896190181667</v>
      </c>
      <c r="T17" s="39">
        <f t="shared" si="1"/>
        <v>9.7727205006124365</v>
      </c>
      <c r="U17" s="38">
        <f t="shared" si="2"/>
        <v>9</v>
      </c>
      <c r="V17" s="40"/>
      <c r="W17" s="40"/>
      <c r="X17" s="41"/>
      <c r="Y17" s="41"/>
      <c r="Z17" s="41"/>
      <c r="AA17" s="41"/>
      <c r="AB17" s="41"/>
      <c r="AC17" s="41"/>
      <c r="AD17" s="41"/>
      <c r="AE17" s="41"/>
      <c r="AF17" s="41"/>
      <c r="AG17" s="41"/>
      <c r="AH17" s="41"/>
      <c r="AI17" s="34"/>
      <c r="AJ17" s="35"/>
      <c r="AK17" s="42"/>
    </row>
    <row r="18" spans="1:37" ht="12.95" customHeight="1" x14ac:dyDescent="0.2">
      <c r="A18">
        <v>2000</v>
      </c>
      <c r="B18" s="111">
        <v>36708</v>
      </c>
      <c r="C18" s="37" t="s">
        <v>107</v>
      </c>
      <c r="D18" s="34"/>
      <c r="E18" s="34">
        <v>3.1660960984038136</v>
      </c>
      <c r="F18" s="34"/>
      <c r="G18" s="34">
        <v>1.9281999999999999</v>
      </c>
      <c r="H18" s="34"/>
      <c r="I18" s="34">
        <v>4.1664000000000003</v>
      </c>
      <c r="J18" s="34">
        <v>2.7344160778958617</v>
      </c>
      <c r="K18" s="34">
        <v>3.3108000000000009</v>
      </c>
      <c r="L18" s="34">
        <v>4.5446000000000009</v>
      </c>
      <c r="M18" s="34">
        <v>2.7155999999999998</v>
      </c>
      <c r="N18" s="34"/>
      <c r="O18" s="34">
        <v>2.9131792380363324</v>
      </c>
      <c r="P18" s="34">
        <v>3.4967999999999999</v>
      </c>
      <c r="Q18" s="34">
        <v>1.804995118668252</v>
      </c>
      <c r="R18" s="34">
        <v>3.3239999999999998</v>
      </c>
      <c r="S18" s="40">
        <f t="shared" si="0"/>
        <v>3.1660960984038136</v>
      </c>
      <c r="T18" s="39">
        <f t="shared" si="1"/>
        <v>4.9873376135295917</v>
      </c>
      <c r="U18" s="38">
        <f t="shared" si="2"/>
        <v>8</v>
      </c>
      <c r="V18" s="40"/>
      <c r="W18" s="40"/>
      <c r="X18" s="41"/>
      <c r="Y18" s="41"/>
      <c r="Z18" s="41"/>
      <c r="AA18" s="41"/>
      <c r="AB18" s="41"/>
      <c r="AC18" s="41"/>
      <c r="AD18" s="41"/>
      <c r="AE18" s="41"/>
      <c r="AF18" s="41"/>
      <c r="AG18" s="41"/>
      <c r="AH18" s="41"/>
      <c r="AI18" s="34"/>
      <c r="AJ18" s="35"/>
      <c r="AK18" s="42"/>
    </row>
    <row r="19" spans="1:37" ht="12.95" customHeight="1" x14ac:dyDescent="0.2">
      <c r="A19">
        <v>2001</v>
      </c>
      <c r="B19" s="111">
        <v>36892</v>
      </c>
      <c r="C19" s="37" t="s">
        <v>107</v>
      </c>
      <c r="D19" s="34"/>
      <c r="E19" s="34">
        <v>3.1859275803856724</v>
      </c>
      <c r="F19" s="34"/>
      <c r="G19" s="34">
        <v>1.9403999999999999</v>
      </c>
      <c r="H19" s="34"/>
      <c r="I19" s="34">
        <v>3.2508000000000004</v>
      </c>
      <c r="J19" s="34">
        <v>2.8613653298106034</v>
      </c>
      <c r="K19" s="34">
        <v>3.3578999999999999</v>
      </c>
      <c r="L19" s="34">
        <v>4.7880000000000003</v>
      </c>
      <c r="M19" s="34">
        <v>2.6207999999999996</v>
      </c>
      <c r="N19" s="34"/>
      <c r="O19" s="34">
        <v>2.9947326942069608</v>
      </c>
      <c r="P19" s="34">
        <v>3.1814999999999998</v>
      </c>
      <c r="Q19" s="34">
        <v>1.487261811235955</v>
      </c>
      <c r="R19" s="34">
        <v>3.54</v>
      </c>
      <c r="S19" s="40">
        <f t="shared" si="0"/>
        <v>3.1814999999999998</v>
      </c>
      <c r="T19" s="39">
        <f t="shared" si="1"/>
        <v>11.268269684111278</v>
      </c>
      <c r="U19" s="38">
        <f t="shared" si="2"/>
        <v>10</v>
      </c>
      <c r="V19" s="40"/>
      <c r="W19" s="40"/>
      <c r="X19" s="41"/>
      <c r="Y19" s="41"/>
      <c r="Z19" s="41"/>
      <c r="AA19" s="41"/>
      <c r="AB19" s="41"/>
      <c r="AC19" s="41"/>
      <c r="AD19" s="41"/>
      <c r="AE19" s="41"/>
      <c r="AF19" s="41"/>
      <c r="AG19" s="41"/>
      <c r="AH19" s="41"/>
      <c r="AI19" s="34"/>
      <c r="AJ19" s="35"/>
      <c r="AK19" s="42"/>
    </row>
    <row r="20" spans="1:37" ht="12.95" customHeight="1" x14ac:dyDescent="0.2">
      <c r="A20">
        <v>2001</v>
      </c>
      <c r="B20" s="111">
        <v>37073</v>
      </c>
      <c r="C20" s="37" t="s">
        <v>107</v>
      </c>
      <c r="D20" s="34"/>
      <c r="E20" s="34">
        <v>3.2796313327499571</v>
      </c>
      <c r="F20" s="34"/>
      <c r="G20" s="34">
        <v>1.9844999999999997</v>
      </c>
      <c r="H20" s="34"/>
      <c r="I20" s="34">
        <v>3.4209000000000001</v>
      </c>
      <c r="J20" s="34">
        <v>2.963329350472006</v>
      </c>
      <c r="K20" s="34">
        <v>3.3642000000000007</v>
      </c>
      <c r="L20" s="34">
        <v>4.5737999999999994</v>
      </c>
      <c r="M20" s="34">
        <v>2.6522999999999999</v>
      </c>
      <c r="N20" s="34"/>
      <c r="O20" s="34">
        <v>2.9947326942069608</v>
      </c>
      <c r="P20" s="34">
        <v>3.1814999999999998</v>
      </c>
      <c r="Q20" s="34">
        <v>1.9495188606741567</v>
      </c>
      <c r="R20" s="34">
        <v>3.06</v>
      </c>
      <c r="S20" s="40">
        <f t="shared" si="0"/>
        <v>3.06</v>
      </c>
      <c r="T20" s="39">
        <f t="shared" si="1"/>
        <v>0</v>
      </c>
      <c r="U20" s="38">
        <f t="shared" si="2"/>
        <v>6</v>
      </c>
      <c r="V20" s="40"/>
      <c r="W20" s="40"/>
      <c r="X20" s="41"/>
      <c r="Y20" s="41"/>
      <c r="Z20" s="41"/>
      <c r="AA20" s="41"/>
      <c r="AB20" s="41"/>
      <c r="AC20" s="41"/>
      <c r="AD20" s="41"/>
      <c r="AE20" s="41"/>
      <c r="AF20" s="41"/>
      <c r="AG20" s="41"/>
      <c r="AH20" s="41"/>
      <c r="AI20" s="34"/>
      <c r="AJ20" s="35"/>
      <c r="AK20" s="42"/>
    </row>
    <row r="21" spans="1:37" ht="12.95" customHeight="1" x14ac:dyDescent="0.2">
      <c r="A21">
        <v>2002</v>
      </c>
      <c r="B21" s="111">
        <v>37257</v>
      </c>
      <c r="C21" s="37" t="s">
        <v>107</v>
      </c>
      <c r="D21" s="34" t="s">
        <v>135</v>
      </c>
      <c r="E21" s="34">
        <v>3.2053999999999996</v>
      </c>
      <c r="F21" s="34"/>
      <c r="G21" s="34">
        <v>1.8227999999999998</v>
      </c>
      <c r="H21" s="34"/>
      <c r="I21" s="34">
        <v>3.1743999999999999</v>
      </c>
      <c r="J21" s="34">
        <v>2.8519999999999994</v>
      </c>
      <c r="K21" s="34">
        <v>3.9369999999999994</v>
      </c>
      <c r="L21" s="34">
        <v>4.0485999999999995</v>
      </c>
      <c r="M21" s="34">
        <v>2.5234000000000001</v>
      </c>
      <c r="N21" s="34"/>
      <c r="O21" s="34">
        <v>3.1309999999999998</v>
      </c>
      <c r="P21" s="34">
        <v>2.8582000000000001</v>
      </c>
      <c r="Q21" s="34">
        <v>1.645720476706392</v>
      </c>
      <c r="R21" s="34">
        <v>3.04</v>
      </c>
      <c r="S21" s="40">
        <f t="shared" si="0"/>
        <v>3.04</v>
      </c>
      <c r="T21" s="39">
        <f t="shared" si="1"/>
        <v>0</v>
      </c>
      <c r="U21" s="38">
        <f t="shared" si="2"/>
        <v>6</v>
      </c>
      <c r="V21" s="40"/>
      <c r="W21" s="40"/>
      <c r="X21" s="41"/>
      <c r="Y21" s="41"/>
      <c r="Z21" s="41"/>
      <c r="AA21" s="41"/>
      <c r="AB21" s="41"/>
      <c r="AC21" s="41"/>
      <c r="AD21" s="41"/>
      <c r="AE21" s="41"/>
      <c r="AF21" s="41"/>
      <c r="AG21" s="41"/>
      <c r="AH21" s="41"/>
      <c r="AI21" s="34"/>
      <c r="AJ21" s="35"/>
      <c r="AK21" s="42"/>
    </row>
    <row r="22" spans="1:37" ht="12.95" customHeight="1" x14ac:dyDescent="0.2">
      <c r="A22">
        <v>2002</v>
      </c>
      <c r="B22" s="111">
        <v>37438</v>
      </c>
      <c r="C22" s="37" t="s">
        <v>107</v>
      </c>
      <c r="D22" s="34"/>
      <c r="E22" s="34">
        <v>3.3026950000000004</v>
      </c>
      <c r="F22" s="34"/>
      <c r="G22" s="34">
        <v>1.8918350000000002</v>
      </c>
      <c r="H22" s="34"/>
      <c r="I22" s="34">
        <v>3.1680220000000001</v>
      </c>
      <c r="J22" s="34">
        <v>2.9499799999999996</v>
      </c>
      <c r="K22" s="34">
        <v>4.0722550000000002</v>
      </c>
      <c r="L22" s="34">
        <v>4.3351879999999996</v>
      </c>
      <c r="M22" s="34">
        <v>2.6036779999999999</v>
      </c>
      <c r="N22" s="34"/>
      <c r="O22" s="34">
        <v>3.2385649999999999</v>
      </c>
      <c r="P22" s="34">
        <v>2.9563930000000003</v>
      </c>
      <c r="Q22" s="34">
        <v>1.672654761904762</v>
      </c>
      <c r="R22" s="34">
        <v>2.9</v>
      </c>
      <c r="S22" s="40">
        <f t="shared" si="0"/>
        <v>2.9563930000000003</v>
      </c>
      <c r="T22" s="39">
        <f t="shared" si="1"/>
        <v>-1.9074933542326866</v>
      </c>
      <c r="U22" s="38">
        <f t="shared" si="2"/>
        <v>4</v>
      </c>
      <c r="V22" s="40"/>
      <c r="W22" s="40"/>
      <c r="X22" s="41"/>
      <c r="Y22" s="41"/>
      <c r="Z22" s="41"/>
      <c r="AA22" s="41"/>
      <c r="AB22" s="41"/>
      <c r="AC22" s="41"/>
      <c r="AD22" s="41"/>
      <c r="AE22" s="41"/>
      <c r="AF22" s="41"/>
      <c r="AG22" s="41"/>
      <c r="AH22" s="41"/>
      <c r="AI22" s="34"/>
      <c r="AJ22" s="35"/>
      <c r="AK22" s="42"/>
    </row>
    <row r="23" spans="1:37" ht="12.95" customHeight="1" x14ac:dyDescent="0.2">
      <c r="A23">
        <v>2003</v>
      </c>
      <c r="B23" s="111">
        <v>37622</v>
      </c>
      <c r="C23" s="37" t="s">
        <v>107</v>
      </c>
      <c r="D23" s="34"/>
      <c r="E23" s="34">
        <v>3.3972535300000004</v>
      </c>
      <c r="F23" s="34"/>
      <c r="G23" s="34">
        <v>2.8715663300000003</v>
      </c>
      <c r="H23" s="34"/>
      <c r="I23" s="34">
        <v>3.7323791200000001</v>
      </c>
      <c r="J23" s="34">
        <v>3.1738364700000004</v>
      </c>
      <c r="K23" s="34">
        <v>4.0017938100000006</v>
      </c>
      <c r="L23" s="34">
        <v>4.6457606300000007</v>
      </c>
      <c r="M23" s="34">
        <v>2.8124265200000003</v>
      </c>
      <c r="N23" s="34"/>
      <c r="O23" s="34">
        <v>3.4103957100000004</v>
      </c>
      <c r="P23" s="34">
        <v>3.0884123000000003</v>
      </c>
      <c r="Q23" s="34">
        <v>4.0902095635727411</v>
      </c>
      <c r="R23" s="34">
        <v>2.8</v>
      </c>
      <c r="S23" s="40">
        <f t="shared" si="0"/>
        <v>3.3972535300000004</v>
      </c>
      <c r="T23" s="39">
        <f t="shared" si="1"/>
        <v>-17.580481548576106</v>
      </c>
      <c r="U23" s="38">
        <f t="shared" si="2"/>
        <v>1</v>
      </c>
      <c r="V23" s="40"/>
      <c r="W23" s="40"/>
      <c r="X23" s="41"/>
      <c r="Y23" s="41"/>
      <c r="Z23" s="41"/>
      <c r="AA23" s="41"/>
      <c r="AB23" s="41"/>
      <c r="AC23" s="41"/>
      <c r="AD23" s="41"/>
      <c r="AE23" s="41"/>
      <c r="AF23" s="41"/>
      <c r="AG23" s="41"/>
      <c r="AH23" s="41"/>
      <c r="AI23" s="34"/>
      <c r="AJ23" s="35"/>
      <c r="AK23" s="42"/>
    </row>
    <row r="24" spans="1:37" ht="12.95" customHeight="1" x14ac:dyDescent="0.2">
      <c r="A24">
        <v>2003</v>
      </c>
      <c r="B24" s="111">
        <v>37803</v>
      </c>
      <c r="C24" s="37" t="s">
        <v>107</v>
      </c>
      <c r="D24" s="34">
        <v>2.6277699999999999</v>
      </c>
      <c r="E24" s="34">
        <v>3.5153412500000001</v>
      </c>
      <c r="F24" s="34"/>
      <c r="G24" s="34">
        <v>2.9212974999999997</v>
      </c>
      <c r="H24" s="34"/>
      <c r="I24" s="34">
        <v>3.7809137500000003</v>
      </c>
      <c r="J24" s="34">
        <v>3.3755662500000057</v>
      </c>
      <c r="K24" s="34">
        <v>4.2561487500000004</v>
      </c>
      <c r="L24" s="34">
        <v>5.0738325</v>
      </c>
      <c r="M24" s="34">
        <v>2.9911850000000002</v>
      </c>
      <c r="N24" s="34"/>
      <c r="O24" s="34">
        <v>3.6201724999999998</v>
      </c>
      <c r="P24" s="34">
        <v>3.2847125000000004</v>
      </c>
      <c r="Q24" s="34">
        <v>2.61</v>
      </c>
      <c r="R24" s="34">
        <v>2.7</v>
      </c>
      <c r="S24" s="40">
        <f t="shared" si="0"/>
        <v>3.330139375000003</v>
      </c>
      <c r="T24" s="39">
        <f t="shared" si="1"/>
        <v>-18.92231237318715</v>
      </c>
      <c r="U24" s="38">
        <f t="shared" si="2"/>
        <v>3</v>
      </c>
      <c r="V24" s="40"/>
      <c r="W24" s="40"/>
      <c r="X24" s="41"/>
      <c r="Y24" s="41"/>
      <c r="Z24" s="41"/>
      <c r="AA24" s="41"/>
      <c r="AB24" s="41"/>
      <c r="AC24" s="41"/>
      <c r="AD24" s="41"/>
      <c r="AE24" s="41"/>
      <c r="AF24" s="41"/>
      <c r="AG24" s="41"/>
      <c r="AH24" s="41"/>
      <c r="AI24" s="34"/>
      <c r="AJ24" s="35"/>
      <c r="AK24" s="42"/>
    </row>
    <row r="25" spans="1:37" ht="12.95" customHeight="1" x14ac:dyDescent="0.2">
      <c r="A25">
        <v>2004</v>
      </c>
      <c r="B25" s="111">
        <v>37987</v>
      </c>
      <c r="C25" s="37" t="s">
        <v>107</v>
      </c>
      <c r="D25" s="34">
        <v>2.8979999999999997</v>
      </c>
      <c r="E25" s="34">
        <v>3.6293999999999995</v>
      </c>
      <c r="F25" s="34"/>
      <c r="G25" s="34">
        <v>2.9807999999999999</v>
      </c>
      <c r="H25" s="34"/>
      <c r="I25" s="34">
        <v>4.4228999999999994</v>
      </c>
      <c r="J25" s="34">
        <v>3.4154999999999998</v>
      </c>
      <c r="K25" s="34">
        <v>4.257299999999999</v>
      </c>
      <c r="L25" s="34">
        <v>4.8023999999999996</v>
      </c>
      <c r="M25" s="34">
        <v>3.0290999999999992</v>
      </c>
      <c r="N25" s="34"/>
      <c r="O25" s="34">
        <v>3.6500999999999997</v>
      </c>
      <c r="P25" s="34">
        <v>3.3050999999999995</v>
      </c>
      <c r="Q25" s="34">
        <v>3.11</v>
      </c>
      <c r="R25" s="34">
        <v>2.92</v>
      </c>
      <c r="S25" s="40">
        <f t="shared" si="0"/>
        <v>3.3602999999999996</v>
      </c>
      <c r="T25" s="39">
        <f t="shared" si="1"/>
        <v>-13.102996756241994</v>
      </c>
      <c r="U25" s="38">
        <f t="shared" si="2"/>
        <v>2</v>
      </c>
      <c r="V25" s="40"/>
      <c r="W25" s="40"/>
      <c r="X25" s="41"/>
      <c r="Y25" s="41"/>
      <c r="Z25" s="41"/>
      <c r="AA25" s="41"/>
      <c r="AB25" s="41"/>
      <c r="AC25" s="41"/>
      <c r="AD25" s="41"/>
      <c r="AE25" s="41"/>
      <c r="AF25" s="41"/>
      <c r="AG25" s="41"/>
      <c r="AH25" s="41"/>
      <c r="AI25" s="34"/>
      <c r="AJ25" s="35"/>
      <c r="AK25" s="42"/>
    </row>
    <row r="26" spans="1:37" ht="12.95" customHeight="1" x14ac:dyDescent="0.2">
      <c r="A26">
        <v>2004</v>
      </c>
      <c r="B26" s="111">
        <v>38169</v>
      </c>
      <c r="C26" s="37" t="s">
        <v>107</v>
      </c>
      <c r="D26" s="34">
        <v>2.9479199999999999</v>
      </c>
      <c r="E26" s="34">
        <v>3.6399199999999996</v>
      </c>
      <c r="F26" s="34"/>
      <c r="G26" s="34">
        <v>2.88564</v>
      </c>
      <c r="H26" s="34"/>
      <c r="I26" s="34">
        <v>4.6364000000000001</v>
      </c>
      <c r="J26" s="34">
        <v>3.4253999999999998</v>
      </c>
      <c r="K26" s="34">
        <v>4.2696399999999999</v>
      </c>
      <c r="L26" s="34">
        <v>4.95472</v>
      </c>
      <c r="M26" s="34">
        <v>3.0378799999999995</v>
      </c>
      <c r="N26" s="34"/>
      <c r="O26" s="34">
        <v>4.2004400000000004</v>
      </c>
      <c r="P26" s="34">
        <v>3.3146800000000001</v>
      </c>
      <c r="Q26" s="34">
        <v>3.32</v>
      </c>
      <c r="R26" s="34">
        <v>2.9</v>
      </c>
      <c r="S26" s="40">
        <f t="shared" si="0"/>
        <v>3.3727</v>
      </c>
      <c r="T26" s="39">
        <f t="shared" si="1"/>
        <v>-14.015477214101466</v>
      </c>
      <c r="U26" s="38">
        <f t="shared" si="2"/>
        <v>2</v>
      </c>
      <c r="V26" s="40"/>
      <c r="W26" s="40"/>
      <c r="X26" s="41"/>
      <c r="Y26" s="41"/>
      <c r="Z26" s="41"/>
      <c r="AA26" s="41"/>
      <c r="AB26" s="41"/>
      <c r="AC26" s="41"/>
      <c r="AD26" s="41"/>
      <c r="AE26" s="41"/>
      <c r="AF26" s="41"/>
      <c r="AG26" s="41"/>
      <c r="AH26" s="41"/>
      <c r="AI26" s="34"/>
      <c r="AJ26" s="35"/>
      <c r="AK26" s="42"/>
    </row>
    <row r="27" spans="1:37" ht="12.95" customHeight="1" x14ac:dyDescent="0.2">
      <c r="A27">
        <v>2005</v>
      </c>
      <c r="B27" s="111">
        <v>38353</v>
      </c>
      <c r="C27" s="37" t="s">
        <v>107</v>
      </c>
      <c r="D27" s="34">
        <v>3.3326558999999998</v>
      </c>
      <c r="E27" s="34">
        <v>3.6260973000000001</v>
      </c>
      <c r="F27" s="34"/>
      <c r="G27" s="34">
        <v>2.9693475</v>
      </c>
      <c r="H27" s="34"/>
      <c r="I27" s="34">
        <v>5.0094639000000001</v>
      </c>
      <c r="J27" s="34">
        <v>3.5422568999999999</v>
      </c>
      <c r="K27" s="34">
        <v>5.1282378</v>
      </c>
      <c r="L27" s="34">
        <v>5.5683998999999993</v>
      </c>
      <c r="M27" s="34" t="s">
        <v>66</v>
      </c>
      <c r="N27" s="34">
        <v>3.85</v>
      </c>
      <c r="O27" s="34">
        <v>3.8636451000000003</v>
      </c>
      <c r="P27" s="34">
        <v>4.0522859999999996</v>
      </c>
      <c r="Q27" s="34">
        <v>2.67</v>
      </c>
      <c r="R27" s="34">
        <v>3.27</v>
      </c>
      <c r="S27" s="40">
        <f t="shared" si="0"/>
        <v>3.7380486500000001</v>
      </c>
      <c r="T27" s="39">
        <f t="shared" si="1"/>
        <v>-12.52120274036562</v>
      </c>
      <c r="U27" s="38">
        <f t="shared" si="2"/>
        <v>3</v>
      </c>
      <c r="V27" s="40"/>
      <c r="W27" s="40"/>
      <c r="X27" s="41">
        <v>5.2677931034482768</v>
      </c>
      <c r="Y27" s="41">
        <v>3.4476137149632753</v>
      </c>
      <c r="Z27" s="41">
        <v>2.5629258113583782</v>
      </c>
      <c r="AA27" s="41">
        <v>3.6834137551917912</v>
      </c>
      <c r="AB27" s="41">
        <v>2.3256784893739231</v>
      </c>
      <c r="AC27" s="41">
        <v>3.5559140407784988</v>
      </c>
      <c r="AD27" s="41">
        <v>3.9897824084734057</v>
      </c>
      <c r="AE27" s="41">
        <v>3.1326175994506307</v>
      </c>
      <c r="AF27" s="41"/>
      <c r="AG27" s="41">
        <v>4.4643383779588675</v>
      </c>
      <c r="AH27" s="41"/>
      <c r="AI27" s="34">
        <f>MEDIAN(D27:R27,V27:AH27)</f>
        <v>3.6260973000000001</v>
      </c>
      <c r="AJ27" s="35">
        <f>(R27-AI27)/AI27*100</f>
        <v>-9.820401123819817</v>
      </c>
      <c r="AK27" s="42">
        <f>RANK(R27,(D27:R27,X27:AH27),1)</f>
        <v>6</v>
      </c>
    </row>
    <row r="28" spans="1:37" ht="12.95" customHeight="1" x14ac:dyDescent="0.2">
      <c r="A28">
        <v>2005</v>
      </c>
      <c r="B28" s="111">
        <v>38534</v>
      </c>
      <c r="C28" s="37" t="s">
        <v>107</v>
      </c>
      <c r="D28" s="34">
        <v>3.2507549999999998</v>
      </c>
      <c r="E28" s="34">
        <v>4.095815</v>
      </c>
      <c r="F28" s="34"/>
      <c r="G28" s="34">
        <v>2.7532599999999996</v>
      </c>
      <c r="H28" s="34"/>
      <c r="I28" s="34">
        <v>5.1385099999999992</v>
      </c>
      <c r="J28" s="34">
        <v>3.4552050000000003</v>
      </c>
      <c r="K28" s="34">
        <v>5.0022099999999998</v>
      </c>
      <c r="L28" s="34">
        <v>5.3156999999999996</v>
      </c>
      <c r="M28" s="34" t="s">
        <v>66</v>
      </c>
      <c r="N28" s="34">
        <v>3.7618800000000001</v>
      </c>
      <c r="O28" s="34">
        <v>3.9118099999999996</v>
      </c>
      <c r="P28" s="34">
        <v>3.9527000000000001</v>
      </c>
      <c r="Q28" s="34">
        <v>3.2299342384386929</v>
      </c>
      <c r="R28" s="34">
        <v>3.76</v>
      </c>
      <c r="S28" s="40">
        <f t="shared" si="0"/>
        <v>3.8368449999999998</v>
      </c>
      <c r="T28" s="39">
        <f t="shared" si="1"/>
        <v>-2.0028174189992054</v>
      </c>
      <c r="U28" s="38">
        <f t="shared" si="2"/>
        <v>5</v>
      </c>
      <c r="V28" s="40"/>
      <c r="W28" s="40"/>
      <c r="X28" s="41">
        <v>6.3460156931124683</v>
      </c>
      <c r="Y28" s="41">
        <v>3.2829276425475165</v>
      </c>
      <c r="Z28" s="41">
        <v>2.3043280968389301</v>
      </c>
      <c r="AA28" s="41">
        <v>3.7468334414531306</v>
      </c>
      <c r="AB28" s="41">
        <v>2.2334243033611036</v>
      </c>
      <c r="AC28" s="41">
        <v>3.4138785912882303</v>
      </c>
      <c r="AD28" s="41">
        <v>3.875029117167482</v>
      </c>
      <c r="AE28" s="41">
        <v>2.9821116993512793</v>
      </c>
      <c r="AF28" s="41"/>
      <c r="AG28" s="41">
        <v>4.3594936708860761</v>
      </c>
      <c r="AH28" s="41"/>
      <c r="AI28" s="34">
        <f>MEDIAN(D28:R28,V28:AH28)</f>
        <v>3.76</v>
      </c>
      <c r="AJ28" s="35">
        <f>(R28-AI28)/AI28*100</f>
        <v>0</v>
      </c>
      <c r="AK28" s="42">
        <f>RANK(R28,(D28:R28,X28:AH28),1)</f>
        <v>11</v>
      </c>
    </row>
    <row r="29" spans="1:37" ht="12.95" customHeight="1" x14ac:dyDescent="0.2">
      <c r="A29">
        <v>2006</v>
      </c>
      <c r="B29" s="111">
        <v>38718</v>
      </c>
      <c r="C29" s="37" t="s">
        <v>107</v>
      </c>
      <c r="D29" s="34">
        <v>3.5524439999999999</v>
      </c>
      <c r="E29" s="34">
        <v>4.6565820000000002</v>
      </c>
      <c r="F29" s="34"/>
      <c r="G29" s="34">
        <v>2.8597859999999997</v>
      </c>
      <c r="H29" s="34"/>
      <c r="I29" s="34">
        <v>5.6647080000000001</v>
      </c>
      <c r="J29" s="34">
        <v>3.6004499999999995</v>
      </c>
      <c r="K29" s="34">
        <v>6.0830459999999995</v>
      </c>
      <c r="L29" s="34">
        <v>6.1722000000000001</v>
      </c>
      <c r="M29" s="34" t="s">
        <v>66</v>
      </c>
      <c r="N29" s="34">
        <v>4.0050720000000002</v>
      </c>
      <c r="O29" s="34">
        <v>4.3273980000000005</v>
      </c>
      <c r="P29" s="34">
        <v>4.1833799999999997</v>
      </c>
      <c r="Q29" s="34">
        <v>3.5155624335042073</v>
      </c>
      <c r="R29" s="34">
        <v>4.9800000000000004</v>
      </c>
      <c r="S29" s="40">
        <f t="shared" si="0"/>
        <v>4.2553890000000001</v>
      </c>
      <c r="T29" s="39">
        <f t="shared" si="1"/>
        <v>17.028078984083482</v>
      </c>
      <c r="U29" s="38">
        <f t="shared" si="2"/>
        <v>9</v>
      </c>
      <c r="V29" s="40"/>
      <c r="W29" s="40"/>
      <c r="X29" s="41">
        <v>7.3423051438535305</v>
      </c>
      <c r="Y29" s="41">
        <v>4.0633000344471233</v>
      </c>
      <c r="Z29" s="41">
        <v>2.4063004103127836</v>
      </c>
      <c r="AA29" s="41">
        <v>3.7127484269262734</v>
      </c>
      <c r="AB29" s="41">
        <v>2.2557914392415972</v>
      </c>
      <c r="AC29" s="41">
        <v>3.4440952270620948</v>
      </c>
      <c r="AD29" s="41">
        <v>3.9138364779874215</v>
      </c>
      <c r="AE29" s="41">
        <v>3.2192603129445234</v>
      </c>
      <c r="AF29" s="41"/>
      <c r="AG29" s="41">
        <v>4.5098164531889608</v>
      </c>
      <c r="AH29" s="41"/>
      <c r="AI29" s="34">
        <f>MEDIAN(D29:R29,V29:AH29)</f>
        <v>4.0050720000000002</v>
      </c>
      <c r="AJ29" s="35">
        <f>(R29-AI29)/AI29*100</f>
        <v>24.3423339205887</v>
      </c>
      <c r="AK29" s="42">
        <f>RANK(R29,(D29:R29,X29:AH29),1)</f>
        <v>17</v>
      </c>
    </row>
    <row r="30" spans="1:37" ht="12.95" customHeight="1" x14ac:dyDescent="0.2">
      <c r="A30">
        <v>2006</v>
      </c>
      <c r="B30" s="111">
        <v>38899</v>
      </c>
      <c r="C30" s="37" t="s">
        <v>107</v>
      </c>
      <c r="D30" s="34">
        <v>3.8480759999999994</v>
      </c>
      <c r="E30" s="34">
        <v>5.2807230000000001</v>
      </c>
      <c r="F30" s="34"/>
      <c r="G30" s="34">
        <v>3.0106349999999997</v>
      </c>
      <c r="H30" s="34"/>
      <c r="I30" s="34">
        <v>5.8136400000000004</v>
      </c>
      <c r="J30" s="34">
        <v>3.6335250000000001</v>
      </c>
      <c r="K30" s="34">
        <v>6.1389270000000007</v>
      </c>
      <c r="L30" s="34">
        <v>6.3396359999999996</v>
      </c>
      <c r="M30" s="34" t="s">
        <v>66</v>
      </c>
      <c r="N30" s="34">
        <v>4.2702569999999991</v>
      </c>
      <c r="O30" s="34">
        <v>4.2702569999999991</v>
      </c>
      <c r="P30" s="34">
        <v>4.4709660000000007</v>
      </c>
      <c r="Q30" s="34">
        <v>4.3075986361422309</v>
      </c>
      <c r="R30" s="34">
        <v>4.92</v>
      </c>
      <c r="S30" s="40">
        <f t="shared" si="0"/>
        <v>4.3892823180711158</v>
      </c>
      <c r="T30" s="39">
        <f t="shared" si="1"/>
        <v>12.091217731515382</v>
      </c>
      <c r="U30" s="38">
        <f t="shared" si="2"/>
        <v>8</v>
      </c>
      <c r="V30" s="40"/>
      <c r="W30" s="40"/>
      <c r="X30" s="41">
        <v>7.4987530434782625</v>
      </c>
      <c r="Y30" s="41">
        <v>4.1779103639490414</v>
      </c>
      <c r="Z30" s="41">
        <v>2.4859087597305489</v>
      </c>
      <c r="AA30" s="41">
        <v>3.5466003176283749</v>
      </c>
      <c r="AB30" s="41">
        <v>2.4657491739692574</v>
      </c>
      <c r="AC30" s="41">
        <v>3.47573389712697</v>
      </c>
      <c r="AD30" s="41">
        <v>3.9981551362683434</v>
      </c>
      <c r="AE30" s="41">
        <v>3.1040888127065562</v>
      </c>
      <c r="AF30" s="41"/>
      <c r="AG30" s="41">
        <v>4.5117340286831817</v>
      </c>
      <c r="AH30" s="41"/>
      <c r="AI30" s="34">
        <f>MEDIAN(D30:R30,V30:AH30)</f>
        <v>4.2702569999999991</v>
      </c>
      <c r="AJ30" s="35">
        <f>(R30-AI30)/AI30*100</f>
        <v>15.215547916671079</v>
      </c>
      <c r="AK30" s="42">
        <f>RANK(R30,(D30:R30,X30:AH30),1)</f>
        <v>16</v>
      </c>
    </row>
    <row r="31" spans="1:37" ht="12.95" customHeight="1" x14ac:dyDescent="0.2">
      <c r="A31">
        <v>2007</v>
      </c>
      <c r="B31" s="111">
        <v>39083</v>
      </c>
      <c r="C31" s="37" t="s">
        <v>107</v>
      </c>
      <c r="D31" s="34">
        <v>4.4964959999999996</v>
      </c>
      <c r="E31" s="34">
        <v>4.58</v>
      </c>
      <c r="F31" s="34"/>
      <c r="G31" s="34">
        <v>2.8517599999999996</v>
      </c>
      <c r="H31" s="34"/>
      <c r="I31" s="34">
        <v>5.8361599999999996</v>
      </c>
      <c r="J31" s="34">
        <v>3.640968</v>
      </c>
      <c r="K31" s="34">
        <v>6.8176959999999998</v>
      </c>
      <c r="L31" s="34">
        <v>5.849424</v>
      </c>
      <c r="M31" s="34" t="s">
        <v>66</v>
      </c>
      <c r="N31" s="34">
        <v>4.3505920000000007</v>
      </c>
      <c r="O31" s="34">
        <v>4.3704879999999999</v>
      </c>
      <c r="P31" s="34">
        <v>4.5495519999999994</v>
      </c>
      <c r="Q31" s="34">
        <v>3.6729615151681987</v>
      </c>
      <c r="R31" s="34">
        <v>5.3</v>
      </c>
      <c r="S31" s="40">
        <f t="shared" si="0"/>
        <v>4.5230239999999995</v>
      </c>
      <c r="T31" s="39">
        <f t="shared" si="1"/>
        <v>17.178241813441637</v>
      </c>
      <c r="U31" s="38">
        <f t="shared" si="2"/>
        <v>9</v>
      </c>
      <c r="V31" s="40"/>
      <c r="W31" s="40"/>
      <c r="X31" s="41">
        <v>6.6522215691020365</v>
      </c>
      <c r="Y31" s="41">
        <v>4.5275826149425287</v>
      </c>
      <c r="Z31" s="41">
        <v>2.4761382025487966</v>
      </c>
      <c r="AA31" s="41">
        <v>4.2828461871750445</v>
      </c>
      <c r="AB31" s="41">
        <v>2.369253491039427</v>
      </c>
      <c r="AC31" s="41">
        <v>3.6505995134383693</v>
      </c>
      <c r="AD31" s="41">
        <v>3.8324174237130215</v>
      </c>
      <c r="AE31" s="41">
        <v>3.1721241139322078</v>
      </c>
      <c r="AF31" s="41"/>
      <c r="AG31" s="41">
        <v>5.2498561192483679</v>
      </c>
      <c r="AH31" s="41"/>
      <c r="AI31" s="34">
        <f>MEDIAN(D31:R31,V31:AH31)</f>
        <v>4.3704879999999999</v>
      </c>
      <c r="AJ31" s="35">
        <f>(R31-AI31)/AI31*100</f>
        <v>21.267922483713487</v>
      </c>
      <c r="AK31" s="42">
        <f>RANK(R31,(D31:R31,X31:AH31),1)</f>
        <v>17</v>
      </c>
    </row>
    <row r="32" spans="1:37" ht="12.95" customHeight="1" x14ac:dyDescent="0.2">
      <c r="A32">
        <v>2007</v>
      </c>
      <c r="B32" s="111">
        <v>39264</v>
      </c>
      <c r="C32" s="37" t="s">
        <v>107</v>
      </c>
      <c r="D32" s="34">
        <v>4.2708509999999995</v>
      </c>
      <c r="E32" s="34">
        <v>4.6824180000000002</v>
      </c>
      <c r="F32" s="34"/>
      <c r="G32" s="34" t="s">
        <v>66</v>
      </c>
      <c r="H32" s="34"/>
      <c r="I32" s="34" t="s">
        <v>66</v>
      </c>
      <c r="J32" s="34">
        <v>3.8525369999999994</v>
      </c>
      <c r="K32" s="34">
        <v>6.9359160000000006</v>
      </c>
      <c r="L32" s="34">
        <v>6.2949510000000002</v>
      </c>
      <c r="M32" s="34" t="s">
        <v>66</v>
      </c>
      <c r="N32" s="34" t="s">
        <v>66</v>
      </c>
      <c r="O32" s="34">
        <v>4.4462729999999997</v>
      </c>
      <c r="P32" s="34">
        <v>3.8188019999999998</v>
      </c>
      <c r="Q32" s="34" t="s">
        <v>66</v>
      </c>
      <c r="R32" s="34" t="s">
        <v>66</v>
      </c>
      <c r="S32" s="40" t="s">
        <v>66</v>
      </c>
      <c r="T32" s="39" t="s">
        <v>66</v>
      </c>
      <c r="U32" s="38" t="s">
        <v>66</v>
      </c>
      <c r="V32" s="40"/>
      <c r="W32" s="40"/>
      <c r="X32" s="41">
        <v>7.0774361432582351</v>
      </c>
      <c r="Y32" s="41">
        <v>4.4707923410557484</v>
      </c>
      <c r="Z32" s="41">
        <v>2.3706108675367177</v>
      </c>
      <c r="AA32" s="41">
        <v>5.6350230862697446</v>
      </c>
      <c r="AB32" s="41">
        <v>2.9708824795523032</v>
      </c>
      <c r="AC32" s="41">
        <v>3.7110750695088046</v>
      </c>
      <c r="AD32" s="41">
        <v>3.8959049615653383</v>
      </c>
      <c r="AE32" s="41">
        <v>3.323498752720131</v>
      </c>
      <c r="AF32" s="41"/>
      <c r="AG32" s="41">
        <v>5.5650243053471762</v>
      </c>
      <c r="AH32" s="41"/>
      <c r="AI32" s="34" t="s">
        <v>66</v>
      </c>
      <c r="AJ32" s="35"/>
      <c r="AK32" s="42"/>
    </row>
    <row r="33" spans="1:37" ht="12.95" customHeight="1" x14ac:dyDescent="0.2">
      <c r="A33">
        <v>2007</v>
      </c>
      <c r="B33" s="111" t="s">
        <v>183</v>
      </c>
      <c r="C33" s="37" t="s">
        <v>108</v>
      </c>
      <c r="D33" s="34"/>
      <c r="E33" s="34"/>
      <c r="F33" s="34"/>
      <c r="G33" s="34">
        <v>2.6446554399999997</v>
      </c>
      <c r="H33" s="34"/>
      <c r="I33" s="34">
        <v>4.4999621899999998</v>
      </c>
      <c r="J33" s="34"/>
      <c r="K33" s="34"/>
      <c r="L33" s="34"/>
      <c r="M33" s="34"/>
      <c r="N33" s="34">
        <v>5.3702697200000005</v>
      </c>
      <c r="O33" s="34"/>
      <c r="P33" s="34"/>
      <c r="Q33" s="34">
        <v>3.1452769267148142</v>
      </c>
      <c r="R33" s="34">
        <v>6.26</v>
      </c>
      <c r="S33" s="40"/>
      <c r="T33" s="39"/>
      <c r="U33" s="38"/>
      <c r="V33" s="40"/>
      <c r="W33" s="40"/>
      <c r="X33" s="41"/>
      <c r="Y33" s="41"/>
      <c r="Z33" s="41"/>
      <c r="AA33" s="41"/>
      <c r="AB33" s="41"/>
      <c r="AC33" s="41"/>
      <c r="AD33" s="41"/>
      <c r="AE33" s="41"/>
      <c r="AF33" s="41"/>
      <c r="AG33" s="41"/>
      <c r="AH33" s="41"/>
      <c r="AI33" s="34"/>
      <c r="AJ33" s="35"/>
      <c r="AK33" s="42"/>
    </row>
    <row r="34" spans="1:37" ht="12.95" customHeight="1" x14ac:dyDescent="0.2">
      <c r="A34">
        <v>2007</v>
      </c>
      <c r="B34" s="111" t="s">
        <v>200</v>
      </c>
      <c r="C34" s="37" t="s">
        <v>108</v>
      </c>
      <c r="D34" s="34">
        <v>4.5347258500000001</v>
      </c>
      <c r="E34" s="34">
        <v>4.5972258999999998</v>
      </c>
      <c r="F34" s="34">
        <v>4.9166706000000007</v>
      </c>
      <c r="G34" s="34">
        <v>2.8125022500000001</v>
      </c>
      <c r="H34" s="34">
        <v>3.3402804500000003</v>
      </c>
      <c r="I34" s="34">
        <v>5.0277818000000005</v>
      </c>
      <c r="J34" s="34">
        <v>4.2083367000000003</v>
      </c>
      <c r="K34" s="34">
        <v>7.5972283000000003</v>
      </c>
      <c r="L34" s="34"/>
      <c r="M34" s="34"/>
      <c r="N34" s="34">
        <v>5.2291708500000009</v>
      </c>
      <c r="O34" s="34">
        <v>3.8472252999999998</v>
      </c>
      <c r="P34" s="34">
        <v>4.5972258999999998</v>
      </c>
      <c r="Q34" s="34">
        <v>3.6180584500000004</v>
      </c>
      <c r="R34" s="34">
        <v>5.9700000000000006</v>
      </c>
      <c r="S34" s="40">
        <f t="shared" ref="S34:S66" si="3">MEDIAN(D34:R34)</f>
        <v>4.5972258999999998</v>
      </c>
      <c r="T34" s="39">
        <f t="shared" ref="T34:T66" si="4">(R34-S34)/S34*100</f>
        <v>29.860923301593704</v>
      </c>
      <c r="U34" s="38">
        <f t="shared" ref="U34:U66" si="5">RANK(R34,D34:R34,1)</f>
        <v>12</v>
      </c>
      <c r="V34" s="40">
        <v>2.9444468000000001</v>
      </c>
      <c r="W34" s="40">
        <v>3.1319469500000001</v>
      </c>
      <c r="X34" s="41">
        <v>7.6319505499999991</v>
      </c>
      <c r="Y34" s="41">
        <v>4.6388926000000001</v>
      </c>
      <c r="Z34" s="41">
        <v>2.3055574000000001</v>
      </c>
      <c r="AA34" s="41">
        <v>5.0208373499999999</v>
      </c>
      <c r="AB34" s="41">
        <v>3.1041691500000002</v>
      </c>
      <c r="AC34" s="41">
        <v>3.8055586000000003</v>
      </c>
      <c r="AD34" s="41">
        <v>4.0277810000000001</v>
      </c>
      <c r="AE34" s="41">
        <v>3.2638914999999997</v>
      </c>
      <c r="AF34" s="41">
        <v>4.4305591</v>
      </c>
      <c r="AG34" s="41">
        <v>5.8888936000000003</v>
      </c>
      <c r="AH34" s="41">
        <v>4.2777811999999997</v>
      </c>
      <c r="AI34" s="34">
        <f t="shared" ref="AI34:AI60" si="6">MEDIAN(D34:R34,V34:AH34)</f>
        <v>4.3541701499999999</v>
      </c>
      <c r="AJ34" s="35">
        <f t="shared" ref="AJ34:AJ66" si="7">(R34-AI34)/AI34*100</f>
        <v>37.109938158939443</v>
      </c>
      <c r="AK34" s="42">
        <f>RANK(R34,(D34:R34,V34:AH34),1)</f>
        <v>24</v>
      </c>
    </row>
    <row r="35" spans="1:37" ht="12.95" customHeight="1" x14ac:dyDescent="0.2">
      <c r="A35">
        <v>2008</v>
      </c>
      <c r="B35" s="111" t="s">
        <v>184</v>
      </c>
      <c r="C35" s="37" t="s">
        <v>108</v>
      </c>
      <c r="D35" s="34">
        <v>5.3571041833333322</v>
      </c>
      <c r="E35" s="34">
        <v>5.636200783333333</v>
      </c>
      <c r="F35" s="34">
        <v>5.0780075833333331</v>
      </c>
      <c r="G35" s="34">
        <v>3.8918470333333337</v>
      </c>
      <c r="H35" s="34">
        <v>4.2949865666666662</v>
      </c>
      <c r="I35" s="34">
        <v>6.1323725166666669</v>
      </c>
      <c r="J35" s="34">
        <v>5.0702549000000001</v>
      </c>
      <c r="K35" s="34">
        <v>9.233445849999999</v>
      </c>
      <c r="L35" s="34"/>
      <c r="M35" s="34"/>
      <c r="N35" s="34">
        <v>5.8532759166666661</v>
      </c>
      <c r="O35" s="34">
        <v>4.3880187666666659</v>
      </c>
      <c r="P35" s="34">
        <v>5.2873300333333333</v>
      </c>
      <c r="Q35" s="34">
        <v>4.2562231500000003</v>
      </c>
      <c r="R35" s="34">
        <v>6.4347271666666668</v>
      </c>
      <c r="S35" s="40">
        <f t="shared" si="3"/>
        <v>5.2873300333333333</v>
      </c>
      <c r="T35" s="39">
        <f t="shared" si="4"/>
        <v>21.700879765395896</v>
      </c>
      <c r="U35" s="38">
        <f t="shared" si="5"/>
        <v>12</v>
      </c>
      <c r="V35" s="40">
        <v>3.1320840666666663</v>
      </c>
      <c r="W35" s="40">
        <v>4.0546533833333331</v>
      </c>
      <c r="X35" s="41">
        <v>9.2722092666666658</v>
      </c>
      <c r="Y35" s="41">
        <v>6.2796735000000004</v>
      </c>
      <c r="Z35" s="41">
        <v>2.7366972166666663</v>
      </c>
      <c r="AA35" s="41">
        <v>6.7060710833333328</v>
      </c>
      <c r="AB35" s="41">
        <v>4.0313953333333332</v>
      </c>
      <c r="AC35" s="41">
        <v>5.1787924666666667</v>
      </c>
      <c r="AD35" s="41">
        <v>4.5043090166666664</v>
      </c>
      <c r="AE35" s="41">
        <v>5.1865451499999997</v>
      </c>
      <c r="AF35" s="41">
        <v>5.4191256499999998</v>
      </c>
      <c r="AG35" s="41">
        <v>7.5045974666666666</v>
      </c>
      <c r="AH35" s="41">
        <v>4.7989109833333332</v>
      </c>
      <c r="AI35" s="34">
        <f t="shared" si="6"/>
        <v>5.1826688083333332</v>
      </c>
      <c r="AJ35" s="35">
        <f t="shared" si="7"/>
        <v>24.158563949139868</v>
      </c>
      <c r="AK35" s="42">
        <f>RANK(R35,(D35:R35,V35:AH35),1)</f>
        <v>22</v>
      </c>
    </row>
    <row r="36" spans="1:37" ht="12.95" customHeight="1" x14ac:dyDescent="0.2">
      <c r="A36">
        <v>2008</v>
      </c>
      <c r="B36" s="111" t="s">
        <v>201</v>
      </c>
      <c r="C36" s="37" t="s">
        <v>108</v>
      </c>
      <c r="D36" s="34">
        <v>6.4934643333333337</v>
      </c>
      <c r="E36" s="34">
        <v>5.9864180000000013</v>
      </c>
      <c r="F36" s="34">
        <v>6.3626136666666664</v>
      </c>
      <c r="G36" s="34">
        <v>4.4407445000000001</v>
      </c>
      <c r="H36" s="34">
        <v>4.2199340000000003</v>
      </c>
      <c r="I36" s="34">
        <v>6.5261769999999997</v>
      </c>
      <c r="J36" s="34">
        <v>5.9209926666666677</v>
      </c>
      <c r="K36" s="34">
        <v>9.4048916666666678</v>
      </c>
      <c r="L36" s="34"/>
      <c r="M36" s="34"/>
      <c r="N36" s="34">
        <v>6.5588896666666674</v>
      </c>
      <c r="O36" s="34">
        <v>4.7351584999999998</v>
      </c>
      <c r="P36" s="34">
        <v>6.0763778333333347</v>
      </c>
      <c r="Q36" s="34">
        <v>5.0295725000000004</v>
      </c>
      <c r="R36" s="34">
        <v>7.7937928333333337</v>
      </c>
      <c r="S36" s="40">
        <f t="shared" si="3"/>
        <v>6.0763778333333347</v>
      </c>
      <c r="T36" s="39">
        <f t="shared" si="4"/>
        <v>28.26379542395691</v>
      </c>
      <c r="U36" s="38">
        <f t="shared" si="5"/>
        <v>12</v>
      </c>
      <c r="V36" s="40">
        <v>4.1790431666666672</v>
      </c>
      <c r="W36" s="40">
        <v>4.784227500000001</v>
      </c>
      <c r="X36" s="41">
        <v>12.414457000000001</v>
      </c>
      <c r="Y36" s="41">
        <v>6.7469875000000012</v>
      </c>
      <c r="Z36" s="41">
        <v>3.2221976666666667</v>
      </c>
      <c r="AA36" s="41">
        <v>7.8837526666666671</v>
      </c>
      <c r="AB36" s="41">
        <v>5.6102223333333336</v>
      </c>
      <c r="AC36" s="41">
        <v>5.4057681666666673</v>
      </c>
      <c r="AD36" s="41">
        <v>10.819714500000002</v>
      </c>
      <c r="AE36" s="41">
        <v>5.7656074999999998</v>
      </c>
      <c r="AF36" s="41">
        <v>5.585687833333334</v>
      </c>
      <c r="AG36" s="41">
        <v>8.0636723333333347</v>
      </c>
      <c r="AH36" s="41">
        <v>5.1277105000000009</v>
      </c>
      <c r="AI36" s="34">
        <f t="shared" si="6"/>
        <v>5.9537053333333345</v>
      </c>
      <c r="AJ36" s="35">
        <f t="shared" si="7"/>
        <v>30.906593406593387</v>
      </c>
      <c r="AK36" s="42">
        <f>RANK(R36,(D36:R36,V36:AH36),1)</f>
        <v>21</v>
      </c>
    </row>
    <row r="37" spans="1:37" ht="12.95" customHeight="1" x14ac:dyDescent="0.2">
      <c r="A37">
        <v>2009</v>
      </c>
      <c r="B37" s="111" t="s">
        <v>185</v>
      </c>
      <c r="C37" s="37" t="s">
        <v>108</v>
      </c>
      <c r="D37" s="34">
        <v>7.4462702999999992</v>
      </c>
      <c r="E37" s="34">
        <v>7.6518695999999986</v>
      </c>
      <c r="F37" s="34">
        <v>4.8360531</v>
      </c>
      <c r="G37" s="34">
        <v>4.6483319999999999</v>
      </c>
      <c r="H37" s="34">
        <v>5.5779983999999994</v>
      </c>
      <c r="I37" s="34">
        <v>7.0440107999999988</v>
      </c>
      <c r="J37" s="34">
        <v>6.6059948999999989</v>
      </c>
      <c r="K37" s="34">
        <v>8.5547186999999987</v>
      </c>
      <c r="L37" s="34"/>
      <c r="M37" s="34">
        <v>5.8372322999999993</v>
      </c>
      <c r="N37" s="34">
        <v>7.5267221999999991</v>
      </c>
      <c r="O37" s="34">
        <v>5.9623796999999996</v>
      </c>
      <c r="P37" s="34">
        <v>7.0976453999999993</v>
      </c>
      <c r="Q37" s="34">
        <v>4.6662102000000001</v>
      </c>
      <c r="R37" s="34">
        <v>8.7066833999999993</v>
      </c>
      <c r="S37" s="40">
        <f t="shared" si="3"/>
        <v>6.8250028499999988</v>
      </c>
      <c r="T37" s="39">
        <f t="shared" si="4"/>
        <v>27.570399476096934</v>
      </c>
      <c r="U37" s="38">
        <f t="shared" si="5"/>
        <v>14</v>
      </c>
      <c r="V37" s="40">
        <v>4.7109056999999996</v>
      </c>
      <c r="W37" s="40">
        <v>5.4528509999999999</v>
      </c>
      <c r="X37" s="41">
        <v>8.7871352999999992</v>
      </c>
      <c r="Y37" s="41">
        <v>7.7055041999999991</v>
      </c>
      <c r="Z37" s="41">
        <v>3.7454828999999994</v>
      </c>
      <c r="AA37" s="41">
        <v>9.9045227999999987</v>
      </c>
      <c r="AB37" s="41">
        <v>7.3568792999999992</v>
      </c>
      <c r="AC37" s="41">
        <v>6.6238730999999991</v>
      </c>
      <c r="AD37" s="41">
        <v>10.995092999999999</v>
      </c>
      <c r="AE37" s="41">
        <v>6.3378218999999998</v>
      </c>
      <c r="AF37" s="41">
        <v>5.9266232999999993</v>
      </c>
      <c r="AG37" s="41">
        <v>9.8061926999999987</v>
      </c>
      <c r="AH37" s="41">
        <v>5.4528509999999999</v>
      </c>
      <c r="AI37" s="34">
        <f t="shared" si="6"/>
        <v>6.6238730999999991</v>
      </c>
      <c r="AJ37" s="35">
        <f t="shared" si="7"/>
        <v>31.443994601889347</v>
      </c>
      <c r="AK37" s="42">
        <f>RANK(R37,(D37:R37,V37:AH37),1)</f>
        <v>23</v>
      </c>
    </row>
    <row r="38" spans="1:37" ht="12.95" customHeight="1" x14ac:dyDescent="0.2">
      <c r="A38">
        <v>2009</v>
      </c>
      <c r="B38" s="111" t="s">
        <v>202</v>
      </c>
      <c r="C38" s="37" t="s">
        <v>108</v>
      </c>
      <c r="D38" s="34">
        <v>7.3314694004349183</v>
      </c>
      <c r="E38" s="34">
        <v>7.4646074646074645</v>
      </c>
      <c r="F38" s="34">
        <v>4.9971153419429291</v>
      </c>
      <c r="G38" s="34">
        <v>4.6687081169839795</v>
      </c>
      <c r="H38" s="34">
        <v>4.9527359872187464</v>
      </c>
      <c r="I38" s="34">
        <v>6.6924066924066921</v>
      </c>
      <c r="J38" s="34">
        <v>5.7781919850885375</v>
      </c>
      <c r="K38" s="34">
        <v>7.8373940442905967</v>
      </c>
      <c r="L38" s="34"/>
      <c r="M38" s="34">
        <v>5.8048195979230464</v>
      </c>
      <c r="N38" s="34">
        <v>7.3758487551590992</v>
      </c>
      <c r="O38" s="34">
        <v>6.0710957262681404</v>
      </c>
      <c r="P38" s="34">
        <v>6.9498069498069501</v>
      </c>
      <c r="Q38" s="34">
        <v>4.9261083743842367</v>
      </c>
      <c r="R38" s="34">
        <v>7.4823592064971383</v>
      </c>
      <c r="S38" s="40">
        <f t="shared" si="3"/>
        <v>6.3817512093374162</v>
      </c>
      <c r="T38" s="39">
        <f t="shared" si="4"/>
        <v>17.246175243393612</v>
      </c>
      <c r="U38" s="38">
        <f t="shared" si="5"/>
        <v>13</v>
      </c>
      <c r="V38" s="40">
        <v>4.5355700528114324</v>
      </c>
      <c r="W38" s="40">
        <v>5.3521501797363866</v>
      </c>
      <c r="X38" s="41">
        <v>10.64216926285892</v>
      </c>
      <c r="Y38" s="41">
        <v>7.9971597212976526</v>
      </c>
      <c r="Z38" s="41">
        <v>3.5237207651000753</v>
      </c>
      <c r="AA38" s="41">
        <v>9.1776505569609039</v>
      </c>
      <c r="AB38" s="41">
        <v>6.8077930146895671</v>
      </c>
      <c r="AC38" s="41">
        <v>5.5207917276882794</v>
      </c>
      <c r="AD38" s="41">
        <v>7.6332490125593564</v>
      </c>
      <c r="AE38" s="41">
        <v>6.7101584342963667</v>
      </c>
      <c r="AF38" s="41">
        <v>5.5474193405227892</v>
      </c>
      <c r="AG38" s="41">
        <v>9.6480717170372348</v>
      </c>
      <c r="AH38" s="41">
        <v>6.3551235965029065</v>
      </c>
      <c r="AI38" s="34">
        <f t="shared" si="6"/>
        <v>6.6924066924066921</v>
      </c>
      <c r="AJ38" s="35">
        <f t="shared" si="7"/>
        <v>11.803713527851475</v>
      </c>
      <c r="AK38" s="42">
        <f>RANK(R38,(D38:R38,V38:AH38),1)</f>
        <v>21</v>
      </c>
    </row>
    <row r="39" spans="1:37" ht="12.95" customHeight="1" x14ac:dyDescent="0.2">
      <c r="A39">
        <v>2010</v>
      </c>
      <c r="B39" s="111" t="s">
        <v>186</v>
      </c>
      <c r="C39" s="37" t="s">
        <v>108</v>
      </c>
      <c r="D39" s="34">
        <v>6.6382460414129127</v>
      </c>
      <c r="E39" s="34">
        <v>6.229337045414999</v>
      </c>
      <c r="F39" s="34">
        <v>5.6551244127370799</v>
      </c>
      <c r="G39" s="34">
        <v>5.1853140769096928</v>
      </c>
      <c r="H39" s="34">
        <v>5.472420393248651</v>
      </c>
      <c r="I39" s="34">
        <v>6.0901339829476253</v>
      </c>
      <c r="J39" s="34">
        <v>5.7769270923960327</v>
      </c>
      <c r="K39" s="34">
        <v>6.5860448929876458</v>
      </c>
      <c r="L39" s="34"/>
      <c r="M39" s="34">
        <v>5.7421263267791893</v>
      </c>
      <c r="N39" s="34">
        <v>6.0292326431181484</v>
      </c>
      <c r="O39" s="34">
        <v>5.6551244127370799</v>
      </c>
      <c r="P39" s="34">
        <v>6.281538193840265</v>
      </c>
      <c r="Q39" s="34">
        <v>6.0292326431181484</v>
      </c>
      <c r="R39" s="34">
        <v>7.038454846006613</v>
      </c>
      <c r="S39" s="40">
        <f t="shared" si="3"/>
        <v>6.0292326431181484</v>
      </c>
      <c r="T39" s="39">
        <f t="shared" si="4"/>
        <v>16.738816738816755</v>
      </c>
      <c r="U39" s="38">
        <f t="shared" si="5"/>
        <v>14</v>
      </c>
      <c r="V39" s="40">
        <v>4.541499912998086</v>
      </c>
      <c r="W39" s="40">
        <v>5.7508265181834011</v>
      </c>
      <c r="X39" s="41">
        <v>11.136244997389944</v>
      </c>
      <c r="Y39" s="41">
        <v>7.7779711153645374</v>
      </c>
      <c r="Z39" s="41">
        <v>4.2630937880633377</v>
      </c>
      <c r="AA39" s="41">
        <v>7.0297546546024003</v>
      </c>
      <c r="AB39" s="41">
        <v>7.038454846006613</v>
      </c>
      <c r="AC39" s="41">
        <v>7.5256655646424209</v>
      </c>
      <c r="AD39" s="41">
        <v>11.745258395684706</v>
      </c>
      <c r="AE39" s="41">
        <v>6.455542021924483</v>
      </c>
      <c r="AF39" s="41">
        <v>5.6203236471202374</v>
      </c>
      <c r="AG39" s="41">
        <v>8.4043848964677235</v>
      </c>
      <c r="AH39" s="41">
        <v>5.7682269009918219</v>
      </c>
      <c r="AI39" s="34">
        <f t="shared" si="6"/>
        <v>6.0901339829476253</v>
      </c>
      <c r="AJ39" s="35">
        <f t="shared" si="7"/>
        <v>15.571428571428575</v>
      </c>
      <c r="AK39" s="42">
        <f>RANK(R39,(D39:R39,V39:AH39),1)</f>
        <v>21</v>
      </c>
    </row>
    <row r="40" spans="1:37" ht="12.95" customHeight="1" x14ac:dyDescent="0.2">
      <c r="A40">
        <v>2010</v>
      </c>
      <c r="B40" s="111" t="s">
        <v>203</v>
      </c>
      <c r="C40" s="37" t="s">
        <v>108</v>
      </c>
      <c r="D40" s="34">
        <v>6.4819289124856256</v>
      </c>
      <c r="E40" s="34">
        <v>6.0419024066772025</v>
      </c>
      <c r="F40" s="34">
        <v>5.864199394716108</v>
      </c>
      <c r="G40" s="34">
        <v>4.7725951783836713</v>
      </c>
      <c r="H40" s="34">
        <v>4.6456644555543187</v>
      </c>
      <c r="I40" s="34">
        <v>6.0419024066772025</v>
      </c>
      <c r="J40" s="34">
        <v>5.5680277081142835</v>
      </c>
      <c r="K40" s="34">
        <v>6.7188662617670838</v>
      </c>
      <c r="L40" s="34">
        <v>8.1066421647013431</v>
      </c>
      <c r="M40" s="34">
        <v>5.6526481900005194</v>
      </c>
      <c r="N40" s="34">
        <v>6.0165162621113311</v>
      </c>
      <c r="O40" s="34">
        <v>5.4834072262280475</v>
      </c>
      <c r="P40" s="34">
        <v>6.1519090331293071</v>
      </c>
      <c r="Q40" s="34">
        <v>5.8303512019616139</v>
      </c>
      <c r="R40" s="34">
        <v>6.5327012016173667</v>
      </c>
      <c r="S40" s="40">
        <f t="shared" si="3"/>
        <v>6.0165162621113311</v>
      </c>
      <c r="T40" s="39">
        <f t="shared" si="4"/>
        <v>8.57946554149086</v>
      </c>
      <c r="U40" s="38">
        <f t="shared" si="5"/>
        <v>13</v>
      </c>
      <c r="V40" s="40">
        <v>4.3156445761980011</v>
      </c>
      <c r="W40" s="40">
        <v>5.6611102381891421</v>
      </c>
      <c r="X40" s="41">
        <v>11.973798186902297</v>
      </c>
      <c r="Y40" s="41">
        <v>7.8104704780995196</v>
      </c>
      <c r="Z40" s="41">
        <v>4.6541265037429422</v>
      </c>
      <c r="AA40" s="41">
        <v>7.1419686711982608</v>
      </c>
      <c r="AB40" s="41">
        <v>7.0319620447461535</v>
      </c>
      <c r="AC40" s="41">
        <v>6.9388795146712967</v>
      </c>
      <c r="AD40" s="41">
        <v>11.677626500300473</v>
      </c>
      <c r="AE40" s="41">
        <v>6.3888463824107662</v>
      </c>
      <c r="AF40" s="41">
        <v>5.2041596360034719</v>
      </c>
      <c r="AG40" s="41">
        <v>8.1151042128899658</v>
      </c>
      <c r="AH40" s="41">
        <v>5.6187999972460245</v>
      </c>
      <c r="AI40" s="34">
        <f t="shared" si="6"/>
        <v>6.0419024066772025</v>
      </c>
      <c r="AJ40" s="35">
        <f t="shared" si="7"/>
        <v>8.1232492997198751</v>
      </c>
      <c r="AK40" s="42">
        <f>RANK(R40,(D40:R40,V40:AH40),1)</f>
        <v>19</v>
      </c>
    </row>
    <row r="41" spans="1:37" ht="12.95" customHeight="1" x14ac:dyDescent="0.2">
      <c r="A41">
        <v>2011</v>
      </c>
      <c r="B41" s="111" t="s">
        <v>187</v>
      </c>
      <c r="C41" s="37" t="s">
        <v>108</v>
      </c>
      <c r="D41" s="34">
        <v>6.5109038113128141</v>
      </c>
      <c r="E41" s="34">
        <v>6.43277296557706</v>
      </c>
      <c r="F41" s="34">
        <v>6.1028871724705454</v>
      </c>
      <c r="G41" s="34">
        <v>5.0437801524969936</v>
      </c>
      <c r="H41" s="34">
        <v>5.5386088421567674</v>
      </c>
      <c r="I41" s="34">
        <v>6.137611992797547</v>
      </c>
      <c r="J41" s="34">
        <v>5.8337698149362813</v>
      </c>
      <c r="K41" s="34">
        <v>6.5543098367215666</v>
      </c>
      <c r="L41" s="34">
        <v>7.8564905989841298</v>
      </c>
      <c r="M41" s="34">
        <v>5.286853894786006</v>
      </c>
      <c r="N41" s="34">
        <v>5.9292630708355363</v>
      </c>
      <c r="O41" s="34">
        <v>5.6948705336282757</v>
      </c>
      <c r="P41" s="34">
        <v>6.519585016394565</v>
      </c>
      <c r="Q41" s="34">
        <v>6.1896992232880494</v>
      </c>
      <c r="R41" s="34">
        <v>7.075182141626593</v>
      </c>
      <c r="S41" s="40">
        <f t="shared" si="3"/>
        <v>6.137611992797547</v>
      </c>
      <c r="T41" s="39">
        <f t="shared" si="4"/>
        <v>15.275813295615286</v>
      </c>
      <c r="U41" s="38">
        <f t="shared" si="5"/>
        <v>14</v>
      </c>
      <c r="V41" s="40">
        <v>4.3753273612022117</v>
      </c>
      <c r="W41" s="40">
        <v>5.2347666642955026</v>
      </c>
      <c r="X41" s="41">
        <v>11.997425422979079</v>
      </c>
      <c r="Y41" s="41">
        <v>8.7506547224044233</v>
      </c>
      <c r="Z41" s="41">
        <v>5.0785049728239962</v>
      </c>
      <c r="AA41" s="41">
        <v>8.6377990563416684</v>
      </c>
      <c r="AB41" s="41">
        <v>7.7436349329213741</v>
      </c>
      <c r="AC41" s="41">
        <v>8.69856749191392</v>
      </c>
      <c r="AD41" s="41">
        <v>11.893250961998076</v>
      </c>
      <c r="AE41" s="41">
        <v>6.6063970672120691</v>
      </c>
      <c r="AF41" s="41">
        <v>5.4517967913392633</v>
      </c>
      <c r="AG41" s="41">
        <v>8.8895540037124299</v>
      </c>
      <c r="AH41" s="41">
        <v>5.8250886098545323</v>
      </c>
      <c r="AI41" s="34">
        <f t="shared" si="6"/>
        <v>6.3112360944325552</v>
      </c>
      <c r="AJ41" s="35">
        <f t="shared" si="7"/>
        <v>12.104539202200838</v>
      </c>
      <c r="AK41" s="42">
        <f>RANK(R41,(D41:R41,V41:AH41),1)</f>
        <v>20</v>
      </c>
    </row>
    <row r="42" spans="1:37" ht="12.95" customHeight="1" x14ac:dyDescent="0.2">
      <c r="A42">
        <v>2011</v>
      </c>
      <c r="B42" s="111" t="s">
        <v>204</v>
      </c>
      <c r="C42" s="37" t="s">
        <v>108</v>
      </c>
      <c r="D42" s="34">
        <v>6.4196443645379198</v>
      </c>
      <c r="E42" s="34">
        <v>6.8013529483753095</v>
      </c>
      <c r="F42" s="34">
        <v>5.3178945884618178</v>
      </c>
      <c r="G42" s="34">
        <v>4.6065285913103189</v>
      </c>
      <c r="H42" s="34">
        <v>4.6932805421824524</v>
      </c>
      <c r="I42" s="34">
        <v>6.2114396824447988</v>
      </c>
      <c r="J42" s="34">
        <v>5.93383343965397</v>
      </c>
      <c r="K42" s="34">
        <v>7.2437878978231938</v>
      </c>
      <c r="L42" s="34">
        <v>8.8660493791321002</v>
      </c>
      <c r="M42" s="34">
        <v>5.2831938081129639</v>
      </c>
      <c r="N42" s="34">
        <v>6.0639613659621707</v>
      </c>
      <c r="O42" s="34">
        <v>5.9164830494795417</v>
      </c>
      <c r="P42" s="34">
        <v>6.7059258024159618</v>
      </c>
      <c r="Q42" s="34">
        <v>5.2918690032001772</v>
      </c>
      <c r="R42" s="34">
        <v>7.2264375076487672</v>
      </c>
      <c r="S42" s="40">
        <f t="shared" si="3"/>
        <v>6.0639613659621707</v>
      </c>
      <c r="T42" s="39">
        <f t="shared" si="4"/>
        <v>19.170243204577972</v>
      </c>
      <c r="U42" s="38">
        <f t="shared" si="5"/>
        <v>13</v>
      </c>
      <c r="V42" s="40">
        <v>4.3462727386939157</v>
      </c>
      <c r="W42" s="40">
        <v>5.0836643211070554</v>
      </c>
      <c r="X42" s="41">
        <v>15.545949596286423</v>
      </c>
      <c r="Y42" s="41">
        <v>8.5190415756435645</v>
      </c>
      <c r="Z42" s="41">
        <v>5.3612705638978841</v>
      </c>
      <c r="AA42" s="41">
        <v>8.033230650759613</v>
      </c>
      <c r="AB42" s="41">
        <v>8.6318191117773395</v>
      </c>
      <c r="AC42" s="41">
        <v>9.7029984915407539</v>
      </c>
      <c r="AD42" s="41">
        <v>11.798265318610232</v>
      </c>
      <c r="AE42" s="41">
        <v>6.0639613659621707</v>
      </c>
      <c r="AF42" s="41">
        <v>5.5521248558165794</v>
      </c>
      <c r="AG42" s="41">
        <v>8.6925454773878315</v>
      </c>
      <c r="AH42" s="41">
        <v>6.0899869512238105</v>
      </c>
      <c r="AI42" s="34">
        <f t="shared" si="6"/>
        <v>6.1507133168343042</v>
      </c>
      <c r="AJ42" s="35">
        <f t="shared" si="7"/>
        <v>17.489421720733439</v>
      </c>
      <c r="AK42" s="42">
        <f>RANK(R42,(D42:R42,V42:AH42),1)</f>
        <v>19</v>
      </c>
    </row>
    <row r="43" spans="1:37" ht="12.95" customHeight="1" x14ac:dyDescent="0.2">
      <c r="A43">
        <v>2012</v>
      </c>
      <c r="B43" s="111" t="s">
        <v>188</v>
      </c>
      <c r="C43" s="37" t="s">
        <v>108</v>
      </c>
      <c r="D43" s="34">
        <v>5.8621305206851178</v>
      </c>
      <c r="E43" s="34">
        <v>5.8045780471300041</v>
      </c>
      <c r="F43" s="34">
        <v>4.5795325385997341</v>
      </c>
      <c r="G43" s="34">
        <v>4.2259959153326099</v>
      </c>
      <c r="H43" s="34">
        <v>5.2043879657695369</v>
      </c>
      <c r="I43" s="34">
        <v>5.9196829942402305</v>
      </c>
      <c r="J43" s="34">
        <v>6.1581146703971283</v>
      </c>
      <c r="K43" s="34">
        <v>7.4900433441011813</v>
      </c>
      <c r="L43" s="34">
        <v>7.6544789828300761</v>
      </c>
      <c r="M43" s="34">
        <v>5.2208315296424255</v>
      </c>
      <c r="N43" s="34">
        <v>5.5168156793544378</v>
      </c>
      <c r="O43" s="34">
        <v>6.7007522782024846</v>
      </c>
      <c r="P43" s="34">
        <v>6.8569661349949351</v>
      </c>
      <c r="Q43" s="34">
        <v>5.1139483644686443</v>
      </c>
      <c r="R43" s="34">
        <v>8.0326809519065367</v>
      </c>
      <c r="S43" s="40">
        <f t="shared" si="3"/>
        <v>5.8621305206851178</v>
      </c>
      <c r="T43" s="39">
        <f t="shared" si="4"/>
        <v>37.026647966339425</v>
      </c>
      <c r="U43" s="38">
        <f t="shared" si="5"/>
        <v>15</v>
      </c>
      <c r="V43" s="40">
        <v>4.5548671927903994</v>
      </c>
      <c r="W43" s="40">
        <v>4.8097424328201885</v>
      </c>
      <c r="X43" s="41">
        <v>16.131136159304631</v>
      </c>
      <c r="Y43" s="41">
        <v>7.6627007647665222</v>
      </c>
      <c r="Z43" s="41">
        <v>5.0152869812313066</v>
      </c>
      <c r="AA43" s="41">
        <v>7.2433898860078383</v>
      </c>
      <c r="AB43" s="41">
        <v>7.7942492757496371</v>
      </c>
      <c r="AC43" s="41">
        <v>9.5372670462759288</v>
      </c>
      <c r="AD43" s="41">
        <v>11.346059072293778</v>
      </c>
      <c r="AE43" s="41">
        <v>5.9772354677953441</v>
      </c>
      <c r="AF43" s="41">
        <v>5.5497028071002177</v>
      </c>
      <c r="AG43" s="41">
        <v>8.6328710332670031</v>
      </c>
      <c r="AH43" s="41">
        <v>5.8210216110028936</v>
      </c>
      <c r="AI43" s="34">
        <f t="shared" si="6"/>
        <v>5.9484592310177877</v>
      </c>
      <c r="AJ43" s="35">
        <f t="shared" si="7"/>
        <v>35.038009675190061</v>
      </c>
      <c r="AK43" s="42">
        <f>RANK(R43,(D43:R43,V43:AH43),1)</f>
        <v>24</v>
      </c>
    </row>
    <row r="44" spans="1:37" ht="12.95" customHeight="1" x14ac:dyDescent="0.2">
      <c r="A44">
        <v>2012</v>
      </c>
      <c r="B44" s="111" t="s">
        <v>205</v>
      </c>
      <c r="C44" s="37" t="s">
        <v>108</v>
      </c>
      <c r="D44" s="34">
        <v>5.6599248541050455</v>
      </c>
      <c r="E44" s="34">
        <v>5.6439363658166126</v>
      </c>
      <c r="F44" s="34">
        <v>4.29290910544408</v>
      </c>
      <c r="G44" s="34">
        <v>4.228955152290351</v>
      </c>
      <c r="H44" s="34">
        <v>4.5647134063474297</v>
      </c>
      <c r="I44" s="34">
        <v>5.6839075865376936</v>
      </c>
      <c r="J44" s="34">
        <v>6.1795507234790952</v>
      </c>
      <c r="K44" s="34">
        <v>8.5538412343112959</v>
      </c>
      <c r="L44" s="34">
        <v>8.0741865856583281</v>
      </c>
      <c r="M44" s="34">
        <v>5.0683507874330482</v>
      </c>
      <c r="N44" s="34">
        <v>5.6679190982492615</v>
      </c>
      <c r="O44" s="34">
        <v>6.411383803661364</v>
      </c>
      <c r="P44" s="34">
        <v>6.6751938604204986</v>
      </c>
      <c r="Q44" s="34">
        <v>4.6126788712127276</v>
      </c>
      <c r="R44" s="34">
        <v>8.2100887361100003</v>
      </c>
      <c r="S44" s="40">
        <f t="shared" si="3"/>
        <v>5.6679190982492615</v>
      </c>
      <c r="T44" s="39">
        <f t="shared" si="4"/>
        <v>44.851904090267944</v>
      </c>
      <c r="U44" s="38">
        <f t="shared" si="5"/>
        <v>14</v>
      </c>
      <c r="V44" s="40">
        <v>4.9004716604045084</v>
      </c>
      <c r="W44" s="40">
        <v>4.7485810216644015</v>
      </c>
      <c r="X44" s="41">
        <v>16.44416020465265</v>
      </c>
      <c r="Y44" s="41">
        <v>7.386681589255736</v>
      </c>
      <c r="Z44" s="41">
        <v>4.8684946838276444</v>
      </c>
      <c r="AA44" s="41">
        <v>7.1948197297945482</v>
      </c>
      <c r="AB44" s="41">
        <v>6.3953953153729319</v>
      </c>
      <c r="AC44" s="41">
        <v>9.2893116955791832</v>
      </c>
      <c r="AD44" s="41">
        <v>11.032056919018309</v>
      </c>
      <c r="AE44" s="41">
        <v>6.0596370613158532</v>
      </c>
      <c r="AF44" s="41">
        <v>4.8525061955392124</v>
      </c>
      <c r="AG44" s="41">
        <v>8.4738987928691341</v>
      </c>
      <c r="AH44" s="41">
        <v>5.6998960748261256</v>
      </c>
      <c r="AI44" s="34">
        <f t="shared" si="6"/>
        <v>5.8797665680709894</v>
      </c>
      <c r="AJ44" s="35">
        <f t="shared" si="7"/>
        <v>39.632902787219557</v>
      </c>
      <c r="AK44" s="42">
        <f>RANK(R44,(D44:R44,V44:AH44),1)</f>
        <v>23</v>
      </c>
    </row>
    <row r="45" spans="1:37" ht="12.95" customHeight="1" x14ac:dyDescent="0.2">
      <c r="A45">
        <v>2013</v>
      </c>
      <c r="B45" s="111" t="s">
        <v>189</v>
      </c>
      <c r="C45" s="37" t="s">
        <v>108</v>
      </c>
      <c r="D45" s="34">
        <v>5.6666383051135885</v>
      </c>
      <c r="E45" s="34">
        <v>5.1306049519271673</v>
      </c>
      <c r="F45" s="34">
        <v>4.8583340423721602</v>
      </c>
      <c r="G45" s="34">
        <v>4.4158938143452735</v>
      </c>
      <c r="H45" s="34">
        <v>5.1731472815451376</v>
      </c>
      <c r="I45" s="34">
        <v>5.9729430783629711</v>
      </c>
      <c r="J45" s="34">
        <v>6.6366034204033015</v>
      </c>
      <c r="K45" s="34">
        <v>8.7126691057602326</v>
      </c>
      <c r="L45" s="34">
        <v>7.7597209223177064</v>
      </c>
      <c r="M45" s="34">
        <v>5.1561303496979498</v>
      </c>
      <c r="N45" s="34">
        <v>6.0410108057517222</v>
      </c>
      <c r="O45" s="34">
        <v>6.8237896707223671</v>
      </c>
      <c r="P45" s="34">
        <v>6.9854505232706545</v>
      </c>
      <c r="Q45" s="34">
        <v>5.2667404067046713</v>
      </c>
      <c r="R45" s="34">
        <v>8.7977537649961715</v>
      </c>
      <c r="S45" s="40">
        <f t="shared" si="3"/>
        <v>5.9729430783629711</v>
      </c>
      <c r="T45" s="39">
        <f t="shared" si="4"/>
        <v>47.293447293447301</v>
      </c>
      <c r="U45" s="38">
        <f t="shared" si="5"/>
        <v>15</v>
      </c>
      <c r="V45" s="40">
        <v>5.1901642133923254</v>
      </c>
      <c r="W45" s="40">
        <v>5.3262996681698294</v>
      </c>
      <c r="X45" s="41">
        <v>17.660405220917973</v>
      </c>
      <c r="Y45" s="41">
        <v>8.0660256955670881</v>
      </c>
      <c r="Z45" s="41">
        <v>5.981451544286565</v>
      </c>
      <c r="AA45" s="41">
        <v>7.6150770016166076</v>
      </c>
      <c r="AB45" s="41">
        <v>7.2577214328256616</v>
      </c>
      <c r="AC45" s="41">
        <v>8.4489066621288167</v>
      </c>
      <c r="AD45" s="41">
        <v>11.826767633795628</v>
      </c>
      <c r="AE45" s="41">
        <v>5.8538245554326549</v>
      </c>
      <c r="AF45" s="41">
        <v>5.7347060325023405</v>
      </c>
      <c r="AG45" s="41">
        <v>8.6360929124478858</v>
      </c>
      <c r="AH45" s="41">
        <v>5.6411129073428059</v>
      </c>
      <c r="AI45" s="34">
        <f t="shared" si="6"/>
        <v>6.0112311750191436</v>
      </c>
      <c r="AJ45" s="35">
        <f t="shared" si="7"/>
        <v>46.355272469922163</v>
      </c>
      <c r="AK45" s="42">
        <f>RANK(R45,(D45:R45,V45:AH45),1)</f>
        <v>26</v>
      </c>
    </row>
    <row r="46" spans="1:37" ht="12.95" customHeight="1" x14ac:dyDescent="0.2">
      <c r="A46">
        <v>2013</v>
      </c>
      <c r="B46" s="111" t="s">
        <v>206</v>
      </c>
      <c r="C46" s="37" t="s">
        <v>108</v>
      </c>
      <c r="D46" s="34">
        <v>5.6115961685174192</v>
      </c>
      <c r="E46" s="34">
        <v>6.0523861998813269</v>
      </c>
      <c r="F46" s="34">
        <v>4.6367720606933966</v>
      </c>
      <c r="G46" s="34">
        <v>4.543528015597186</v>
      </c>
      <c r="H46" s="34">
        <v>4.8063066881410528</v>
      </c>
      <c r="I46" s="34">
        <v>5.8913283038060529</v>
      </c>
      <c r="J46" s="34">
        <v>6.5609900822242935</v>
      </c>
      <c r="K46" s="34">
        <v>8.4597779096380439</v>
      </c>
      <c r="L46" s="34">
        <v>7.8494532508264809</v>
      </c>
      <c r="M46" s="34">
        <v>5.145375943036365</v>
      </c>
      <c r="N46" s="34">
        <v>6.2897346783080437</v>
      </c>
      <c r="O46" s="34">
        <v>6.9339662626091387</v>
      </c>
      <c r="P46" s="34">
        <v>7.0102568449605833</v>
      </c>
      <c r="Q46" s="34">
        <v>4.9419343900991777</v>
      </c>
      <c r="R46" s="34">
        <v>8.917521403746715</v>
      </c>
      <c r="S46" s="40">
        <f t="shared" si="3"/>
        <v>6.0523861998813269</v>
      </c>
      <c r="T46" s="39">
        <f t="shared" si="4"/>
        <v>47.338935574229666</v>
      </c>
      <c r="U46" s="38">
        <f t="shared" si="5"/>
        <v>15</v>
      </c>
      <c r="V46" s="40">
        <v>4.5774349410867172</v>
      </c>
      <c r="W46" s="40">
        <v>5.1792828685258963</v>
      </c>
      <c r="X46" s="41">
        <v>14.215478511485971</v>
      </c>
      <c r="Y46" s="41">
        <v>7.8409765194540988</v>
      </c>
      <c r="Z46" s="41">
        <v>5.6963634822412477</v>
      </c>
      <c r="AA46" s="41">
        <v>7.6883953547512078</v>
      </c>
      <c r="AB46" s="41">
        <v>6.7813850979062478</v>
      </c>
      <c r="AC46" s="41">
        <v>7.8943908584066858</v>
      </c>
      <c r="AD46" s="41">
        <v>11.613121980164449</v>
      </c>
      <c r="AE46" s="41">
        <v>5.4844451979316773</v>
      </c>
      <c r="AF46" s="41">
        <v>5.2555734508773417</v>
      </c>
      <c r="AG46" s="41">
        <v>8.4597779096380439</v>
      </c>
      <c r="AH46" s="41">
        <v>5.5692125116555049</v>
      </c>
      <c r="AI46" s="34">
        <f t="shared" si="6"/>
        <v>6.1710604390946848</v>
      </c>
      <c r="AJ46" s="35">
        <f t="shared" si="7"/>
        <v>44.505494505494511</v>
      </c>
      <c r="AK46" s="42">
        <f>RANK(R46,(D46:R46,V46:AH46),1)</f>
        <v>26</v>
      </c>
    </row>
    <row r="47" spans="1:37" ht="12.95" customHeight="1" x14ac:dyDescent="0.2">
      <c r="A47">
        <v>2014</v>
      </c>
      <c r="B47" s="111" t="s">
        <v>190</v>
      </c>
      <c r="C47" s="37" t="s">
        <v>108</v>
      </c>
      <c r="D47" s="34">
        <v>5.239385727190605</v>
      </c>
      <c r="E47" s="34">
        <v>5.3872053872053876</v>
      </c>
      <c r="F47" s="34">
        <v>4.3524677671019134</v>
      </c>
      <c r="G47" s="34">
        <v>4.048616243738195</v>
      </c>
      <c r="H47" s="34">
        <v>4.9355342038268875</v>
      </c>
      <c r="I47" s="34">
        <v>5.2311735238564516</v>
      </c>
      <c r="J47" s="34">
        <v>5.9292108072595875</v>
      </c>
      <c r="K47" s="34">
        <v>8.0479592674714642</v>
      </c>
      <c r="L47" s="34">
        <v>7.005009444033834</v>
      </c>
      <c r="M47" s="34">
        <v>4.8123511538145678</v>
      </c>
      <c r="N47" s="34">
        <v>5.5186006405518597</v>
      </c>
      <c r="O47" s="34">
        <v>6.0277572472694425</v>
      </c>
      <c r="P47" s="34">
        <v>6.142728093947607</v>
      </c>
      <c r="Q47" s="34">
        <v>4.4920752237825408</v>
      </c>
      <c r="R47" s="34">
        <v>9.4193972242752722</v>
      </c>
      <c r="S47" s="40">
        <f t="shared" si="3"/>
        <v>5.3872053872053876</v>
      </c>
      <c r="T47" s="39">
        <f t="shared" si="4"/>
        <v>74.847560975609724</v>
      </c>
      <c r="U47" s="38">
        <f t="shared" si="5"/>
        <v>15</v>
      </c>
      <c r="V47" s="40">
        <v>4.6563192904656319</v>
      </c>
      <c r="W47" s="40">
        <v>5.0422928471708959</v>
      </c>
      <c r="X47" s="41">
        <v>12.342941611234293</v>
      </c>
      <c r="Y47" s="41">
        <v>6.4958528373162512</v>
      </c>
      <c r="Z47" s="41">
        <v>5.1736881005173689</v>
      </c>
      <c r="AA47" s="41">
        <v>6.6026114806602614</v>
      </c>
      <c r="AB47" s="41">
        <v>6.7175823273384241</v>
      </c>
      <c r="AC47" s="41">
        <v>8.0972324874763899</v>
      </c>
      <c r="AD47" s="41">
        <v>11.168596534450193</v>
      </c>
      <c r="AE47" s="41">
        <v>4.8780487804878048</v>
      </c>
      <c r="AF47" s="41">
        <v>4.9765952204976589</v>
      </c>
      <c r="AG47" s="41">
        <v>7.3417097807341705</v>
      </c>
      <c r="AH47" s="41">
        <v>4.9601708138293503</v>
      </c>
      <c r="AI47" s="34">
        <f t="shared" si="6"/>
        <v>5.4529030138786236</v>
      </c>
      <c r="AJ47" s="35">
        <f t="shared" si="7"/>
        <v>72.740963855421668</v>
      </c>
      <c r="AK47" s="42">
        <f>RANK(R47,(D47:R47,V47:AH47),1)</f>
        <v>26</v>
      </c>
    </row>
    <row r="48" spans="1:37" ht="12.95" customHeight="1" x14ac:dyDescent="0.2">
      <c r="A48">
        <v>2014</v>
      </c>
      <c r="B48" s="111" t="s">
        <v>207</v>
      </c>
      <c r="C48" s="37" t="s">
        <v>108</v>
      </c>
      <c r="D48" s="34">
        <v>4.7325102880658436</v>
      </c>
      <c r="E48" s="34">
        <v>5.2943969610636277</v>
      </c>
      <c r="F48" s="34">
        <v>4.2655903767014873</v>
      </c>
      <c r="G48" s="34">
        <v>3.8857233301677745</v>
      </c>
      <c r="H48" s="34">
        <v>4.5663184552073437</v>
      </c>
      <c r="I48" s="34">
        <v>4.9620132953466287</v>
      </c>
      <c r="J48" s="34">
        <v>5.2073440962329842</v>
      </c>
      <c r="K48" s="34">
        <v>7.2728711617600501</v>
      </c>
      <c r="L48" s="34">
        <v>7.0671098448876233</v>
      </c>
      <c r="M48" s="34">
        <v>4.6533713200379863</v>
      </c>
      <c r="N48" s="34">
        <v>5.2943969610636277</v>
      </c>
      <c r="O48" s="34">
        <v>6.0699588477366255</v>
      </c>
      <c r="P48" s="34">
        <v>6.267806267806268</v>
      </c>
      <c r="Q48" s="34">
        <v>4.1785375118708457</v>
      </c>
      <c r="R48" s="125">
        <v>9.3067426400759725</v>
      </c>
      <c r="S48" s="40">
        <f t="shared" si="3"/>
        <v>5.2073440962329842</v>
      </c>
      <c r="T48" s="39">
        <f t="shared" si="4"/>
        <v>78.723404255319167</v>
      </c>
      <c r="U48" s="38">
        <f t="shared" si="5"/>
        <v>15</v>
      </c>
      <c r="V48" s="40">
        <v>4.5109211775878437</v>
      </c>
      <c r="W48" s="40">
        <v>4.9145299145299148</v>
      </c>
      <c r="X48" s="41">
        <v>12.353592909148462</v>
      </c>
      <c r="Y48" s="41">
        <v>6.2282367837923394</v>
      </c>
      <c r="Z48" s="41">
        <v>5.0411522633744861</v>
      </c>
      <c r="AA48" s="41">
        <v>6.3469452358341245</v>
      </c>
      <c r="AB48" s="41">
        <v>6.0303893637226968</v>
      </c>
      <c r="AC48" s="41">
        <v>7.4548907882241222</v>
      </c>
      <c r="AD48" s="41">
        <v>11.396011396011394</v>
      </c>
      <c r="AE48" s="41">
        <v>4.8353909465020575</v>
      </c>
      <c r="AF48" s="41">
        <v>4.2181069958847734</v>
      </c>
      <c r="AG48" s="41">
        <v>7.154162709718265</v>
      </c>
      <c r="AH48" s="41">
        <v>4.7879075656853436</v>
      </c>
      <c r="AI48" s="34">
        <f t="shared" si="6"/>
        <v>5.2508705286483064</v>
      </c>
      <c r="AJ48" s="35">
        <f t="shared" si="7"/>
        <v>77.241899020346622</v>
      </c>
      <c r="AK48" s="42">
        <f>RANK(R48,(D48:R48,V48:AH48),1)</f>
        <v>26</v>
      </c>
    </row>
    <row r="49" spans="1:37" ht="12.95" customHeight="1" x14ac:dyDescent="0.2">
      <c r="A49">
        <v>2015</v>
      </c>
      <c r="B49" s="111" t="s">
        <v>191</v>
      </c>
      <c r="C49" s="37">
        <v>2015</v>
      </c>
      <c r="D49" s="34">
        <v>4.0347125029094846</v>
      </c>
      <c r="E49" s="34">
        <v>4.7157075351609947</v>
      </c>
      <c r="F49" s="34">
        <v>3.4342652701715934</v>
      </c>
      <c r="G49" s="34">
        <v>3.3976526340290394</v>
      </c>
      <c r="H49" s="34">
        <v>4.459419082163115</v>
      </c>
      <c r="I49" s="34">
        <v>4.3569037009639624</v>
      </c>
      <c r="J49" s="34">
        <v>4.5765795178192885</v>
      </c>
      <c r="K49" s="34">
        <v>6.8758530675716978</v>
      </c>
      <c r="L49" s="34">
        <v>5.616378384267831</v>
      </c>
      <c r="M49" s="34">
        <v>3.7271663593120286</v>
      </c>
      <c r="N49" s="34">
        <v>4.6571273173329084</v>
      </c>
      <c r="O49" s="34">
        <v>5.4040250946410167</v>
      </c>
      <c r="P49" s="34">
        <v>5.7847965105235808</v>
      </c>
      <c r="Q49" s="34">
        <v>3.4782004335426593</v>
      </c>
      <c r="R49" s="125">
        <v>7.8570717161921539</v>
      </c>
      <c r="S49" s="40">
        <f t="shared" si="3"/>
        <v>4.5765795178192885</v>
      </c>
      <c r="T49" s="39">
        <f t="shared" si="4"/>
        <v>71.679999999999993</v>
      </c>
      <c r="U49" s="38">
        <f t="shared" si="5"/>
        <v>15</v>
      </c>
      <c r="V49" s="40">
        <v>3.9541647033958656</v>
      </c>
      <c r="W49" s="40">
        <v>4.4228064460205605</v>
      </c>
      <c r="X49" s="41">
        <v>8.0913925875045027</v>
      </c>
      <c r="Y49" s="41">
        <v>5.3527674040414395</v>
      </c>
      <c r="Z49" s="41">
        <v>4.4813866638486477</v>
      </c>
      <c r="AA49" s="41">
        <v>5.5504756392112329</v>
      </c>
      <c r="AB49" s="41">
        <v>5.3967025674125049</v>
      </c>
      <c r="AC49" s="41">
        <v>4.8987707158737663</v>
      </c>
      <c r="AD49" s="41">
        <v>9.3362222163513486</v>
      </c>
      <c r="AE49" s="41">
        <v>4.8109003891316355</v>
      </c>
      <c r="AF49" s="41">
        <v>3.9029070127962888</v>
      </c>
      <c r="AG49" s="41">
        <v>6.5170492333746664</v>
      </c>
      <c r="AH49" s="41">
        <v>4.1225828296516154</v>
      </c>
      <c r="AI49" s="34">
        <f t="shared" si="6"/>
        <v>4.6864174262469511</v>
      </c>
      <c r="AJ49" s="35">
        <f t="shared" si="7"/>
        <v>67.65625</v>
      </c>
      <c r="AK49" s="42">
        <f>RANK(R49,(D49:R49,V49:AH49),1)</f>
        <v>26</v>
      </c>
    </row>
    <row r="50" spans="1:37" ht="12.95" customHeight="1" x14ac:dyDescent="0.2">
      <c r="A50">
        <v>2015</v>
      </c>
      <c r="B50" s="111" t="s">
        <v>208</v>
      </c>
      <c r="C50" s="37">
        <v>2015</v>
      </c>
      <c r="D50" s="34">
        <v>4.0946155606200669</v>
      </c>
      <c r="E50" s="34">
        <v>4.7566623647976538</v>
      </c>
      <c r="F50" s="34">
        <v>3.2166839289932683</v>
      </c>
      <c r="G50" s="34">
        <v>3.2886455381430064</v>
      </c>
      <c r="H50" s="34">
        <v>4.2529311007494899</v>
      </c>
      <c r="I50" s="34">
        <v>4.59834682466823</v>
      </c>
      <c r="J50" s="34">
        <v>4.9293702267570234</v>
      </c>
      <c r="K50" s="34">
        <v>6.6060757199459088</v>
      </c>
      <c r="L50" s="34">
        <v>5.5050630999549233</v>
      </c>
      <c r="M50" s="34">
        <v>3.5477073310820617</v>
      </c>
      <c r="N50" s="34">
        <v>4.5191890546035189</v>
      </c>
      <c r="O50" s="34">
        <v>5.3899245253153429</v>
      </c>
      <c r="P50" s="34">
        <v>5.5842208700196352</v>
      </c>
      <c r="Q50" s="34">
        <v>3.1735069635034265</v>
      </c>
      <c r="R50" s="125">
        <v>7.8006384318315511</v>
      </c>
      <c r="S50" s="40">
        <f t="shared" si="3"/>
        <v>4.59834682466823</v>
      </c>
      <c r="T50" s="39">
        <f t="shared" si="4"/>
        <v>69.640062597809077</v>
      </c>
      <c r="U50" s="38">
        <f t="shared" si="5"/>
        <v>15</v>
      </c>
      <c r="V50" s="40">
        <v>4.5695621810083349</v>
      </c>
      <c r="W50" s="40">
        <v>4.5407775373484398</v>
      </c>
      <c r="X50" s="41">
        <v>8.1244656730053713</v>
      </c>
      <c r="Y50" s="41">
        <v>5.2891782725057102</v>
      </c>
      <c r="Z50" s="41">
        <v>4.3176965489842534</v>
      </c>
      <c r="AA50" s="41">
        <v>5.4259053298902122</v>
      </c>
      <c r="AB50" s="41">
        <v>5.0445088013966028</v>
      </c>
      <c r="AC50" s="41">
        <v>4.8502124566923124</v>
      </c>
      <c r="AD50" s="41">
        <v>8.0668963856855811</v>
      </c>
      <c r="AE50" s="41">
        <v>4.5695621810083349</v>
      </c>
      <c r="AF50" s="41">
        <v>3.7851806412761957</v>
      </c>
      <c r="AG50" s="41">
        <v>6.3326216051769055</v>
      </c>
      <c r="AH50" s="41">
        <v>4.0874193997050936</v>
      </c>
      <c r="AI50" s="34">
        <f t="shared" si="6"/>
        <v>4.6775045947329419</v>
      </c>
      <c r="AJ50" s="35">
        <f t="shared" si="7"/>
        <v>66.769230769230745</v>
      </c>
      <c r="AK50" s="42">
        <f>RANK(R50,(D50:R50,V50:AH50),1)</f>
        <v>26</v>
      </c>
    </row>
    <row r="51" spans="1:37" ht="12.95" customHeight="1" x14ac:dyDescent="0.2">
      <c r="A51">
        <v>2016</v>
      </c>
      <c r="B51" s="111" t="s">
        <v>192</v>
      </c>
      <c r="C51" s="37">
        <v>2015</v>
      </c>
      <c r="D51" s="34">
        <v>3.978439847152297</v>
      </c>
      <c r="E51" s="34">
        <v>4.5701451864547913</v>
      </c>
      <c r="F51" s="34">
        <v>3.5735888255242751</v>
      </c>
      <c r="G51" s="34">
        <v>3.4957328598265782</v>
      </c>
      <c r="H51" s="34">
        <v>4.3988620619198588</v>
      </c>
      <c r="I51" s="34">
        <v>4.2509357270942347</v>
      </c>
      <c r="J51" s="34">
        <v>5.1618505257572851</v>
      </c>
      <c r="K51" s="34">
        <v>6.4309027666297407</v>
      </c>
      <c r="L51" s="34">
        <v>5.3876328262806057</v>
      </c>
      <c r="M51" s="34">
        <v>3.4023057009893423</v>
      </c>
      <c r="N51" s="34">
        <v>4.4144332550593983</v>
      </c>
      <c r="O51" s="34">
        <v>5.3175624571526789</v>
      </c>
      <c r="P51" s="34">
        <v>5.4343464056992241</v>
      </c>
      <c r="Q51" s="34">
        <v>3.5580176323847348</v>
      </c>
      <c r="R51" s="125">
        <v>7.2483904064555542</v>
      </c>
      <c r="S51" s="40">
        <f t="shared" si="3"/>
        <v>4.4144332550593983</v>
      </c>
      <c r="T51" s="39">
        <f t="shared" si="4"/>
        <v>64.197530864197503</v>
      </c>
      <c r="U51" s="38">
        <f t="shared" si="5"/>
        <v>15</v>
      </c>
      <c r="V51" s="40">
        <v>5.4265608091294535</v>
      </c>
      <c r="W51" s="40">
        <v>4.7803562938385724</v>
      </c>
      <c r="X51" s="41">
        <v>5.8936966033156342</v>
      </c>
      <c r="Y51" s="41">
        <v>5.0606377703502803</v>
      </c>
      <c r="Z51" s="41">
        <v>4.5078604138966343</v>
      </c>
      <c r="AA51" s="41">
        <v>5.2085641051759035</v>
      </c>
      <c r="AB51" s="41">
        <v>5.7068422856411622</v>
      </c>
      <c r="AC51" s="41">
        <v>4.6947147315711053</v>
      </c>
      <c r="AD51" s="41">
        <v>8.6653689821536339</v>
      </c>
      <c r="AE51" s="41">
        <v>4.733642714419954</v>
      </c>
      <c r="AF51" s="41">
        <v>3.7682287397685159</v>
      </c>
      <c r="AG51" s="41">
        <v>6.3219044146529653</v>
      </c>
      <c r="AH51" s="41">
        <v>4.1107949888383812</v>
      </c>
      <c r="AI51" s="34">
        <f t="shared" si="6"/>
        <v>4.7569995041292632</v>
      </c>
      <c r="AJ51" s="35">
        <f t="shared" si="7"/>
        <v>52.373158756137464</v>
      </c>
      <c r="AK51" s="42">
        <f>RANK(R51,(D51:R51,V51:AH51),1)</f>
        <v>27</v>
      </c>
    </row>
    <row r="52" spans="1:37" ht="12.95" customHeight="1" x14ac:dyDescent="0.2">
      <c r="A52">
        <v>2016</v>
      </c>
      <c r="B52" s="111" t="s">
        <v>209</v>
      </c>
      <c r="C52" s="37">
        <v>2015</v>
      </c>
      <c r="D52" s="34">
        <v>4.459875500045154</v>
      </c>
      <c r="E52" s="34">
        <v>5.5512130501525423</v>
      </c>
      <c r="F52" s="34">
        <v>4.3395705732616623</v>
      </c>
      <c r="G52" s="34">
        <v>4.0388082563029331</v>
      </c>
      <c r="H52" s="34">
        <v>4.872349534731411</v>
      </c>
      <c r="I52" s="34">
        <v>4.5372143815488268</v>
      </c>
      <c r="J52" s="34">
        <v>5.319196405641522</v>
      </c>
      <c r="K52" s="34">
        <v>6.8401944085470952</v>
      </c>
      <c r="L52" s="34">
        <v>6.4105339557489112</v>
      </c>
      <c r="M52" s="34">
        <v>3.9700625838552233</v>
      </c>
      <c r="N52" s="34">
        <v>4.9926544615149027</v>
      </c>
      <c r="O52" s="34">
        <v>6.0152463391745821</v>
      </c>
      <c r="P52" s="34">
        <v>6.2042969384057827</v>
      </c>
      <c r="Q52" s="34">
        <v>4.3739434094855172</v>
      </c>
      <c r="R52" s="125">
        <v>7.3557869519049159</v>
      </c>
      <c r="S52" s="40">
        <f t="shared" si="3"/>
        <v>4.9926544615149027</v>
      </c>
      <c r="T52" s="39">
        <f t="shared" si="4"/>
        <v>47.332185886402733</v>
      </c>
      <c r="U52" s="38">
        <f t="shared" si="5"/>
        <v>15</v>
      </c>
      <c r="V52" s="40">
        <v>5.276230360361704</v>
      </c>
      <c r="W52" s="40">
        <v>5.276230360361704</v>
      </c>
      <c r="X52" s="41">
        <v>8.5932090559636887</v>
      </c>
      <c r="Y52" s="41">
        <v>5.4824673777048316</v>
      </c>
      <c r="Z52" s="41">
        <v>5.0614001339626116</v>
      </c>
      <c r="AA52" s="41">
        <v>5.5254334229846505</v>
      </c>
      <c r="AB52" s="41">
        <v>6.3074154470773465</v>
      </c>
      <c r="AC52" s="41">
        <v>4.9153155800112289</v>
      </c>
      <c r="AD52" s="41">
        <v>9.753292278518785</v>
      </c>
      <c r="AE52" s="41">
        <v>5.1301458064103214</v>
      </c>
      <c r="AF52" s="41">
        <v>4.4340958728772621</v>
      </c>
      <c r="AG52" s="41">
        <v>7.5190579239682256</v>
      </c>
      <c r="AH52" s="41">
        <v>4.5801804268286457</v>
      </c>
      <c r="AI52" s="34">
        <f t="shared" si="6"/>
        <v>5.276230360361704</v>
      </c>
      <c r="AJ52" s="35">
        <f t="shared" si="7"/>
        <v>39.413680781758949</v>
      </c>
      <c r="AK52" s="42">
        <f>RANK(R52,(D52:R52,V52:AH52),1)</f>
        <v>25</v>
      </c>
    </row>
    <row r="53" spans="1:37" ht="12.95" customHeight="1" x14ac:dyDescent="0.2">
      <c r="A53">
        <v>2017</v>
      </c>
      <c r="B53" s="111" t="s">
        <v>193</v>
      </c>
      <c r="C53" s="37">
        <v>2015</v>
      </c>
      <c r="D53" s="34">
        <v>4.1057302511329112</v>
      </c>
      <c r="E53" s="34">
        <v>5.0181147513846689</v>
      </c>
      <c r="F53" s="34">
        <v>4.0713006473498261</v>
      </c>
      <c r="G53" s="34">
        <v>3.8475082227597719</v>
      </c>
      <c r="H53" s="34">
        <v>4.6135669069334178</v>
      </c>
      <c r="I53" s="34">
        <v>4.2434486662652517</v>
      </c>
      <c r="J53" s="34">
        <v>5.5603810109682614</v>
      </c>
      <c r="K53" s="34">
        <v>6.7826319452677852</v>
      </c>
      <c r="L53" s="34">
        <v>6.0682176667687671</v>
      </c>
      <c r="M53" s="34">
        <v>3.4085307745254361</v>
      </c>
      <c r="N53" s="34">
        <v>4.4242040861264496</v>
      </c>
      <c r="O53" s="34">
        <v>5.7841734355583148</v>
      </c>
      <c r="P53" s="34">
        <v>6.4383359074369348</v>
      </c>
      <c r="Q53" s="34">
        <v>3.959404435054799</v>
      </c>
      <c r="R53" s="125">
        <v>8.5643639410424459</v>
      </c>
      <c r="S53" s="40">
        <f t="shared" si="3"/>
        <v>4.6135669069334178</v>
      </c>
      <c r="T53" s="39">
        <f t="shared" si="4"/>
        <v>85.634328358208961</v>
      </c>
      <c r="U53" s="38">
        <f t="shared" si="5"/>
        <v>15</v>
      </c>
      <c r="V53" s="40">
        <v>4.6393891097707325</v>
      </c>
      <c r="W53" s="40">
        <v>5.207477572191638</v>
      </c>
      <c r="X53" s="41">
        <v>9.278778219541465</v>
      </c>
      <c r="Y53" s="41">
        <v>5.1214035627339252</v>
      </c>
      <c r="Z53" s="41">
        <v>4.9406481428727274</v>
      </c>
      <c r="AA53" s="41">
        <v>4.777107524903073</v>
      </c>
      <c r="AB53" s="41">
        <v>6.1973286809553372</v>
      </c>
      <c r="AC53" s="41">
        <v>4.682426114499588</v>
      </c>
      <c r="AD53" s="41">
        <v>8.5127195353678164</v>
      </c>
      <c r="AE53" s="41">
        <v>4.4155966851806774</v>
      </c>
      <c r="AF53" s="41">
        <v>4.4586336899095347</v>
      </c>
      <c r="AG53" s="41">
        <v>5.0439369542219827</v>
      </c>
      <c r="AH53" s="41">
        <v>4.312307873831422</v>
      </c>
      <c r="AI53" s="34">
        <f t="shared" si="6"/>
        <v>4.8588778338879006</v>
      </c>
      <c r="AJ53" s="35">
        <f t="shared" si="7"/>
        <v>76.262178919397684</v>
      </c>
      <c r="AK53" s="42">
        <f>RANK(R53,(D53:R53,V53:AH53),1)</f>
        <v>27</v>
      </c>
    </row>
    <row r="54" spans="1:37" ht="12.95" customHeight="1" x14ac:dyDescent="0.2">
      <c r="A54">
        <v>2017</v>
      </c>
      <c r="B54" s="111" t="s">
        <v>210</v>
      </c>
      <c r="C54" s="37">
        <v>2015</v>
      </c>
      <c r="D54" s="34">
        <v>4.4809141285520893</v>
      </c>
      <c r="E54" s="34">
        <v>4.5791014899347049</v>
      </c>
      <c r="F54" s="34">
        <v>4.3559483958833063</v>
      </c>
      <c r="G54" s="34">
        <v>4.0881646830216276</v>
      </c>
      <c r="H54" s="34">
        <v>4.6148059849829286</v>
      </c>
      <c r="I54" s="34">
        <v>4.097090806783684</v>
      </c>
      <c r="J54" s="34">
        <v>6.7749279354004699</v>
      </c>
      <c r="K54" s="34">
        <v>7.3551259799341073</v>
      </c>
      <c r="L54" s="34">
        <v>6.35540011858384</v>
      </c>
      <c r="M54" s="34">
        <v>3.4722621434397665</v>
      </c>
      <c r="N54" s="34">
        <v>4.5791014899347049</v>
      </c>
      <c r="O54" s="34">
        <v>5.9447984255292674</v>
      </c>
      <c r="P54" s="34">
        <v>6.5339225938249594</v>
      </c>
      <c r="Q54" s="34">
        <v>4.2042042919283551</v>
      </c>
      <c r="R54" s="125">
        <v>8.551226564049605</v>
      </c>
      <c r="S54" s="40">
        <f t="shared" si="3"/>
        <v>4.5791014899347049</v>
      </c>
      <c r="T54" s="39">
        <f t="shared" si="4"/>
        <v>86.744639376218331</v>
      </c>
      <c r="U54" s="38">
        <f t="shared" si="5"/>
        <v>15</v>
      </c>
      <c r="V54" s="40">
        <v>5.6234579700952514</v>
      </c>
      <c r="W54" s="40">
        <v>5.427083247330021</v>
      </c>
      <c r="X54" s="41">
        <v>10.095445974885287</v>
      </c>
      <c r="Y54" s="41">
        <v>5.4538616186161892</v>
      </c>
      <c r="Z54" s="41">
        <v>4.8468852027963836</v>
      </c>
      <c r="AA54" s="41">
        <v>5.0878905443718949</v>
      </c>
      <c r="AB54" s="41">
        <v>6.1768776433427206</v>
      </c>
      <c r="AC54" s="41">
        <v>4.7754762126999362</v>
      </c>
      <c r="AD54" s="41">
        <v>9.0064588759144595</v>
      </c>
      <c r="AE54" s="41">
        <v>4.6058798612208722</v>
      </c>
      <c r="AF54" s="41">
        <v>4.7576239651758243</v>
      </c>
      <c r="AG54" s="41">
        <v>5.3556742572335736</v>
      </c>
      <c r="AH54" s="41">
        <v>4.6148059849829286</v>
      </c>
      <c r="AI54" s="34">
        <f t="shared" si="6"/>
        <v>4.9673878735841388</v>
      </c>
      <c r="AJ54" s="35">
        <f t="shared" si="7"/>
        <v>72.147349505840069</v>
      </c>
      <c r="AK54" s="42">
        <f>RANK(R54,(D54:R54,V54:AH54),1)</f>
        <v>26</v>
      </c>
    </row>
    <row r="55" spans="1:37" ht="12.95" customHeight="1" x14ac:dyDescent="0.2">
      <c r="A55">
        <v>2018</v>
      </c>
      <c r="B55" s="111" t="s">
        <v>194</v>
      </c>
      <c r="C55" s="37">
        <v>2015</v>
      </c>
      <c r="D55" s="34">
        <v>4.5923300816396235</v>
      </c>
      <c r="E55" s="34">
        <v>4.3635933342782627</v>
      </c>
      <c r="F55" s="34">
        <v>4.3723909014844686</v>
      </c>
      <c r="G55" s="34">
        <v>4.0996663180920772</v>
      </c>
      <c r="H55" s="34">
        <v>4.8562570978258082</v>
      </c>
      <c r="I55" s="34">
        <v>4.4075811703092933</v>
      </c>
      <c r="J55" s="34">
        <v>5.4808843694664464</v>
      </c>
      <c r="K55" s="34">
        <v>7.8122396791110837</v>
      </c>
      <c r="L55" s="34">
        <v>6.3518435228808583</v>
      </c>
      <c r="M55" s="34">
        <v>3.5894074201321193</v>
      </c>
      <c r="N55" s="34">
        <v>4.5659373800210048</v>
      </c>
      <c r="O55" s="34">
        <v>5.6392405791781588</v>
      </c>
      <c r="P55" s="34">
        <v>7.6186932005745476</v>
      </c>
      <c r="Q55" s="34">
        <v>3.8797271379369231</v>
      </c>
      <c r="R55" s="125">
        <v>8.3930402730766787</v>
      </c>
      <c r="S55" s="40">
        <f t="shared" si="3"/>
        <v>4.5923300816396235</v>
      </c>
      <c r="T55" s="39">
        <f t="shared" si="4"/>
        <v>82.762129983480364</v>
      </c>
      <c r="U55" s="38">
        <f t="shared" si="5"/>
        <v>15</v>
      </c>
      <c r="V55" s="40">
        <v>5.9119651625705494</v>
      </c>
      <c r="W55" s="40">
        <v>5.6920259824153945</v>
      </c>
      <c r="X55" s="41">
        <v>10.134797421549512</v>
      </c>
      <c r="Y55" s="41">
        <v>5.4544916678478277</v>
      </c>
      <c r="Z55" s="41">
        <v>5.0673987107747562</v>
      </c>
      <c r="AA55" s="41">
        <v>5.2609451893112924</v>
      </c>
      <c r="AB55" s="41">
        <v>4.9090425010630456</v>
      </c>
      <c r="AC55" s="41">
        <v>4.759483858557541</v>
      </c>
      <c r="AD55" s="41">
        <v>8.7007939669379066</v>
      </c>
      <c r="AE55" s="41">
        <v>4.5395446784023861</v>
      </c>
      <c r="AF55" s="41">
        <v>5.199362218867849</v>
      </c>
      <c r="AG55" s="41">
        <v>5.6216454447657451</v>
      </c>
      <c r="AH55" s="41">
        <v>4.6451154848768601</v>
      </c>
      <c r="AI55" s="34">
        <f t="shared" si="6"/>
        <v>5.1333804648213022</v>
      </c>
      <c r="AJ55" s="35">
        <f t="shared" si="7"/>
        <v>63.49928337853774</v>
      </c>
      <c r="AK55" s="42">
        <f>RANK(R55,(D55:R55,V55:AH55),1)</f>
        <v>26</v>
      </c>
    </row>
    <row r="56" spans="1:37" ht="12.95" customHeight="1" x14ac:dyDescent="0.2">
      <c r="A56">
        <v>2018</v>
      </c>
      <c r="B56" s="111" t="s">
        <v>211</v>
      </c>
      <c r="C56" s="37">
        <v>2015</v>
      </c>
      <c r="D56" s="117">
        <v>5.0697820452480986</v>
      </c>
      <c r="E56" s="34">
        <v>5.1676199443669208</v>
      </c>
      <c r="F56" s="34">
        <v>5.1231481720401835</v>
      </c>
      <c r="G56" s="34">
        <v>4.5983812585846788</v>
      </c>
      <c r="H56" s="34">
        <v>4.81184576575302</v>
      </c>
      <c r="I56" s="34">
        <v>4.5894869041193314</v>
      </c>
      <c r="J56" s="34">
        <v>6.1993650623472361</v>
      </c>
      <c r="K56" s="34">
        <v>8.4585310965455118</v>
      </c>
      <c r="L56" s="34">
        <v>6.9464908374364294</v>
      </c>
      <c r="M56" s="34">
        <v>3.7801006477727048</v>
      </c>
      <c r="N56" s="34">
        <v>4.9719441461292746</v>
      </c>
      <c r="O56" s="34">
        <v>6.1637876444858453</v>
      </c>
      <c r="P56" s="34">
        <v>7.1777440535354646</v>
      </c>
      <c r="Q56" s="34">
        <v>4.5805925496539839</v>
      </c>
      <c r="R56" s="125">
        <v>8.7066844602664712</v>
      </c>
      <c r="S56" s="40">
        <f t="shared" si="3"/>
        <v>5.1231481720401835</v>
      </c>
      <c r="T56" s="39">
        <f t="shared" si="4"/>
        <v>69.947933729178516</v>
      </c>
      <c r="U56" s="38">
        <f t="shared" si="5"/>
        <v>15</v>
      </c>
      <c r="V56" s="40">
        <v>5.93253442838681</v>
      </c>
      <c r="W56" s="40">
        <v>5.7279642756838163</v>
      </c>
      <c r="X56" s="41">
        <v>14.017502637387725</v>
      </c>
      <c r="Y56" s="41">
        <v>5.6834925033570789</v>
      </c>
      <c r="Z56" s="41">
        <v>5.550077186376865</v>
      </c>
      <c r="AA56" s="41">
        <v>5.5767602497729083</v>
      </c>
      <c r="AB56" s="41">
        <v>5.0697820452480986</v>
      </c>
      <c r="AC56" s="41">
        <v>5.5322884774461709</v>
      </c>
      <c r="AD56" s="41">
        <v>7.4267859785651966</v>
      </c>
      <c r="AE56" s="41">
        <v>4.7317965755648919</v>
      </c>
      <c r="AF56" s="41">
        <v>5.647915085495689</v>
      </c>
      <c r="AG56" s="41">
        <v>5.4611336417233902</v>
      </c>
      <c r="AH56" s="41">
        <v>4.9541554371985805</v>
      </c>
      <c r="AI56" s="34">
        <f t="shared" si="6"/>
        <v>5.5411828319115184</v>
      </c>
      <c r="AJ56" s="35">
        <f t="shared" si="7"/>
        <v>57.126821553783003</v>
      </c>
      <c r="AK56" s="42">
        <f>RANK(R56,(D56:R56,V56:AH56),1)</f>
        <v>27</v>
      </c>
    </row>
    <row r="57" spans="1:37" ht="12.95" customHeight="1" x14ac:dyDescent="0.2">
      <c r="A57">
        <v>2019</v>
      </c>
      <c r="B57" s="111" t="s">
        <v>195</v>
      </c>
      <c r="C57" s="37">
        <v>2015</v>
      </c>
      <c r="D57" s="34">
        <v>5.4683213693116599</v>
      </c>
      <c r="E57" s="34">
        <v>5.267408603346535</v>
      </c>
      <c r="F57" s="34">
        <v>4.7170823313551065</v>
      </c>
      <c r="G57" s="34">
        <v>4.3414628123768289</v>
      </c>
      <c r="H57" s="34">
        <v>5.5294687328662624</v>
      </c>
      <c r="I57" s="34">
        <v>5.0839665126827258</v>
      </c>
      <c r="J57" s="34">
        <v>6.3331197967267618</v>
      </c>
      <c r="K57" s="34">
        <v>8.1325993527622291</v>
      </c>
      <c r="L57" s="34">
        <v>7.2940069382990993</v>
      </c>
      <c r="M57" s="34">
        <v>3.8260778909880306</v>
      </c>
      <c r="N57" s="34">
        <v>5.2324672527439047</v>
      </c>
      <c r="O57" s="34">
        <v>6.1671483813642682</v>
      </c>
      <c r="P57" s="34">
        <v>6.5951799262464901</v>
      </c>
      <c r="Q57" s="34">
        <v>4.5598462536432693</v>
      </c>
      <c r="R57" s="125">
        <v>7.5823488043350205</v>
      </c>
      <c r="S57" s="40">
        <f t="shared" si="3"/>
        <v>5.4683213693116599</v>
      </c>
      <c r="T57" s="39">
        <f t="shared" si="4"/>
        <v>38.65953173285186</v>
      </c>
      <c r="U57" s="38">
        <f t="shared" si="5"/>
        <v>14</v>
      </c>
      <c r="V57" s="40">
        <v>6.4728851991372851</v>
      </c>
      <c r="W57" s="40">
        <v>6.1060010178096658</v>
      </c>
      <c r="X57" s="41">
        <v>10.53481720669307</v>
      </c>
      <c r="Y57" s="41">
        <v>5.7740581870846759</v>
      </c>
      <c r="Z57" s="41">
        <v>5.3285559669011384</v>
      </c>
      <c r="AA57" s="41">
        <v>6.2282957449188716</v>
      </c>
      <c r="AB57" s="41">
        <v>5.2761439409971924</v>
      </c>
      <c r="AC57" s="41">
        <v>5.7915288623859906</v>
      </c>
      <c r="AD57" s="41">
        <v>9.2769285849983749</v>
      </c>
      <c r="AE57" s="41">
        <v>5.7565875117833603</v>
      </c>
      <c r="AF57" s="41">
        <v>6.2545017578708437</v>
      </c>
      <c r="AG57" s="41">
        <v>6.4728851991372851</v>
      </c>
      <c r="AH57" s="41">
        <v>5.2237319150932464</v>
      </c>
      <c r="AI57" s="34">
        <f t="shared" si="6"/>
        <v>5.7827935247353333</v>
      </c>
      <c r="AJ57" s="35">
        <f t="shared" si="7"/>
        <v>31.119134236805547</v>
      </c>
      <c r="AK57" s="42">
        <f>RANK(R57,(D57:R57,V57:AH57),1)</f>
        <v>25</v>
      </c>
    </row>
    <row r="58" spans="1:37" ht="12.95" customHeight="1" x14ac:dyDescent="0.2">
      <c r="A58">
        <v>2019</v>
      </c>
      <c r="B58" s="111" t="s">
        <v>212</v>
      </c>
      <c r="C58" s="37">
        <v>2015</v>
      </c>
      <c r="D58" s="34">
        <v>5.5531100751087408</v>
      </c>
      <c r="E58" s="34">
        <v>5.4914088520519773</v>
      </c>
      <c r="F58" s="34">
        <v>4.5923338875105619</v>
      </c>
      <c r="G58" s="34">
        <v>4.5482615853271593</v>
      </c>
      <c r="H58" s="34">
        <v>5.0330569093445892</v>
      </c>
      <c r="I58" s="34">
        <v>4.5218182040171175</v>
      </c>
      <c r="J58" s="34">
        <v>6.5755874857636831</v>
      </c>
      <c r="K58" s="34">
        <v>7.9859011556325701</v>
      </c>
      <c r="L58" s="34">
        <v>7.2807443206981279</v>
      </c>
      <c r="M58" s="34">
        <v>3.9665071965062437</v>
      </c>
      <c r="N58" s="34">
        <v>5.2005316576415188</v>
      </c>
      <c r="O58" s="34">
        <v>5.8175438882091575</v>
      </c>
      <c r="P58" s="34">
        <v>6.0379053991261715</v>
      </c>
      <c r="Q58" s="34">
        <v>4.1163530239298129</v>
      </c>
      <c r="R58" s="125">
        <v>7.7207053767807343</v>
      </c>
      <c r="S58" s="40">
        <f t="shared" si="3"/>
        <v>5.4914088520519773</v>
      </c>
      <c r="T58" s="39">
        <f t="shared" si="4"/>
        <v>40.596076249098353</v>
      </c>
      <c r="U58" s="38">
        <f t="shared" si="5"/>
        <v>14</v>
      </c>
      <c r="V58" s="40">
        <v>6.7518766944972946</v>
      </c>
      <c r="W58" s="40">
        <v>6.3904838165933908</v>
      </c>
      <c r="X58" s="41">
        <v>12.146326481745785</v>
      </c>
      <c r="Y58" s="41">
        <v>5.9233174134493227</v>
      </c>
      <c r="Z58" s="41">
        <v>5.4297076289952129</v>
      </c>
      <c r="AA58" s="41">
        <v>6.3023392122265864</v>
      </c>
      <c r="AB58" s="41">
        <v>5.4561510103052546</v>
      </c>
      <c r="AC58" s="41">
        <v>5.7911005068991148</v>
      </c>
      <c r="AD58" s="41">
        <v>9.3785859046280944</v>
      </c>
      <c r="AE58" s="41">
        <v>4.9801701467245056</v>
      </c>
      <c r="AF58" s="41">
        <v>6.5315151835802805</v>
      </c>
      <c r="AG58" s="41">
        <v>6.4962573418335587</v>
      </c>
      <c r="AH58" s="41">
        <v>5.4208931685585329</v>
      </c>
      <c r="AI58" s="34">
        <f t="shared" si="6"/>
        <v>5.8043221975541357</v>
      </c>
      <c r="AJ58" s="35">
        <f t="shared" si="7"/>
        <v>33.016485198463599</v>
      </c>
      <c r="AK58" s="42">
        <f>RANK(R58,(D58:R58,V58:AH58),1)</f>
        <v>25</v>
      </c>
    </row>
    <row r="59" spans="1:37" ht="12.95" customHeight="1" x14ac:dyDescent="0.2">
      <c r="A59">
        <v>2020</v>
      </c>
      <c r="B59" s="111" t="s">
        <v>196</v>
      </c>
      <c r="C59" s="37">
        <v>2015</v>
      </c>
      <c r="D59" s="34">
        <v>5.6415786961731458</v>
      </c>
      <c r="E59" s="34">
        <v>4.7931552333378047</v>
      </c>
      <c r="F59" s="34">
        <v>3.9884649386898521</v>
      </c>
      <c r="G59" s="34">
        <v>3.8222788995777752</v>
      </c>
      <c r="H59" s="34">
        <v>5.4841392906985478</v>
      </c>
      <c r="I59" s="34">
        <v>4.6444624615006838</v>
      </c>
      <c r="J59" s="34">
        <v>6.385042555358754</v>
      </c>
      <c r="K59" s="34">
        <v>7.8282371055425823</v>
      </c>
      <c r="L59" s="34">
        <v>6.297576218983977</v>
      </c>
      <c r="M59" s="34">
        <v>3.8485188004902082</v>
      </c>
      <c r="N59" s="34">
        <v>5.1517672124743923</v>
      </c>
      <c r="O59" s="34">
        <v>5.3092066179489912</v>
      </c>
      <c r="P59" s="34">
        <v>5.2304869152116922</v>
      </c>
      <c r="Q59" s="34">
        <v>3.3149741486040663</v>
      </c>
      <c r="R59" s="125">
        <v>7.9599002046979601</v>
      </c>
      <c r="S59" s="40">
        <f t="shared" si="3"/>
        <v>5.2304869152116922</v>
      </c>
      <c r="T59" s="39">
        <f t="shared" si="4"/>
        <v>52.182776359661368</v>
      </c>
      <c r="U59" s="38">
        <f t="shared" si="5"/>
        <v>15</v>
      </c>
      <c r="V59" s="40">
        <v>6.1926166153342441</v>
      </c>
      <c r="W59" s="40">
        <v>6.4725088917335318</v>
      </c>
      <c r="X59" s="41">
        <v>9.7175099712377762</v>
      </c>
      <c r="Y59" s="41">
        <v>6.0264305762221673</v>
      </c>
      <c r="Z59" s="41">
        <v>4.4782764223886069</v>
      </c>
      <c r="AA59" s="41">
        <v>5.9389642398473903</v>
      </c>
      <c r="AB59" s="41">
        <v>5.1080340442870042</v>
      </c>
      <c r="AC59" s="41">
        <v>5.9127243389349555</v>
      </c>
      <c r="AD59" s="41">
        <v>8.869086508402436</v>
      </c>
      <c r="AE59" s="41">
        <v>5.5628589934358468</v>
      </c>
      <c r="AF59" s="41">
        <v>6.6124550299331757</v>
      </c>
      <c r="AG59" s="41">
        <v>6.9273338408823752</v>
      </c>
      <c r="AH59" s="41">
        <v>5.6153387952607128</v>
      </c>
      <c r="AI59" s="34">
        <f t="shared" si="6"/>
        <v>5.6284587457169293</v>
      </c>
      <c r="AJ59" s="35">
        <f t="shared" si="7"/>
        <v>41.422378031200466</v>
      </c>
      <c r="AK59" s="42">
        <f>RANK(R59,(D59:R59,V59:AH59),1)</f>
        <v>26</v>
      </c>
    </row>
    <row r="60" spans="1:37" ht="12.95" customHeight="1" x14ac:dyDescent="0.2">
      <c r="A60">
        <v>2020</v>
      </c>
      <c r="B60" s="111" t="s">
        <v>213</v>
      </c>
      <c r="C60" s="37">
        <v>2015</v>
      </c>
      <c r="D60" s="34">
        <v>6.1391403137743712</v>
      </c>
      <c r="E60" s="34">
        <v>5.1988301626218902</v>
      </c>
      <c r="F60" s="34">
        <v>4.96375262483377</v>
      </c>
      <c r="G60" s="34">
        <v>4.4755146617353665</v>
      </c>
      <c r="H60" s="34">
        <v>5.3887004816046025</v>
      </c>
      <c r="I60" s="34">
        <v>5.4429491441710915</v>
      </c>
      <c r="J60" s="34">
        <v>6.0487258761635552</v>
      </c>
      <c r="K60" s="34">
        <v>8.1644237162566391</v>
      </c>
      <c r="L60" s="34">
        <v>6.8714972584219769</v>
      </c>
      <c r="M60" s="34">
        <v>4.2946857865137353</v>
      </c>
      <c r="N60" s="34">
        <v>5.5785708005873156</v>
      </c>
      <c r="O60" s="34">
        <v>5.4429491441710915</v>
      </c>
      <c r="P60" s="34">
        <v>5.6418609069148857</v>
      </c>
      <c r="Q60" s="34">
        <v>4.2675614552304904</v>
      </c>
      <c r="R60" s="125">
        <v>7.7278843695449826</v>
      </c>
      <c r="S60" s="40">
        <f t="shared" si="3"/>
        <v>5.4429491441710915</v>
      </c>
      <c r="T60" s="39">
        <f t="shared" si="4"/>
        <v>41.979727622861425</v>
      </c>
      <c r="U60" s="38">
        <f t="shared" si="5"/>
        <v>14</v>
      </c>
      <c r="V60" s="40">
        <v>6.5821710580673667</v>
      </c>
      <c r="W60" s="40">
        <v>6.5731296143062847</v>
      </c>
      <c r="X60" s="41">
        <v>9.0052779860372212</v>
      </c>
      <c r="Y60" s="41">
        <v>6.1572232012965333</v>
      </c>
      <c r="Z60" s="41">
        <v>5.1626643875775642</v>
      </c>
      <c r="AA60" s="41">
        <v>6.0396844324024732</v>
      </c>
      <c r="AB60" s="41">
        <v>5.1897887188608083</v>
      </c>
      <c r="AC60" s="41">
        <v>6.2114718638630233</v>
      </c>
      <c r="AD60" s="41">
        <v>9.4844745053745427</v>
      </c>
      <c r="AE60" s="41">
        <v>5.6870681257202929</v>
      </c>
      <c r="AF60" s="41">
        <v>6.4465494016511444</v>
      </c>
      <c r="AG60" s="41">
        <v>7.0071189148381992</v>
      </c>
      <c r="AH60" s="41">
        <v>5.9311871072694959</v>
      </c>
      <c r="AI60" s="34">
        <f t="shared" si="6"/>
        <v>5.9854357698359841</v>
      </c>
      <c r="AJ60" s="35">
        <f t="shared" si="7"/>
        <v>29.111474363991814</v>
      </c>
      <c r="AK60" s="42">
        <f>RANK(R60,(D60:R60,V60:AH60),1)</f>
        <v>25</v>
      </c>
    </row>
    <row r="61" spans="1:37" ht="12.95" customHeight="1" x14ac:dyDescent="0.2">
      <c r="A61">
        <v>2021</v>
      </c>
      <c r="B61" s="111" t="s">
        <v>197</v>
      </c>
      <c r="C61" s="37">
        <v>2015</v>
      </c>
      <c r="D61" s="34">
        <v>6.226681551573626</v>
      </c>
      <c r="E61" s="34">
        <v>5.2453495915627197</v>
      </c>
      <c r="F61" s="34">
        <v>5.7924638701528703</v>
      </c>
      <c r="G61" s="34">
        <v>4.6200761303168321</v>
      </c>
      <c r="H61" s="34">
        <v>5.8185169310381166</v>
      </c>
      <c r="I61" s="34">
        <v>5.5927237366993241</v>
      </c>
      <c r="J61" s="34">
        <v>6.21799719794521</v>
      </c>
      <c r="K61" s="34">
        <v>8.8840937618686464</v>
      </c>
      <c r="L61" s="34">
        <v>7.129854328928797</v>
      </c>
      <c r="M61" s="34">
        <v>4.3942829359780404</v>
      </c>
      <c r="N61" s="34">
        <v>5.4450897250162678</v>
      </c>
      <c r="O61" s="34">
        <v>5.7403577483823813</v>
      </c>
      <c r="P61" s="34">
        <v>6.035625771748494</v>
      </c>
      <c r="Q61" s="34">
        <v>4.6113917766884178</v>
      </c>
      <c r="R61" s="125">
        <v>7.8787682212133392</v>
      </c>
      <c r="S61" s="40">
        <f t="shared" si="3"/>
        <v>5.7924638701528703</v>
      </c>
      <c r="T61" s="39">
        <f t="shared" si="4"/>
        <v>36.017563472612714</v>
      </c>
      <c r="U61" s="38">
        <f t="shared" si="5"/>
        <v>14</v>
      </c>
      <c r="V61" s="40">
        <v>6.2527346124588714</v>
      </c>
      <c r="W61" s="40">
        <v>6.2701033197157017</v>
      </c>
      <c r="X61" s="41">
        <v>9.1967304924915894</v>
      </c>
      <c r="Y61" s="41">
        <v>6.1658910761747201</v>
      </c>
      <c r="Z61" s="41">
        <v>5.775095162896041</v>
      </c>
      <c r="AA61" s="41">
        <v>5.8619386991801923</v>
      </c>
      <c r="AB61" s="41">
        <v>5.2800870060763803</v>
      </c>
      <c r="AC61" s="41">
        <v>5.9835196499780041</v>
      </c>
      <c r="AD61" s="41">
        <v>9.1706774316063449</v>
      </c>
      <c r="AE61" s="41">
        <v>4.9240285073113617</v>
      </c>
      <c r="AF61" s="41">
        <v>5.9922040036064192</v>
      </c>
      <c r="AG61" s="41">
        <v>6.8866924273331724</v>
      </c>
      <c r="AH61" s="41">
        <v>5.4798271395299274</v>
      </c>
      <c r="AI61" s="34">
        <f t="shared" ref="AI61" si="8">MEDIAN(D61:R61,V61:AH61)</f>
        <v>5.9227291745790982</v>
      </c>
      <c r="AJ61" s="35">
        <f t="shared" si="7"/>
        <v>33.025974833185714</v>
      </c>
      <c r="AK61" s="42">
        <f>RANK(R61,(D61:R61,V61:AH61),1)</f>
        <v>25</v>
      </c>
    </row>
    <row r="62" spans="1:37" ht="12.95" customHeight="1" x14ac:dyDescent="0.2">
      <c r="A62">
        <v>2021</v>
      </c>
      <c r="B62" s="111" t="s">
        <v>214</v>
      </c>
      <c r="C62" s="37">
        <v>2015</v>
      </c>
      <c r="D62" s="34">
        <v>8.074345596135359</v>
      </c>
      <c r="E62" s="34">
        <v>8.1084145648954244</v>
      </c>
      <c r="F62" s="34">
        <v>9.8288974872786969</v>
      </c>
      <c r="G62" s="34">
        <v>6.1664833455717307</v>
      </c>
      <c r="H62" s="34">
        <v>6.626414423832605</v>
      </c>
      <c r="I62" s="34">
        <v>6.6945523613527342</v>
      </c>
      <c r="J62" s="34">
        <v>11.804897675362454</v>
      </c>
      <c r="K62" s="34">
        <v>11.949690792592731</v>
      </c>
      <c r="L62" s="34">
        <v>11.063897604831045</v>
      </c>
      <c r="M62" s="34">
        <v>5.7235867516908874</v>
      </c>
      <c r="N62" s="34">
        <v>7.3163110412239174</v>
      </c>
      <c r="O62" s="34">
        <v>8.6535180650564598</v>
      </c>
      <c r="P62" s="34">
        <v>9.0282767214171731</v>
      </c>
      <c r="Q62" s="34">
        <v>6.7797247832528971</v>
      </c>
      <c r="R62" s="125">
        <v>10.802996331083184</v>
      </c>
      <c r="S62" s="40">
        <f t="shared" si="3"/>
        <v>8.1084145648954244</v>
      </c>
      <c r="T62" s="39">
        <f t="shared" si="4"/>
        <v>33.231919071499924</v>
      </c>
      <c r="U62" s="38">
        <f t="shared" si="5"/>
        <v>12</v>
      </c>
      <c r="V62" s="40">
        <v>13.585001293075843</v>
      </c>
      <c r="W62" s="40">
        <v>6.7712075410628803</v>
      </c>
      <c r="X62" s="41">
        <v>11.396070050241679</v>
      </c>
      <c r="Y62" s="41">
        <v>6.2686902518519245</v>
      </c>
      <c r="Z62" s="41">
        <v>10.246242354589491</v>
      </c>
      <c r="AA62" s="41">
        <v>7.2141041349437236</v>
      </c>
      <c r="AB62" s="41">
        <v>7.9551042054751315</v>
      </c>
      <c r="AC62" s="41">
        <v>7.6484834866345501</v>
      </c>
      <c r="AD62" s="41">
        <v>9.2241732917875456</v>
      </c>
      <c r="AE62" s="41">
        <v>4.7015176888889432</v>
      </c>
      <c r="AF62" s="41">
        <v>9.982207846698989</v>
      </c>
      <c r="AG62" s="41">
        <v>8.4405870103060554</v>
      </c>
      <c r="AH62" s="41">
        <v>7.1885524083736749</v>
      </c>
      <c r="AI62" s="34">
        <f>MEDIAN(D62:R62,V62:AH62)</f>
        <v>8.0913800805153926</v>
      </c>
      <c r="AJ62" s="35">
        <f t="shared" si="7"/>
        <v>33.512407322176749</v>
      </c>
      <c r="AK62" s="42">
        <f>RANK(R62,(D62:R62,V62:AH62),1)</f>
        <v>23</v>
      </c>
    </row>
    <row r="63" spans="1:37" x14ac:dyDescent="0.2">
      <c r="A63">
        <v>2022</v>
      </c>
      <c r="B63" s="111" t="s">
        <v>198</v>
      </c>
      <c r="C63" s="37">
        <v>2015</v>
      </c>
      <c r="D63" s="34">
        <v>13.226889075469995</v>
      </c>
      <c r="E63" s="34">
        <v>10.583195141862371</v>
      </c>
      <c r="F63" s="34">
        <v>12.292334850532265</v>
      </c>
      <c r="G63" s="34">
        <v>7.2912068360006463</v>
      </c>
      <c r="H63" s="34">
        <v>8.8487972108968584</v>
      </c>
      <c r="I63" s="34">
        <v>11.71139573773314</v>
      </c>
      <c r="J63" s="34">
        <v>20.770678134426785</v>
      </c>
      <c r="K63" s="34">
        <v>15.424354415188436</v>
      </c>
      <c r="L63" s="34">
        <v>18.623729239299571</v>
      </c>
      <c r="M63" s="34">
        <v>7.6616607630029883</v>
      </c>
      <c r="N63" s="34">
        <v>11.42513588504951</v>
      </c>
      <c r="O63" s="34">
        <v>15.11283634020919</v>
      </c>
      <c r="P63" s="34">
        <v>16.03897115771505</v>
      </c>
      <c r="Q63" s="34">
        <v>7.5522084663886604</v>
      </c>
      <c r="R63" s="125">
        <v>13.036186253182056</v>
      </c>
      <c r="S63" s="40">
        <f t="shared" si="3"/>
        <v>12.292334850532265</v>
      </c>
      <c r="T63" s="39">
        <f t="shared" si="4"/>
        <v>6.0513434729414399</v>
      </c>
      <c r="U63" s="38">
        <f t="shared" si="5"/>
        <v>9</v>
      </c>
      <c r="V63" s="40">
        <v>17.807046718408042</v>
      </c>
      <c r="W63" s="40">
        <v>8.2173416535065016</v>
      </c>
      <c r="X63" s="41">
        <v>13.454213076130522</v>
      </c>
      <c r="Y63" s="41">
        <v>13.151114408583153</v>
      </c>
      <c r="Z63" s="41">
        <v>11.433555292481383</v>
      </c>
      <c r="AA63" s="41">
        <v>15.264385673982876</v>
      </c>
      <c r="AB63" s="41">
        <v>12.208140776213552</v>
      </c>
      <c r="AC63" s="41">
        <v>12.864854555899521</v>
      </c>
      <c r="AD63" s="41">
        <v>7.3754009103193603</v>
      </c>
      <c r="AE63" s="41">
        <v>6.7607841677927469</v>
      </c>
      <c r="AF63" s="41">
        <v>13.428954853834909</v>
      </c>
      <c r="AG63" s="41">
        <v>15.56748434153025</v>
      </c>
      <c r="AH63" s="41">
        <v>12.368109517419109</v>
      </c>
      <c r="AI63" s="34">
        <f>MEDIAN(D63:R63,V63:AH63)</f>
        <v>12.616482036659315</v>
      </c>
      <c r="AJ63" s="35">
        <f t="shared" si="7"/>
        <v>3.3266342812776108</v>
      </c>
      <c r="AK63" s="42">
        <f>RANK(R63,(D63:R63,V63:AH63),1)</f>
        <v>16</v>
      </c>
    </row>
    <row r="64" spans="1:37" x14ac:dyDescent="0.2">
      <c r="A64">
        <v>2022</v>
      </c>
      <c r="B64" s="111" t="s">
        <v>215</v>
      </c>
      <c r="C64" s="37">
        <v>2015</v>
      </c>
      <c r="D64" s="34">
        <v>16.831372017909597</v>
      </c>
      <c r="E64" s="34">
        <v>14.121089549384665</v>
      </c>
      <c r="F64" s="34">
        <v>18.989240225333901</v>
      </c>
      <c r="G64" s="34">
        <v>11.229546151436095</v>
      </c>
      <c r="H64" s="34">
        <v>9.8657734443439331</v>
      </c>
      <c r="I64" s="34">
        <v>15.053288614991967</v>
      </c>
      <c r="J64" s="34">
        <v>27.551661272393552</v>
      </c>
      <c r="K64" s="34">
        <v>19.955965182259991</v>
      </c>
      <c r="L64" s="34">
        <v>25.540528103074102</v>
      </c>
      <c r="M64" s="34">
        <v>7.5870646173038656</v>
      </c>
      <c r="N64" s="34">
        <v>14.285087533148916</v>
      </c>
      <c r="O64" s="34">
        <v>13.922565674301628</v>
      </c>
      <c r="P64" s="34">
        <v>17.910306121621751</v>
      </c>
      <c r="Q64" s="34">
        <v>11.065548167671849</v>
      </c>
      <c r="R64" s="125">
        <v>16.962675162042434</v>
      </c>
      <c r="S64" s="40">
        <f t="shared" si="3"/>
        <v>15.053288614991967</v>
      </c>
      <c r="T64" s="39">
        <f t="shared" si="4"/>
        <v>12.684182147074882</v>
      </c>
      <c r="U64" s="38">
        <f t="shared" si="5"/>
        <v>10</v>
      </c>
      <c r="V64" s="40">
        <v>27.620713055031132</v>
      </c>
      <c r="W64" s="40">
        <v>15.32949574554228</v>
      </c>
      <c r="X64" s="41">
        <v>20.456590606382434</v>
      </c>
      <c r="Y64" s="41">
        <v>16.209905974171395</v>
      </c>
      <c r="Z64" s="41">
        <v>19.947333709430296</v>
      </c>
      <c r="AA64" s="41">
        <v>21.233423161055182</v>
      </c>
      <c r="AB64" s="41">
        <v>24.651486401615287</v>
      </c>
      <c r="AC64" s="41">
        <v>24.047283303536481</v>
      </c>
      <c r="AD64" s="41">
        <v>8.6401043025269253</v>
      </c>
      <c r="AE64" s="41">
        <v>8.3811601176360089</v>
      </c>
      <c r="AF64" s="41">
        <v>22.415934938723701</v>
      </c>
      <c r="AG64" s="41">
        <v>20.180383475832123</v>
      </c>
      <c r="AH64" s="41">
        <v>15.433073419498644</v>
      </c>
      <c r="AI64" s="34">
        <f>MEDIAN(D64:R64,V64:AH64)</f>
        <v>16.897023589976016</v>
      </c>
      <c r="AJ64" s="35">
        <f t="shared" si="7"/>
        <v>0.38853926975260455</v>
      </c>
      <c r="AK64" s="42">
        <f>RANK(R64,(D64:R64,V64:AH64),1)</f>
        <v>15</v>
      </c>
    </row>
    <row r="65" spans="1:37" x14ac:dyDescent="0.2">
      <c r="A65">
        <v>2023</v>
      </c>
      <c r="B65" s="111" t="s">
        <v>199</v>
      </c>
      <c r="C65" s="37">
        <v>2015</v>
      </c>
      <c r="D65" s="34">
        <v>19.745042468068906</v>
      </c>
      <c r="E65" s="34">
        <v>15.271487755179017</v>
      </c>
      <c r="F65" s="34">
        <v>11.140028402686589</v>
      </c>
      <c r="G65" s="34">
        <v>7.0524274297322966</v>
      </c>
      <c r="H65" s="34">
        <v>14.578525358476464</v>
      </c>
      <c r="I65" s="34">
        <v>14.929392394781551</v>
      </c>
      <c r="J65" s="34">
        <v>13.175057213256105</v>
      </c>
      <c r="K65" s="34">
        <v>20.683611790185019</v>
      </c>
      <c r="L65" s="34">
        <v>17.052137964427345</v>
      </c>
      <c r="M65" s="34">
        <v>14.218886646263748</v>
      </c>
      <c r="N65" s="34">
        <v>17.174941427134126</v>
      </c>
      <c r="O65" s="34">
        <v>11.245288513578116</v>
      </c>
      <c r="P65" s="34">
        <v>11.052311643610317</v>
      </c>
      <c r="Q65" s="34">
        <v>7.999768427756039</v>
      </c>
      <c r="R65" s="127">
        <v>20.38197548112408</v>
      </c>
      <c r="S65" s="40">
        <f t="shared" si="3"/>
        <v>14.578525358476464</v>
      </c>
      <c r="T65" s="39">
        <f t="shared" si="4"/>
        <v>39.808210912589232</v>
      </c>
      <c r="U65" s="38">
        <f t="shared" si="5"/>
        <v>14</v>
      </c>
      <c r="V65" s="112">
        <v>14.175028266725612</v>
      </c>
      <c r="W65" s="112">
        <v>18.981906664105335</v>
      </c>
      <c r="X65" s="34">
        <v>16.473207354523947</v>
      </c>
      <c r="Y65" s="34">
        <v>16.56969578950785</v>
      </c>
      <c r="Z65" s="34">
        <v>10.841791421827264</v>
      </c>
      <c r="AA65" s="34">
        <v>22.473033675340975</v>
      </c>
      <c r="AB65" s="34">
        <v>17.438091704362943</v>
      </c>
      <c r="AC65" s="34">
        <v>12.236487891139994</v>
      </c>
      <c r="AD65" s="34">
        <v>9.1400862957475795</v>
      </c>
      <c r="AE65" s="34">
        <v>11.71018733668236</v>
      </c>
      <c r="AF65" s="34">
        <v>13.271545648240005</v>
      </c>
      <c r="AG65" s="34">
        <v>18.762614766414657</v>
      </c>
      <c r="AH65" s="34">
        <v>16.596010817230727</v>
      </c>
      <c r="AI65" s="34">
        <f>MEDIAN(D65:R65,V65:AH65)</f>
        <v>14.753958876629007</v>
      </c>
      <c r="AJ65" s="35">
        <f t="shared" si="7"/>
        <v>38.145806502213638</v>
      </c>
      <c r="AK65" s="42">
        <f>RANK(R65,(D65:R65,V65:AH65),1)</f>
        <v>26</v>
      </c>
    </row>
    <row r="66" spans="1:37" x14ac:dyDescent="0.2">
      <c r="A66">
        <v>2023</v>
      </c>
      <c r="B66" s="111" t="s">
        <v>216</v>
      </c>
      <c r="C66" s="37">
        <v>2015</v>
      </c>
      <c r="D66" s="34">
        <v>17.891111174432289</v>
      </c>
      <c r="E66" s="34">
        <v>12.744826299933425</v>
      </c>
      <c r="F66" s="34">
        <v>9.5154461941237383</v>
      </c>
      <c r="G66" s="34">
        <v>5.8543307800507201</v>
      </c>
      <c r="H66" s="34">
        <v>12.200839811521634</v>
      </c>
      <c r="I66" s="34">
        <v>13.58239279796428</v>
      </c>
      <c r="J66" s="34">
        <v>11.700026853936174</v>
      </c>
      <c r="K66" s="34">
        <v>18.590522373818878</v>
      </c>
      <c r="L66" s="34">
        <v>14.083205755549741</v>
      </c>
      <c r="M66" s="34">
        <v>13.832799276757013</v>
      </c>
      <c r="N66" s="34">
        <v>16.647713486633904</v>
      </c>
      <c r="O66" s="34">
        <v>9.964450914717597</v>
      </c>
      <c r="P66" s="34">
        <v>9.7917567914122667</v>
      </c>
      <c r="Q66" s="34">
        <v>6.1824496143308485</v>
      </c>
      <c r="R66" s="125">
        <v>26.525119964158549</v>
      </c>
      <c r="S66" s="40">
        <f t="shared" si="3"/>
        <v>12.744826299933425</v>
      </c>
      <c r="T66" s="39">
        <f t="shared" si="4"/>
        <v>108.12460946836997</v>
      </c>
      <c r="U66" s="38">
        <f t="shared" si="5"/>
        <v>15</v>
      </c>
      <c r="V66" s="34">
        <v>10.90563388673165</v>
      </c>
      <c r="W66" s="34">
        <v>16.449115244832775</v>
      </c>
      <c r="X66" s="34">
        <v>16.388672301675907</v>
      </c>
      <c r="Y66" s="34">
        <v>15.292064618687059</v>
      </c>
      <c r="Z66" s="34">
        <v>10.65522740793892</v>
      </c>
      <c r="AA66" s="34">
        <v>18.31421177653035</v>
      </c>
      <c r="AB66" s="34">
        <v>15.45612403582712</v>
      </c>
      <c r="AC66" s="34">
        <v>11.311465076499179</v>
      </c>
      <c r="AD66" s="34">
        <v>8.6778796960928819</v>
      </c>
      <c r="AE66" s="34">
        <v>10.914268592896919</v>
      </c>
      <c r="AF66" s="34">
        <v>12.295821579339565</v>
      </c>
      <c r="AG66" s="34">
        <v>16.069188173561049</v>
      </c>
      <c r="AH66" s="34">
        <v>14.117744580210809</v>
      </c>
      <c r="AI66" s="34">
        <f>MEDIAN(D66:R66,V66:AH66)</f>
        <v>13.163609548948852</v>
      </c>
      <c r="AJ66" s="35">
        <f t="shared" si="7"/>
        <v>101.50339362106533</v>
      </c>
      <c r="AK66" s="42">
        <f>RANK(R66,(D66:R66,V66:AH66),1)</f>
        <v>28</v>
      </c>
    </row>
  </sheetData>
  <phoneticPr fontId="14" type="noConversion"/>
  <conditionalFormatting sqref="E53:P53">
    <cfRule type="expression" dxfId="10" priority="10">
      <formula>#REF!=1</formula>
    </cfRule>
  </conditionalFormatting>
  <conditionalFormatting sqref="E54:P56">
    <cfRule type="expression" dxfId="9" priority="13">
      <formula>#REF!=1</formula>
    </cfRule>
  </conditionalFormatting>
  <conditionalFormatting sqref="AA53">
    <cfRule type="expression" dxfId="8" priority="8">
      <formula>#REF!=1</formula>
    </cfRule>
  </conditionalFormatting>
  <conditionalFormatting sqref="AA54:AA56">
    <cfRule type="expression" dxfId="7" priority="11">
      <formula>#REF!=1</formula>
    </cfRule>
  </conditionalFormatting>
  <conditionalFormatting sqref="AF53:AF56">
    <cfRule type="expression" dxfId="6" priority="9">
      <formula>#REF!=1</formula>
    </cfRule>
  </conditionalFormatting>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43A01-C095-4AC8-A876-D9B3F5DE42FB}">
  <sheetPr>
    <tabColor theme="4"/>
  </sheetPr>
  <dimension ref="A1:AK66"/>
  <sheetViews>
    <sheetView showGridLines="0" zoomScaleNormal="100" workbookViewId="0">
      <pane ySplit="13" topLeftCell="A14" activePane="bottomLeft" state="frozen"/>
      <selection activeCell="A14" sqref="A14"/>
      <selection pane="bottomLeft" activeCell="A14" sqref="A14"/>
    </sheetView>
  </sheetViews>
  <sheetFormatPr defaultRowHeight="12.75" x14ac:dyDescent="0.2"/>
  <cols>
    <col min="1" max="1" width="8.5703125" customWidth="1"/>
    <col min="2" max="3" width="14.5703125" customWidth="1"/>
    <col min="4" max="37" width="11.5703125" customWidth="1"/>
  </cols>
  <sheetData>
    <row r="1" spans="1:37" ht="15.75" x14ac:dyDescent="0.2">
      <c r="A1" s="46" t="s">
        <v>115</v>
      </c>
    </row>
    <row r="2" spans="1:37" ht="15" x14ac:dyDescent="0.2">
      <c r="A2" s="36" t="s">
        <v>111</v>
      </c>
    </row>
    <row r="3" spans="1:37" ht="15" x14ac:dyDescent="0.2">
      <c r="A3" s="36" t="s">
        <v>119</v>
      </c>
    </row>
    <row r="4" spans="1:37" ht="15" x14ac:dyDescent="0.2">
      <c r="A4" s="36" t="s">
        <v>130</v>
      </c>
    </row>
    <row r="5" spans="1:37" ht="15" x14ac:dyDescent="0.2">
      <c r="A5" s="36" t="s">
        <v>131</v>
      </c>
    </row>
    <row r="6" spans="1:37" ht="15" x14ac:dyDescent="0.2">
      <c r="A6" s="36" t="s">
        <v>168</v>
      </c>
    </row>
    <row r="7" spans="1:37" ht="15" x14ac:dyDescent="0.2">
      <c r="A7" s="36" t="s">
        <v>122</v>
      </c>
    </row>
    <row r="8" spans="1:37" ht="15" x14ac:dyDescent="0.2">
      <c r="A8" s="36" t="s">
        <v>125</v>
      </c>
    </row>
    <row r="9" spans="1:37" ht="15" x14ac:dyDescent="0.2">
      <c r="A9" s="43" t="s">
        <v>128</v>
      </c>
    </row>
    <row r="10" spans="1:37" ht="15.75" x14ac:dyDescent="0.25">
      <c r="A10" s="45" t="s">
        <v>126</v>
      </c>
    </row>
    <row r="11" spans="1:37" ht="15" x14ac:dyDescent="0.2">
      <c r="A11" s="45" t="s">
        <v>133</v>
      </c>
    </row>
    <row r="12" spans="1:37" ht="15" x14ac:dyDescent="0.2">
      <c r="A12" s="36" t="s">
        <v>67</v>
      </c>
    </row>
    <row r="13" spans="1:37" ht="63.95" customHeight="1" x14ac:dyDescent="0.2">
      <c r="A13" s="102" t="s">
        <v>105</v>
      </c>
      <c r="B13" s="102" t="s">
        <v>106</v>
      </c>
      <c r="C13" s="103" t="s">
        <v>63</v>
      </c>
      <c r="D13" s="104" t="s">
        <v>0</v>
      </c>
      <c r="E13" s="104" t="s">
        <v>1</v>
      </c>
      <c r="F13" s="104" t="s">
        <v>2</v>
      </c>
      <c r="G13" s="104" t="s">
        <v>3</v>
      </c>
      <c r="H13" s="104" t="s">
        <v>4</v>
      </c>
      <c r="I13" s="104" t="s">
        <v>5</v>
      </c>
      <c r="J13" s="104" t="s">
        <v>6</v>
      </c>
      <c r="K13" s="104" t="s">
        <v>7</v>
      </c>
      <c r="L13" s="104" t="s">
        <v>8</v>
      </c>
      <c r="M13" s="104" t="s">
        <v>9</v>
      </c>
      <c r="N13" s="104" t="s">
        <v>10</v>
      </c>
      <c r="O13" s="104" t="s">
        <v>11</v>
      </c>
      <c r="P13" s="104" t="s">
        <v>12</v>
      </c>
      <c r="Q13" s="104" t="s">
        <v>13</v>
      </c>
      <c r="R13" s="104" t="s">
        <v>162</v>
      </c>
      <c r="S13" s="104" t="s">
        <v>123</v>
      </c>
      <c r="T13" s="104" t="s">
        <v>109</v>
      </c>
      <c r="U13" s="104" t="s">
        <v>163</v>
      </c>
      <c r="V13" s="104" t="s">
        <v>26</v>
      </c>
      <c r="W13" s="104" t="s">
        <v>50</v>
      </c>
      <c r="X13" s="105" t="s">
        <v>16</v>
      </c>
      <c r="Y13" s="105" t="s">
        <v>17</v>
      </c>
      <c r="Z13" s="105" t="s">
        <v>18</v>
      </c>
      <c r="AA13" s="106" t="s">
        <v>19</v>
      </c>
      <c r="AB13" s="106" t="s">
        <v>20</v>
      </c>
      <c r="AC13" s="106" t="s">
        <v>21</v>
      </c>
      <c r="AD13" s="106" t="s">
        <v>22</v>
      </c>
      <c r="AE13" s="106" t="s">
        <v>23</v>
      </c>
      <c r="AF13" s="106" t="s">
        <v>27</v>
      </c>
      <c r="AG13" s="106" t="s">
        <v>24</v>
      </c>
      <c r="AH13" s="106" t="s">
        <v>25</v>
      </c>
      <c r="AI13" s="104" t="s">
        <v>124</v>
      </c>
      <c r="AJ13" s="104" t="s">
        <v>110</v>
      </c>
      <c r="AK13" s="104" t="s">
        <v>161</v>
      </c>
    </row>
    <row r="14" spans="1:37" ht="12.95" customHeight="1" x14ac:dyDescent="0.2">
      <c r="A14">
        <v>1998</v>
      </c>
      <c r="B14" s="111">
        <v>35977</v>
      </c>
      <c r="C14" s="37" t="s">
        <v>107</v>
      </c>
      <c r="D14" s="34">
        <v>3.9892490118577073</v>
      </c>
      <c r="E14" s="34">
        <v>3.3950903695710815</v>
      </c>
      <c r="F14" s="34">
        <v>3.4486761056780031</v>
      </c>
      <c r="G14" s="34">
        <v>2.0192822007651667</v>
      </c>
      <c r="H14" s="34">
        <v>3.0761309601930278</v>
      </c>
      <c r="I14" s="34">
        <v>4.4515910629654707</v>
      </c>
      <c r="J14" s="34">
        <v>2.9293622704507514</v>
      </c>
      <c r="K14" s="34">
        <v>3.5698770949720671</v>
      </c>
      <c r="L14" s="34">
        <v>4.4122897356676969</v>
      </c>
      <c r="M14" s="34">
        <v>3.2146749393040195</v>
      </c>
      <c r="N14" s="34">
        <v>3.470429205722743</v>
      </c>
      <c r="O14" s="34">
        <v>3.4813703099510596</v>
      </c>
      <c r="P14" s="34">
        <v>3.4935194416749749</v>
      </c>
      <c r="Q14" s="34">
        <v>2.0089111389236542</v>
      </c>
      <c r="R14" s="34">
        <v>3.6840000000000002</v>
      </c>
      <c r="S14" s="40">
        <f t="shared" ref="S14:S31" si="0">MEDIAN(D14:R14)</f>
        <v>3.470429205722743</v>
      </c>
      <c r="T14" s="39">
        <f t="shared" ref="T14:T31" si="1">(R14-S14)/S14*100</f>
        <v>6.1540167402083448</v>
      </c>
      <c r="U14" s="38">
        <f t="shared" ref="U14:U31" si="2">RANK(R14,D14:R14,1)</f>
        <v>12</v>
      </c>
      <c r="V14" s="40"/>
      <c r="W14" s="40"/>
      <c r="X14" s="41"/>
      <c r="Y14" s="41"/>
      <c r="Z14" s="41"/>
      <c r="AA14" s="41"/>
      <c r="AB14" s="41"/>
      <c r="AC14" s="41"/>
      <c r="AD14" s="41"/>
      <c r="AE14" s="41"/>
      <c r="AF14" s="41"/>
      <c r="AG14" s="41"/>
      <c r="AH14" s="41"/>
      <c r="AI14" s="34"/>
      <c r="AJ14" s="35"/>
      <c r="AK14" s="42"/>
    </row>
    <row r="15" spans="1:37" ht="12.95" customHeight="1" x14ac:dyDescent="0.2">
      <c r="A15">
        <v>1999</v>
      </c>
      <c r="B15" s="111">
        <v>36161</v>
      </c>
      <c r="C15" s="37" t="s">
        <v>107</v>
      </c>
      <c r="D15" s="34">
        <v>4.4257756008226563</v>
      </c>
      <c r="E15" s="34">
        <v>3.4010991598888443</v>
      </c>
      <c r="F15" s="34">
        <v>3.5912634408602147</v>
      </c>
      <c r="G15" s="34">
        <v>2.2639776780984002</v>
      </c>
      <c r="H15" s="34">
        <v>3.2515850886567259</v>
      </c>
      <c r="I15" s="34">
        <v>4.7064417664111913</v>
      </c>
      <c r="J15" s="34">
        <v>3.2314383348866107</v>
      </c>
      <c r="K15" s="34">
        <v>3.7365852172013954</v>
      </c>
      <c r="L15" s="34">
        <v>4.386320089656917</v>
      </c>
      <c r="M15" s="34">
        <v>3.4358042533570976</v>
      </c>
      <c r="N15" s="34">
        <v>3.6243425859119389</v>
      </c>
      <c r="O15" s="34">
        <v>3.3065312596642098</v>
      </c>
      <c r="P15" s="34">
        <v>3.8747250369622446</v>
      </c>
      <c r="Q15" s="34">
        <v>1.9479213232007149</v>
      </c>
      <c r="R15" s="34">
        <v>3.6219999999999999</v>
      </c>
      <c r="S15" s="40">
        <f t="shared" si="0"/>
        <v>3.5912634408602147</v>
      </c>
      <c r="T15" s="39">
        <f t="shared" si="1"/>
        <v>0.85587035442944037</v>
      </c>
      <c r="U15" s="38">
        <f t="shared" si="2"/>
        <v>9</v>
      </c>
      <c r="V15" s="40"/>
      <c r="W15" s="40"/>
      <c r="X15" s="41"/>
      <c r="Y15" s="41"/>
      <c r="Z15" s="41"/>
      <c r="AA15" s="41"/>
      <c r="AB15" s="41"/>
      <c r="AC15" s="41"/>
      <c r="AD15" s="41"/>
      <c r="AE15" s="41"/>
      <c r="AF15" s="41"/>
      <c r="AG15" s="41"/>
      <c r="AH15" s="41"/>
      <c r="AI15" s="34"/>
      <c r="AJ15" s="35"/>
      <c r="AK15" s="42"/>
    </row>
    <row r="16" spans="1:37" ht="12.95" customHeight="1" x14ac:dyDescent="0.2">
      <c r="A16">
        <v>1999</v>
      </c>
      <c r="B16" s="111">
        <v>36342</v>
      </c>
      <c r="C16" s="37" t="s">
        <v>107</v>
      </c>
      <c r="D16" s="34"/>
      <c r="E16" s="34">
        <v>3.3837466131547171</v>
      </c>
      <c r="F16" s="34">
        <v>3.5056451612903219</v>
      </c>
      <c r="G16" s="34">
        <v>2.2098211657777935</v>
      </c>
      <c r="H16" s="34">
        <v>3.1555422077971578</v>
      </c>
      <c r="I16" s="34">
        <v>5.1967706804783642</v>
      </c>
      <c r="J16" s="34">
        <v>3.1820128479657388</v>
      </c>
      <c r="K16" s="34">
        <v>3.7330299505817939</v>
      </c>
      <c r="L16" s="34">
        <v>4.1900148223130032</v>
      </c>
      <c r="M16" s="34">
        <v>3.4010991598888443</v>
      </c>
      <c r="N16" s="34">
        <v>3.6021073553235219</v>
      </c>
      <c r="O16" s="34">
        <v>3.3065312596642098</v>
      </c>
      <c r="P16" s="34">
        <v>3.8747250369622446</v>
      </c>
      <c r="Q16" s="34">
        <v>1.968799817809155</v>
      </c>
      <c r="R16" s="34">
        <v>3.1269999999999998</v>
      </c>
      <c r="S16" s="40">
        <f t="shared" si="0"/>
        <v>3.3924228865217807</v>
      </c>
      <c r="T16" s="39">
        <f t="shared" si="1"/>
        <v>-7.8239917427840648</v>
      </c>
      <c r="U16" s="38">
        <f t="shared" si="2"/>
        <v>3</v>
      </c>
      <c r="V16" s="40"/>
      <c r="W16" s="40"/>
      <c r="X16" s="41"/>
      <c r="Y16" s="41"/>
      <c r="Z16" s="41"/>
      <c r="AA16" s="41"/>
      <c r="AB16" s="41"/>
      <c r="AC16" s="41"/>
      <c r="AD16" s="41"/>
      <c r="AE16" s="41"/>
      <c r="AF16" s="41"/>
      <c r="AG16" s="41"/>
      <c r="AH16" s="41"/>
      <c r="AI16" s="34"/>
      <c r="AJ16" s="35"/>
      <c r="AK16" s="42"/>
    </row>
    <row r="17" spans="1:37" ht="12.95" customHeight="1" x14ac:dyDescent="0.2">
      <c r="A17">
        <v>2000</v>
      </c>
      <c r="B17" s="111">
        <v>36526</v>
      </c>
      <c r="C17" s="37" t="s">
        <v>107</v>
      </c>
      <c r="D17" s="34"/>
      <c r="E17" s="34">
        <v>3.0124021130444052</v>
      </c>
      <c r="F17" s="34"/>
      <c r="G17" s="34">
        <v>1.9228589256491635</v>
      </c>
      <c r="H17" s="34">
        <v>2.7949088126203394</v>
      </c>
      <c r="I17" s="34">
        <v>2.8561787067383158</v>
      </c>
      <c r="J17" s="34">
        <v>2.7828555894523812</v>
      </c>
      <c r="K17" s="34">
        <v>3.3063979562295893</v>
      </c>
      <c r="L17" s="34">
        <v>4.0710644693147131</v>
      </c>
      <c r="M17" s="34">
        <v>2.7050141423255885</v>
      </c>
      <c r="N17" s="34"/>
      <c r="O17" s="34">
        <v>2.9131792380363324</v>
      </c>
      <c r="P17" s="34">
        <v>3.4989722693015035</v>
      </c>
      <c r="Q17" s="34">
        <v>1.7936744186046512</v>
      </c>
      <c r="R17" s="34">
        <v>3.1677</v>
      </c>
      <c r="S17" s="40">
        <f t="shared" si="0"/>
        <v>2.8846789723873241</v>
      </c>
      <c r="T17" s="39">
        <f t="shared" si="1"/>
        <v>9.811179348614008</v>
      </c>
      <c r="U17" s="38">
        <f t="shared" si="2"/>
        <v>9</v>
      </c>
      <c r="V17" s="40"/>
      <c r="W17" s="40"/>
      <c r="X17" s="41"/>
      <c r="Y17" s="41"/>
      <c r="Z17" s="41"/>
      <c r="AA17" s="41"/>
      <c r="AB17" s="41"/>
      <c r="AC17" s="41"/>
      <c r="AD17" s="41"/>
      <c r="AE17" s="41"/>
      <c r="AF17" s="41"/>
      <c r="AG17" s="41"/>
      <c r="AH17" s="41"/>
      <c r="AI17" s="34"/>
      <c r="AJ17" s="35"/>
      <c r="AK17" s="42"/>
    </row>
    <row r="18" spans="1:37" ht="12.95" customHeight="1" x14ac:dyDescent="0.2">
      <c r="A18">
        <v>2000</v>
      </c>
      <c r="B18" s="111">
        <v>36708</v>
      </c>
      <c r="C18" s="37" t="s">
        <v>107</v>
      </c>
      <c r="D18" s="34"/>
      <c r="E18" s="34">
        <v>3.1660960984038136</v>
      </c>
      <c r="F18" s="34"/>
      <c r="G18" s="34">
        <v>1.9259872210813473</v>
      </c>
      <c r="H18" s="34"/>
      <c r="I18" s="34">
        <v>4.1685627073927698</v>
      </c>
      <c r="J18" s="34">
        <v>2.7350234518791186</v>
      </c>
      <c r="K18" s="34">
        <v>3.3095469066640932</v>
      </c>
      <c r="L18" s="34">
        <v>4.541763287144871</v>
      </c>
      <c r="M18" s="34">
        <v>2.7203835408615293</v>
      </c>
      <c r="N18" s="34"/>
      <c r="O18" s="34">
        <v>2.9131792380363324</v>
      </c>
      <c r="P18" s="34">
        <v>3.4989722693015035</v>
      </c>
      <c r="Q18" s="34">
        <v>1.9071819262782403</v>
      </c>
      <c r="R18" s="34">
        <v>3.3239999999999998</v>
      </c>
      <c r="S18" s="40">
        <f t="shared" si="0"/>
        <v>3.1660960984038136</v>
      </c>
      <c r="T18" s="39">
        <f t="shared" si="1"/>
        <v>4.9873376135295917</v>
      </c>
      <c r="U18" s="38">
        <f t="shared" si="2"/>
        <v>8</v>
      </c>
      <c r="V18" s="40"/>
      <c r="W18" s="40"/>
      <c r="X18" s="41"/>
      <c r="Y18" s="41"/>
      <c r="Z18" s="41"/>
      <c r="AA18" s="41"/>
      <c r="AB18" s="41"/>
      <c r="AC18" s="41"/>
      <c r="AD18" s="41"/>
      <c r="AE18" s="41"/>
      <c r="AF18" s="41"/>
      <c r="AG18" s="41"/>
      <c r="AH18" s="41"/>
      <c r="AI18" s="34"/>
      <c r="AJ18" s="35"/>
      <c r="AK18" s="42"/>
    </row>
    <row r="19" spans="1:37" ht="12.95" customHeight="1" x14ac:dyDescent="0.2">
      <c r="A19">
        <v>2001</v>
      </c>
      <c r="B19" s="111">
        <v>36892</v>
      </c>
      <c r="C19" s="37" t="s">
        <v>107</v>
      </c>
      <c r="D19" s="34"/>
      <c r="E19" s="34">
        <v>3.1859275803856724</v>
      </c>
      <c r="F19" s="34"/>
      <c r="G19" s="34">
        <v>1.9400981881114681</v>
      </c>
      <c r="H19" s="34"/>
      <c r="I19" s="34">
        <v>3.2501291012000024</v>
      </c>
      <c r="J19" s="34">
        <v>2.8632963248827403</v>
      </c>
      <c r="K19" s="34">
        <v>3.3597269555236147</v>
      </c>
      <c r="L19" s="34">
        <v>4.7890893315498353</v>
      </c>
      <c r="M19" s="34">
        <v>2.6237050661999652</v>
      </c>
      <c r="N19" s="34"/>
      <c r="O19" s="34">
        <v>2.9947326942069608</v>
      </c>
      <c r="P19" s="34">
        <v>3.1805560563989763</v>
      </c>
      <c r="Q19" s="34">
        <v>1.5714606741573032</v>
      </c>
      <c r="R19" s="34">
        <v>3.54</v>
      </c>
      <c r="S19" s="40">
        <f t="shared" si="0"/>
        <v>3.1805560563989763</v>
      </c>
      <c r="T19" s="39">
        <f t="shared" si="1"/>
        <v>11.301292517006789</v>
      </c>
      <c r="U19" s="38">
        <f t="shared" si="2"/>
        <v>10</v>
      </c>
      <c r="V19" s="40"/>
      <c r="W19" s="40"/>
      <c r="X19" s="41"/>
      <c r="Y19" s="41"/>
      <c r="Z19" s="41"/>
      <c r="AA19" s="41"/>
      <c r="AB19" s="41"/>
      <c r="AC19" s="41"/>
      <c r="AD19" s="41"/>
      <c r="AE19" s="41"/>
      <c r="AF19" s="41"/>
      <c r="AG19" s="41"/>
      <c r="AH19" s="41"/>
      <c r="AI19" s="34"/>
      <c r="AJ19" s="35"/>
      <c r="AK19" s="42"/>
    </row>
    <row r="20" spans="1:37" ht="12.95" customHeight="1" x14ac:dyDescent="0.2">
      <c r="A20">
        <v>2001</v>
      </c>
      <c r="B20" s="111">
        <v>37073</v>
      </c>
      <c r="C20" s="37" t="s">
        <v>107</v>
      </c>
      <c r="D20" s="34"/>
      <c r="E20" s="34">
        <v>3.2796313327499571</v>
      </c>
      <c r="F20" s="34"/>
      <c r="G20" s="34">
        <v>1.9856602973898914</v>
      </c>
      <c r="H20" s="34"/>
      <c r="I20" s="34">
        <v>3.4208494603314197</v>
      </c>
      <c r="J20" s="34">
        <v>2.962417621563854</v>
      </c>
      <c r="K20" s="34">
        <v>3.3597269555236147</v>
      </c>
      <c r="L20" s="34">
        <v>4.5743465529084277</v>
      </c>
      <c r="M20" s="34">
        <v>2.6549396503213933</v>
      </c>
      <c r="N20" s="34"/>
      <c r="O20" s="34">
        <v>2.9947326942069608</v>
      </c>
      <c r="P20" s="34">
        <v>3.1805560563989763</v>
      </c>
      <c r="Q20" s="34">
        <v>2.0598876404494382</v>
      </c>
      <c r="R20" s="34">
        <v>3.39</v>
      </c>
      <c r="S20" s="40">
        <f t="shared" si="0"/>
        <v>3.1805560563989763</v>
      </c>
      <c r="T20" s="39">
        <f t="shared" si="1"/>
        <v>6.5851360544217572</v>
      </c>
      <c r="U20" s="38">
        <f t="shared" si="2"/>
        <v>9</v>
      </c>
      <c r="V20" s="40"/>
      <c r="W20" s="40"/>
      <c r="X20" s="41"/>
      <c r="Y20" s="41"/>
      <c r="Z20" s="41"/>
      <c r="AA20" s="41"/>
      <c r="AB20" s="41"/>
      <c r="AC20" s="41"/>
      <c r="AD20" s="41"/>
      <c r="AE20" s="41"/>
      <c r="AF20" s="41"/>
      <c r="AG20" s="41"/>
      <c r="AH20" s="41"/>
      <c r="AI20" s="34"/>
      <c r="AJ20" s="35"/>
      <c r="AK20" s="42"/>
    </row>
    <row r="21" spans="1:37" ht="12.95" customHeight="1" x14ac:dyDescent="0.2">
      <c r="A21">
        <v>2002</v>
      </c>
      <c r="B21" s="111">
        <v>37257</v>
      </c>
      <c r="C21" s="37" t="s">
        <v>107</v>
      </c>
      <c r="D21" s="34"/>
      <c r="E21" s="34">
        <v>3.2115999999999998</v>
      </c>
      <c r="F21" s="34"/>
      <c r="G21" s="34">
        <v>2.0893999999999999</v>
      </c>
      <c r="H21" s="34"/>
      <c r="I21" s="34">
        <v>3.3976000000000002</v>
      </c>
      <c r="J21" s="34">
        <v>2.8519999999999994</v>
      </c>
      <c r="K21" s="34">
        <v>3.9369999999999994</v>
      </c>
      <c r="L21" s="34">
        <v>4.7492000000000001</v>
      </c>
      <c r="M21" s="34">
        <v>2.6288</v>
      </c>
      <c r="N21" s="34"/>
      <c r="O21" s="34">
        <v>3.1309999999999998</v>
      </c>
      <c r="P21" s="34">
        <v>3.0007999999999995</v>
      </c>
      <c r="Q21" s="34">
        <v>1.645720476706392</v>
      </c>
      <c r="R21" s="34">
        <v>3.13</v>
      </c>
      <c r="S21" s="40">
        <f t="shared" si="0"/>
        <v>3.13</v>
      </c>
      <c r="T21" s="39">
        <f t="shared" si="1"/>
        <v>0</v>
      </c>
      <c r="U21" s="38">
        <f t="shared" si="2"/>
        <v>6</v>
      </c>
      <c r="V21" s="40"/>
      <c r="W21" s="40"/>
      <c r="X21" s="41"/>
      <c r="Y21" s="41"/>
      <c r="Z21" s="41"/>
      <c r="AA21" s="41"/>
      <c r="AB21" s="41"/>
      <c r="AC21" s="41"/>
      <c r="AD21" s="41"/>
      <c r="AE21" s="41"/>
      <c r="AF21" s="41"/>
      <c r="AG21" s="41"/>
      <c r="AH21" s="41"/>
      <c r="AI21" s="34"/>
      <c r="AJ21" s="35"/>
      <c r="AK21" s="42"/>
    </row>
    <row r="22" spans="1:37" ht="12.95" customHeight="1" x14ac:dyDescent="0.2">
      <c r="A22">
        <v>2002</v>
      </c>
      <c r="B22" s="111">
        <v>37438</v>
      </c>
      <c r="C22" s="37" t="s">
        <v>107</v>
      </c>
      <c r="D22" s="34"/>
      <c r="E22" s="34">
        <v>3.3026950000000004</v>
      </c>
      <c r="F22" s="34"/>
      <c r="G22" s="34">
        <v>2.174007</v>
      </c>
      <c r="H22" s="34"/>
      <c r="I22" s="34">
        <v>3.3988899999999997</v>
      </c>
      <c r="J22" s="34">
        <v>2.9499799999999996</v>
      </c>
      <c r="K22" s="34">
        <v>4.0722550000000002</v>
      </c>
      <c r="L22" s="34">
        <v>5.1817039999999999</v>
      </c>
      <c r="M22" s="34">
        <v>2.7126990000000002</v>
      </c>
      <c r="N22" s="34"/>
      <c r="O22" s="34">
        <v>3.2385649999999999</v>
      </c>
      <c r="P22" s="34">
        <v>3.1038920000000001</v>
      </c>
      <c r="Q22" s="34">
        <v>1.672654761904762</v>
      </c>
      <c r="R22" s="34">
        <v>2.99</v>
      </c>
      <c r="S22" s="40">
        <f t="shared" si="0"/>
        <v>3.1038920000000001</v>
      </c>
      <c r="T22" s="39">
        <f t="shared" si="1"/>
        <v>-3.6693287008697428</v>
      </c>
      <c r="U22" s="38">
        <f t="shared" si="2"/>
        <v>5</v>
      </c>
      <c r="V22" s="40"/>
      <c r="W22" s="40"/>
      <c r="X22" s="41"/>
      <c r="Y22" s="41"/>
      <c r="Z22" s="41"/>
      <c r="AA22" s="41"/>
      <c r="AB22" s="41"/>
      <c r="AC22" s="41"/>
      <c r="AD22" s="41"/>
      <c r="AE22" s="41"/>
      <c r="AF22" s="41"/>
      <c r="AG22" s="41"/>
      <c r="AH22" s="41"/>
      <c r="AI22" s="34"/>
      <c r="AJ22" s="35"/>
      <c r="AK22" s="42"/>
    </row>
    <row r="23" spans="1:37" ht="12.95" customHeight="1" x14ac:dyDescent="0.2">
      <c r="A23">
        <v>2003</v>
      </c>
      <c r="B23" s="111">
        <v>37622</v>
      </c>
      <c r="C23" s="37" t="s">
        <v>107</v>
      </c>
      <c r="D23" s="34"/>
      <c r="E23" s="34">
        <v>3.4235378900000004</v>
      </c>
      <c r="F23" s="34"/>
      <c r="G23" s="34">
        <v>3.1672653800000004</v>
      </c>
      <c r="H23" s="34"/>
      <c r="I23" s="34">
        <v>4.5406231900000007</v>
      </c>
      <c r="J23" s="34">
        <v>3.1738364700000004</v>
      </c>
      <c r="K23" s="34">
        <v>4.0806468900000006</v>
      </c>
      <c r="L23" s="34">
        <v>5.4802890600000005</v>
      </c>
      <c r="M23" s="34">
        <v>2.9241350500000003</v>
      </c>
      <c r="N23" s="34"/>
      <c r="O23" s="34">
        <v>3.4103957100000004</v>
      </c>
      <c r="P23" s="34">
        <v>3.2461184600000004</v>
      </c>
      <c r="Q23" s="34">
        <v>4.0902095635727411</v>
      </c>
      <c r="R23" s="34">
        <v>2.93</v>
      </c>
      <c r="S23" s="40">
        <f t="shared" si="0"/>
        <v>3.4103957100000004</v>
      </c>
      <c r="T23" s="39">
        <f t="shared" si="1"/>
        <v>-14.086216112440516</v>
      </c>
      <c r="U23" s="38">
        <f t="shared" si="2"/>
        <v>2</v>
      </c>
      <c r="V23" s="40"/>
      <c r="W23" s="40"/>
      <c r="X23" s="41"/>
      <c r="Y23" s="41"/>
      <c r="Z23" s="41"/>
      <c r="AA23" s="41"/>
      <c r="AB23" s="41"/>
      <c r="AC23" s="41"/>
      <c r="AD23" s="41"/>
      <c r="AE23" s="41"/>
      <c r="AF23" s="41"/>
      <c r="AG23" s="41"/>
      <c r="AH23" s="41"/>
      <c r="AI23" s="34"/>
      <c r="AJ23" s="35"/>
      <c r="AK23" s="42"/>
    </row>
    <row r="24" spans="1:37" ht="12.95" customHeight="1" x14ac:dyDescent="0.2">
      <c r="A24">
        <v>2003</v>
      </c>
      <c r="B24" s="111">
        <v>37803</v>
      </c>
      <c r="C24" s="37" t="s">
        <v>107</v>
      </c>
      <c r="D24" s="34">
        <v>4.0115425</v>
      </c>
      <c r="E24" s="34">
        <v>3.606195</v>
      </c>
      <c r="F24" s="34"/>
      <c r="G24" s="34">
        <v>3.2357912500000001</v>
      </c>
      <c r="H24" s="34"/>
      <c r="I24" s="34">
        <v>4.64053</v>
      </c>
      <c r="J24" s="34">
        <v>3.3755662500000057</v>
      </c>
      <c r="K24" s="34">
        <v>4.3400137499999998</v>
      </c>
      <c r="L24" s="34">
        <v>5.7657187500000004</v>
      </c>
      <c r="M24" s="34">
        <v>3.1099937500000001</v>
      </c>
      <c r="N24" s="34"/>
      <c r="O24" s="34">
        <v>3.6201724999999998</v>
      </c>
      <c r="P24" s="34">
        <v>3.4524425000000001</v>
      </c>
      <c r="Q24" s="34">
        <v>2.61</v>
      </c>
      <c r="R24" s="34">
        <v>2.79</v>
      </c>
      <c r="S24" s="40">
        <f t="shared" si="0"/>
        <v>3.5293187499999998</v>
      </c>
      <c r="T24" s="39">
        <f t="shared" si="1"/>
        <v>-20.947916648219994</v>
      </c>
      <c r="U24" s="38">
        <f t="shared" si="2"/>
        <v>2</v>
      </c>
      <c r="V24" s="40"/>
      <c r="W24" s="40"/>
      <c r="X24" s="41"/>
      <c r="Y24" s="41"/>
      <c r="Z24" s="41"/>
      <c r="AA24" s="41"/>
      <c r="AB24" s="41"/>
      <c r="AC24" s="41"/>
      <c r="AD24" s="41"/>
      <c r="AE24" s="41"/>
      <c r="AF24" s="41"/>
      <c r="AG24" s="41"/>
      <c r="AH24" s="41"/>
      <c r="AI24" s="34"/>
      <c r="AJ24" s="35"/>
      <c r="AK24" s="42"/>
    </row>
    <row r="25" spans="1:37" ht="12.95" customHeight="1" x14ac:dyDescent="0.2">
      <c r="A25">
        <v>2004</v>
      </c>
      <c r="B25" s="111">
        <v>37987</v>
      </c>
      <c r="C25" s="37" t="s">
        <v>107</v>
      </c>
      <c r="D25" s="34">
        <v>4.319399999999999</v>
      </c>
      <c r="E25" s="34">
        <v>3.7397999999999993</v>
      </c>
      <c r="F25" s="34"/>
      <c r="G25" s="34">
        <v>3.2981999999999996</v>
      </c>
      <c r="H25" s="34"/>
      <c r="I25" s="34">
        <v>5.2715999999999994</v>
      </c>
      <c r="J25" s="34">
        <v>3.4154999999999998</v>
      </c>
      <c r="K25" s="34">
        <v>4.3952999999999998</v>
      </c>
      <c r="L25" s="34">
        <v>5.5682999999999989</v>
      </c>
      <c r="M25" s="34">
        <v>3.1463999999999994</v>
      </c>
      <c r="N25" s="34"/>
      <c r="O25" s="34">
        <v>3.6500999999999997</v>
      </c>
      <c r="P25" s="34">
        <v>3.4775999999999994</v>
      </c>
      <c r="Q25" s="34">
        <v>3.11</v>
      </c>
      <c r="R25" s="34">
        <v>3.05</v>
      </c>
      <c r="S25" s="40">
        <f t="shared" si="0"/>
        <v>3.5638499999999995</v>
      </c>
      <c r="T25" s="39">
        <f t="shared" si="1"/>
        <v>-14.41839583596391</v>
      </c>
      <c r="U25" s="38">
        <f t="shared" si="2"/>
        <v>1</v>
      </c>
      <c r="V25" s="40"/>
      <c r="W25" s="40"/>
      <c r="X25" s="41"/>
      <c r="Y25" s="41"/>
      <c r="Z25" s="41"/>
      <c r="AA25" s="41"/>
      <c r="AB25" s="41"/>
      <c r="AC25" s="41"/>
      <c r="AD25" s="41"/>
      <c r="AE25" s="41"/>
      <c r="AF25" s="41"/>
      <c r="AG25" s="41"/>
      <c r="AH25" s="41"/>
      <c r="AI25" s="34"/>
      <c r="AJ25" s="35"/>
      <c r="AK25" s="42"/>
    </row>
    <row r="26" spans="1:37" ht="12.95" customHeight="1" x14ac:dyDescent="0.2">
      <c r="A26">
        <v>2004</v>
      </c>
      <c r="B26" s="111">
        <v>38169</v>
      </c>
      <c r="C26" s="37" t="s">
        <v>107</v>
      </c>
      <c r="D26" s="34">
        <v>4.3665199999999995</v>
      </c>
      <c r="E26" s="34">
        <v>3.7783199999999999</v>
      </c>
      <c r="F26" s="34"/>
      <c r="G26" s="34">
        <v>3.1970399999999999</v>
      </c>
      <c r="H26" s="34"/>
      <c r="I26" s="34">
        <v>5.4875599999999993</v>
      </c>
      <c r="J26" s="34">
        <v>3.4253999999999998</v>
      </c>
      <c r="K26" s="34">
        <v>4.4080399999999997</v>
      </c>
      <c r="L26" s="34">
        <v>5.6951600000000004</v>
      </c>
      <c r="M26" s="34">
        <v>3.1555199999999997</v>
      </c>
      <c r="N26" s="34"/>
      <c r="O26" s="34">
        <v>4.2004400000000004</v>
      </c>
      <c r="P26" s="34">
        <v>3.4876800000000001</v>
      </c>
      <c r="Q26" s="34">
        <v>3.32</v>
      </c>
      <c r="R26" s="34">
        <v>2.99</v>
      </c>
      <c r="S26" s="40">
        <f t="shared" si="0"/>
        <v>3.633</v>
      </c>
      <c r="T26" s="39">
        <f t="shared" si="1"/>
        <v>-17.698871456096885</v>
      </c>
      <c r="U26" s="38">
        <f t="shared" si="2"/>
        <v>1</v>
      </c>
      <c r="V26" s="40"/>
      <c r="W26" s="40"/>
      <c r="X26" s="41"/>
      <c r="Y26" s="41"/>
      <c r="Z26" s="41"/>
      <c r="AA26" s="41"/>
      <c r="AB26" s="41"/>
      <c r="AC26" s="41"/>
      <c r="AD26" s="41"/>
      <c r="AE26" s="41"/>
      <c r="AF26" s="41"/>
      <c r="AG26" s="41"/>
      <c r="AH26" s="41"/>
      <c r="AI26" s="34"/>
      <c r="AJ26" s="35"/>
      <c r="AK26" s="42"/>
    </row>
    <row r="27" spans="1:37" ht="12.95" customHeight="1" x14ac:dyDescent="0.2">
      <c r="A27">
        <v>2005</v>
      </c>
      <c r="B27" s="111">
        <v>38353</v>
      </c>
      <c r="C27" s="37" t="s">
        <v>107</v>
      </c>
      <c r="D27" s="34">
        <v>4.7649293999999998</v>
      </c>
      <c r="E27" s="34">
        <v>3.8985786</v>
      </c>
      <c r="F27" s="34"/>
      <c r="G27" s="34">
        <v>3.2837490000000003</v>
      </c>
      <c r="H27" s="34"/>
      <c r="I27" s="34">
        <v>5.8688279999999997</v>
      </c>
      <c r="J27" s="34">
        <v>3.5422568999999999</v>
      </c>
      <c r="K27" s="34">
        <v>5.3168787000000002</v>
      </c>
      <c r="L27" s="34">
        <v>6.4137905999999996</v>
      </c>
      <c r="M27" s="34"/>
      <c r="N27" s="34">
        <v>4</v>
      </c>
      <c r="O27" s="34">
        <v>3.8636451000000003</v>
      </c>
      <c r="P27" s="34">
        <v>4.2618869999999998</v>
      </c>
      <c r="Q27" s="34">
        <v>2.67</v>
      </c>
      <c r="R27" s="34">
        <v>3.4</v>
      </c>
      <c r="S27" s="40">
        <f t="shared" si="0"/>
        <v>3.9492893000000002</v>
      </c>
      <c r="T27" s="39">
        <f t="shared" si="1"/>
        <v>-13.908560712429964</v>
      </c>
      <c r="U27" s="38">
        <f t="shared" si="2"/>
        <v>3</v>
      </c>
      <c r="V27" s="40"/>
      <c r="W27" s="40"/>
      <c r="X27" s="41">
        <v>5.4263146551724146</v>
      </c>
      <c r="Y27" s="41">
        <v>3.4476137149632753</v>
      </c>
      <c r="Z27" s="41">
        <v>2.5629258113583782</v>
      </c>
      <c r="AA27" s="41">
        <v>3.7352522599560225</v>
      </c>
      <c r="AB27" s="41">
        <v>2.3256784893739231</v>
      </c>
      <c r="AC27" s="41">
        <v>3.5559140407784988</v>
      </c>
      <c r="AD27" s="41">
        <v>3.9897824084734057</v>
      </c>
      <c r="AE27" s="41">
        <v>3.4795298474518082</v>
      </c>
      <c r="AF27" s="41"/>
      <c r="AG27" s="41">
        <v>4.4643383779588675</v>
      </c>
      <c r="AH27" s="41"/>
      <c r="AI27" s="34">
        <f>MEDIAN(D27:R27,V27:AH27)</f>
        <v>3.8636451000000003</v>
      </c>
      <c r="AJ27" s="35">
        <f>(R27-AI27)/AI27*100</f>
        <v>-12.000198983079484</v>
      </c>
      <c r="AK27" s="42">
        <f>RANK(R27,(D27:R27,X27:AH27),1)</f>
        <v>5</v>
      </c>
    </row>
    <row r="28" spans="1:37" ht="12.95" customHeight="1" x14ac:dyDescent="0.2">
      <c r="A28">
        <v>2005</v>
      </c>
      <c r="B28" s="111">
        <v>38534</v>
      </c>
      <c r="C28" s="37" t="s">
        <v>107</v>
      </c>
      <c r="D28" s="34">
        <v>4.647829999999999</v>
      </c>
      <c r="E28" s="34">
        <v>4.3956750000000007</v>
      </c>
      <c r="F28" s="34"/>
      <c r="G28" s="34">
        <v>3.0599350000000003</v>
      </c>
      <c r="H28" s="34"/>
      <c r="I28" s="34">
        <v>5.9767549999999998</v>
      </c>
      <c r="J28" s="34">
        <v>3.4552050000000003</v>
      </c>
      <c r="K28" s="34">
        <v>5.1862149999999998</v>
      </c>
      <c r="L28" s="34">
        <v>5.9222349999999997</v>
      </c>
      <c r="M28" s="34"/>
      <c r="N28" s="34">
        <v>3.9118099999999996</v>
      </c>
      <c r="O28" s="34">
        <v>3.9118099999999996</v>
      </c>
      <c r="P28" s="34">
        <v>4.1571499999999997</v>
      </c>
      <c r="Q28" s="34">
        <v>3.2663894781501903</v>
      </c>
      <c r="R28" s="34">
        <v>3.85</v>
      </c>
      <c r="S28" s="40">
        <f t="shared" si="0"/>
        <v>4.0344799999999994</v>
      </c>
      <c r="T28" s="39">
        <f t="shared" si="1"/>
        <v>-4.5725843231345635</v>
      </c>
      <c r="U28" s="38">
        <f t="shared" si="2"/>
        <v>4</v>
      </c>
      <c r="V28" s="40"/>
      <c r="W28" s="40"/>
      <c r="X28" s="41">
        <v>6.4999302528334786</v>
      </c>
      <c r="Y28" s="41">
        <v>3.2829276425475165</v>
      </c>
      <c r="Z28" s="41">
        <v>2.3043280968389301</v>
      </c>
      <c r="AA28" s="41">
        <v>3.7963874472915995</v>
      </c>
      <c r="AB28" s="41">
        <v>2.2334243033611036</v>
      </c>
      <c r="AC28" s="41">
        <v>3.4138785912882303</v>
      </c>
      <c r="AD28" s="41">
        <v>3.875029117167482</v>
      </c>
      <c r="AE28" s="41">
        <v>3.3196455645862857</v>
      </c>
      <c r="AF28" s="41"/>
      <c r="AG28" s="41">
        <v>4.3594936708860761</v>
      </c>
      <c r="AH28" s="41"/>
      <c r="AI28" s="34">
        <f>MEDIAN(D28:R28,V28:AH28)</f>
        <v>3.875029117167482</v>
      </c>
      <c r="AJ28" s="35">
        <f>(R28-AI28)/AI28*100</f>
        <v>-0.64590784767515153</v>
      </c>
      <c r="AK28" s="42">
        <f>RANK(R28,(D28:R28,X28:AH28),1)</f>
        <v>10</v>
      </c>
    </row>
    <row r="29" spans="1:37" ht="12.95" customHeight="1" x14ac:dyDescent="0.2">
      <c r="A29">
        <v>2006</v>
      </c>
      <c r="B29" s="111">
        <v>38718</v>
      </c>
      <c r="C29" s="37" t="s">
        <v>107</v>
      </c>
      <c r="D29" s="34">
        <v>4.9926240000000002</v>
      </c>
      <c r="E29" s="34">
        <v>4.9103279999999998</v>
      </c>
      <c r="F29" s="34"/>
      <c r="G29" s="34">
        <v>3.1752540000000002</v>
      </c>
      <c r="H29" s="34"/>
      <c r="I29" s="34">
        <v>6.5082420000000001</v>
      </c>
      <c r="J29" s="34">
        <v>3.6004499999999995</v>
      </c>
      <c r="K29" s="34">
        <v>6.1584840000000005</v>
      </c>
      <c r="L29" s="34">
        <v>7.1528939999999999</v>
      </c>
      <c r="M29" s="34"/>
      <c r="N29" s="34">
        <v>4.169664</v>
      </c>
      <c r="O29" s="34">
        <v>4.3273980000000005</v>
      </c>
      <c r="P29" s="34">
        <v>4.3959780000000004</v>
      </c>
      <c r="Q29" s="34">
        <v>3.5524131927652571</v>
      </c>
      <c r="R29" s="34">
        <v>5.07</v>
      </c>
      <c r="S29" s="40">
        <f t="shared" si="0"/>
        <v>4.6531529999999997</v>
      </c>
      <c r="T29" s="39">
        <f t="shared" si="1"/>
        <v>8.9583772551644145</v>
      </c>
      <c r="U29" s="38">
        <f t="shared" si="2"/>
        <v>9</v>
      </c>
      <c r="V29" s="40"/>
      <c r="W29" s="40"/>
      <c r="X29" s="41">
        <v>7.4977611159546642</v>
      </c>
      <c r="Y29" s="41">
        <v>4.0633000344471233</v>
      </c>
      <c r="Z29" s="41">
        <v>2.4063004103127836</v>
      </c>
      <c r="AA29" s="41">
        <v>3.7643143773002494</v>
      </c>
      <c r="AB29" s="41">
        <v>2.2557914392415972</v>
      </c>
      <c r="AC29" s="41">
        <v>3.4440952270620948</v>
      </c>
      <c r="AD29" s="41">
        <v>3.9138364779874215</v>
      </c>
      <c r="AE29" s="41">
        <v>3.5739997413681626</v>
      </c>
      <c r="AF29" s="41"/>
      <c r="AG29" s="41">
        <v>4.5098164531889608</v>
      </c>
      <c r="AH29" s="41"/>
      <c r="AI29" s="34">
        <f>MEDIAN(D29:R29,V29:AH29)</f>
        <v>4.169664</v>
      </c>
      <c r="AJ29" s="35">
        <f>(R29-AI29)/AI29*100</f>
        <v>21.592531196758305</v>
      </c>
      <c r="AK29" s="42">
        <f>RANK(R29,(D29:R29,X29:AH29),1)</f>
        <v>17</v>
      </c>
    </row>
    <row r="30" spans="1:37" ht="12.95" customHeight="1" x14ac:dyDescent="0.2">
      <c r="A30">
        <v>2006</v>
      </c>
      <c r="B30" s="111">
        <v>38899</v>
      </c>
      <c r="C30" s="37" t="s">
        <v>107</v>
      </c>
      <c r="D30" s="34">
        <v>5.3153280000000001</v>
      </c>
      <c r="E30" s="34">
        <v>5.5575629999999991</v>
      </c>
      <c r="F30" s="34"/>
      <c r="G30" s="34">
        <v>3.3290009999999994</v>
      </c>
      <c r="H30" s="34"/>
      <c r="I30" s="34">
        <v>6.6649229999999999</v>
      </c>
      <c r="J30" s="34">
        <v>3.6335250000000001</v>
      </c>
      <c r="K30" s="34">
        <v>6.215058</v>
      </c>
      <c r="L30" s="34">
        <v>7.5092850000000002</v>
      </c>
      <c r="M30" s="34"/>
      <c r="N30" s="34">
        <v>4.4363610000000007</v>
      </c>
      <c r="O30" s="34">
        <v>4.2702569999999991</v>
      </c>
      <c r="P30" s="34">
        <v>4.6993590000000003</v>
      </c>
      <c r="Q30" s="34">
        <v>4.3450560155869464</v>
      </c>
      <c r="R30" s="34">
        <v>5.01</v>
      </c>
      <c r="S30" s="40">
        <f t="shared" si="0"/>
        <v>4.8546794999999996</v>
      </c>
      <c r="T30" s="39">
        <f t="shared" si="1"/>
        <v>3.1993976121389727</v>
      </c>
      <c r="U30" s="38">
        <f t="shared" si="2"/>
        <v>7</v>
      </c>
      <c r="V30" s="40"/>
      <c r="W30" s="40"/>
      <c r="X30" s="41">
        <v>7.655227826086958</v>
      </c>
      <c r="Y30" s="41">
        <v>4.1779103639490414</v>
      </c>
      <c r="Z30" s="41">
        <v>2.4859087597305489</v>
      </c>
      <c r="AA30" s="41">
        <v>3.5930089994706189</v>
      </c>
      <c r="AB30" s="41">
        <v>2.4657491739692574</v>
      </c>
      <c r="AC30" s="41">
        <v>3.47573389712697</v>
      </c>
      <c r="AD30" s="41">
        <v>3.9981551362683434</v>
      </c>
      <c r="AE30" s="41">
        <v>3.4446253637843443</v>
      </c>
      <c r="AF30" s="41"/>
      <c r="AG30" s="41">
        <v>4.5117340286831817</v>
      </c>
      <c r="AH30" s="41"/>
      <c r="AI30" s="34">
        <f>MEDIAN(D30:R30,V30:AH30)</f>
        <v>4.3450560155869464</v>
      </c>
      <c r="AJ30" s="35">
        <f>(R30-AI30)/AI30*100</f>
        <v>15.303461728173605</v>
      </c>
      <c r="AK30" s="42">
        <f>RANK(R30,(D30:R30,X30:AH30),1)</f>
        <v>15</v>
      </c>
    </row>
    <row r="31" spans="1:37" ht="12.95" customHeight="1" x14ac:dyDescent="0.2">
      <c r="A31">
        <v>2007</v>
      </c>
      <c r="B31" s="111">
        <v>39083</v>
      </c>
      <c r="C31" s="37" t="s">
        <v>107</v>
      </c>
      <c r="D31" s="34">
        <v>5.5111919999999994</v>
      </c>
      <c r="E31" s="34">
        <v>4.834728000000001</v>
      </c>
      <c r="F31" s="34"/>
      <c r="G31" s="34">
        <v>3.0042960000000001</v>
      </c>
      <c r="H31" s="34"/>
      <c r="I31" s="34">
        <v>6.6518959999999998</v>
      </c>
      <c r="J31" s="34">
        <v>3.640968</v>
      </c>
      <c r="K31" s="34">
        <v>6.8176959999999998</v>
      </c>
      <c r="L31" s="34">
        <v>7.3615200000000005</v>
      </c>
      <c r="M31" s="34"/>
      <c r="N31" s="34">
        <v>4.50976</v>
      </c>
      <c r="O31" s="34">
        <v>4.3704879999999999</v>
      </c>
      <c r="P31" s="34">
        <v>4.7816720000000004</v>
      </c>
      <c r="Q31" s="34">
        <v>3.7099873368936844</v>
      </c>
      <c r="R31" s="34">
        <v>5.39</v>
      </c>
      <c r="S31" s="40">
        <f t="shared" si="0"/>
        <v>4.8082000000000011</v>
      </c>
      <c r="T31" s="39">
        <f t="shared" si="1"/>
        <v>12.100162222869232</v>
      </c>
      <c r="U31" s="38">
        <f t="shared" si="2"/>
        <v>8</v>
      </c>
      <c r="V31" s="40"/>
      <c r="W31" s="40"/>
      <c r="X31" s="41">
        <v>6.8013230870301848</v>
      </c>
      <c r="Y31" s="41">
        <v>4.5275826149425287</v>
      </c>
      <c r="Z31" s="41">
        <v>2.4761382025487966</v>
      </c>
      <c r="AA31" s="41">
        <v>4.3324948006932411</v>
      </c>
      <c r="AB31" s="41">
        <v>2.3683023655913975</v>
      </c>
      <c r="AC31" s="41">
        <v>3.6505995134383693</v>
      </c>
      <c r="AD31" s="41">
        <v>3.8324174237130215</v>
      </c>
      <c r="AE31" s="41">
        <v>3.5141321046526612</v>
      </c>
      <c r="AF31" s="41"/>
      <c r="AG31" s="41">
        <v>5.2498561192483679</v>
      </c>
      <c r="AH31" s="41"/>
      <c r="AI31" s="34">
        <f>MEDIAN(D31:R31,V31:AH31)</f>
        <v>4.50976</v>
      </c>
      <c r="AJ31" s="35">
        <f>(R31-AI31)/AI31*100</f>
        <v>19.51855531114737</v>
      </c>
      <c r="AK31" s="42">
        <f>RANK(R31,(D31:R31,X31:AH31),1)</f>
        <v>16</v>
      </c>
    </row>
    <row r="32" spans="1:37" ht="12.95" customHeight="1" x14ac:dyDescent="0.2">
      <c r="A32">
        <v>2007</v>
      </c>
      <c r="B32" s="111">
        <v>39264</v>
      </c>
      <c r="C32" s="37" t="s">
        <v>107</v>
      </c>
      <c r="D32" s="34">
        <v>5.3031420000000002</v>
      </c>
      <c r="E32" s="34">
        <v>4.945551</v>
      </c>
      <c r="F32" s="34"/>
      <c r="G32" s="34"/>
      <c r="H32" s="34"/>
      <c r="I32" s="34" t="s">
        <v>66</v>
      </c>
      <c r="J32" s="34">
        <v>3.8525369999999994</v>
      </c>
      <c r="K32" s="34">
        <v>6.9359160000000006</v>
      </c>
      <c r="L32" s="34">
        <v>7.5026639999999993</v>
      </c>
      <c r="M32" s="34"/>
      <c r="N32" s="34"/>
      <c r="O32" s="34">
        <v>4.4462729999999997</v>
      </c>
      <c r="P32" s="34">
        <v>4.0077180000000006</v>
      </c>
      <c r="Q32" s="34"/>
      <c r="R32" s="34" t="s">
        <v>66</v>
      </c>
      <c r="S32" s="40" t="s">
        <v>66</v>
      </c>
      <c r="T32" s="39" t="s">
        <v>66</v>
      </c>
      <c r="U32" s="38" t="s">
        <v>66</v>
      </c>
      <c r="V32" s="40"/>
      <c r="W32" s="40"/>
      <c r="X32" s="41">
        <v>7.2275285900157513</v>
      </c>
      <c r="Y32" s="41">
        <v>4.4707923410557484</v>
      </c>
      <c r="Z32" s="41">
        <v>2.3706108675367177</v>
      </c>
      <c r="AA32" s="41">
        <v>5.6869210206561398</v>
      </c>
      <c r="AB32" s="41">
        <v>2.9708824795523032</v>
      </c>
      <c r="AC32" s="41">
        <v>3.7110750695088046</v>
      </c>
      <c r="AD32" s="41">
        <v>3.8959049615653383</v>
      </c>
      <c r="AE32" s="41">
        <v>3.681441537073403</v>
      </c>
      <c r="AF32" s="41"/>
      <c r="AG32" s="41">
        <v>5.5650243053471762</v>
      </c>
      <c r="AH32" s="41"/>
      <c r="AI32" s="34" t="s">
        <v>66</v>
      </c>
      <c r="AJ32" s="35"/>
      <c r="AK32" s="42"/>
    </row>
    <row r="33" spans="1:37" ht="12.95" customHeight="1" x14ac:dyDescent="0.2">
      <c r="A33">
        <v>2007</v>
      </c>
      <c r="B33" s="111" t="s">
        <v>183</v>
      </c>
      <c r="C33" s="37" t="s">
        <v>108</v>
      </c>
      <c r="D33" s="34"/>
      <c r="E33" s="34"/>
      <c r="F33" s="34"/>
      <c r="G33" s="34">
        <v>2.7998265500000001</v>
      </c>
      <c r="H33" s="34"/>
      <c r="I33" s="34">
        <v>5.0734206400000001</v>
      </c>
      <c r="J33" s="34"/>
      <c r="K33" s="34"/>
      <c r="L33" s="34"/>
      <c r="M33" s="34"/>
      <c r="N33" s="34">
        <v>5.7278379299999997</v>
      </c>
      <c r="O33" s="34"/>
      <c r="P33" s="34"/>
      <c r="Q33" s="34">
        <v>3.1843810399999999</v>
      </c>
      <c r="R33" s="34">
        <v>6.4362277799999994</v>
      </c>
      <c r="S33" s="40"/>
      <c r="T33" s="39"/>
      <c r="U33" s="38"/>
      <c r="V33" s="40"/>
      <c r="W33" s="40"/>
      <c r="X33" s="41"/>
      <c r="Y33" s="41"/>
      <c r="Z33" s="41"/>
      <c r="AA33" s="41"/>
      <c r="AB33" s="41"/>
      <c r="AC33" s="41"/>
      <c r="AD33" s="41"/>
      <c r="AE33" s="41"/>
      <c r="AF33" s="41"/>
      <c r="AG33" s="41"/>
      <c r="AH33" s="41"/>
      <c r="AI33" s="34"/>
      <c r="AJ33" s="35"/>
      <c r="AK33" s="42"/>
    </row>
    <row r="34" spans="1:37" ht="12.95" customHeight="1" x14ac:dyDescent="0.2">
      <c r="A34">
        <v>2007</v>
      </c>
      <c r="B34" s="111" t="s">
        <v>200</v>
      </c>
      <c r="C34" s="37" t="s">
        <v>108</v>
      </c>
      <c r="D34" s="34">
        <v>5.5972267000000002</v>
      </c>
      <c r="E34" s="34">
        <v>5.0625040500000003</v>
      </c>
      <c r="F34" s="34">
        <v>5.6319489500000008</v>
      </c>
      <c r="G34" s="34">
        <v>2.9722245999999997</v>
      </c>
      <c r="H34" s="34">
        <v>3.8402808500000005</v>
      </c>
      <c r="I34" s="34">
        <v>5.7777823999999995</v>
      </c>
      <c r="J34" s="34">
        <v>4.2083367000000003</v>
      </c>
      <c r="K34" s="34">
        <v>7.5972283000000003</v>
      </c>
      <c r="L34" s="34"/>
      <c r="M34" s="34"/>
      <c r="N34" s="34">
        <v>5.4583377000000004</v>
      </c>
      <c r="O34" s="34">
        <v>4.3888924000000005</v>
      </c>
      <c r="P34" s="34">
        <v>4.8125038500000006</v>
      </c>
      <c r="Q34" s="34">
        <v>3.6527807000000001</v>
      </c>
      <c r="R34" s="34">
        <v>6.1458382499999997</v>
      </c>
      <c r="S34" s="40">
        <f t="shared" ref="S34:S66" si="3">MEDIAN(D34:R34)</f>
        <v>5.0625040500000003</v>
      </c>
      <c r="T34" s="39">
        <f t="shared" ref="T34:T66" si="4">(R34-S34)/S34*100</f>
        <v>21.3991769547325</v>
      </c>
      <c r="U34" s="38">
        <f t="shared" ref="U34:U66" si="5">RANK(R34,D34:R34,1)</f>
        <v>12</v>
      </c>
      <c r="V34" s="40">
        <v>2.9791690499999999</v>
      </c>
      <c r="W34" s="40">
        <v>3.2291692499999995</v>
      </c>
      <c r="X34" s="41">
        <v>7.7847284500000002</v>
      </c>
      <c r="Y34" s="41">
        <v>4.6388926000000001</v>
      </c>
      <c r="Z34" s="41">
        <v>2.3958352500000002</v>
      </c>
      <c r="AA34" s="41">
        <v>5.9305603000000007</v>
      </c>
      <c r="AB34" s="41">
        <v>3.1041691500000002</v>
      </c>
      <c r="AC34" s="41">
        <v>3.8055586000000003</v>
      </c>
      <c r="AD34" s="41">
        <v>4.0277810000000001</v>
      </c>
      <c r="AE34" s="41">
        <v>3.7083363</v>
      </c>
      <c r="AF34" s="41">
        <v>4.4305591</v>
      </c>
      <c r="AG34" s="41">
        <v>5.8888936000000003</v>
      </c>
      <c r="AH34" s="41">
        <v>4.5000036000000003</v>
      </c>
      <c r="AI34" s="34">
        <f t="shared" ref="AI34:AI60" si="6">MEDIAN(D34:R34,V34:AH34)</f>
        <v>4.4652813499999997</v>
      </c>
      <c r="AJ34" s="35">
        <f t="shared" ref="AJ34:AJ66" si="7">(R34-AI34)/AI34*100</f>
        <v>37.636080870917574</v>
      </c>
      <c r="AK34" s="42">
        <f>RANK(R34,(D34:R34,V34:AH34),1)</f>
        <v>24</v>
      </c>
    </row>
    <row r="35" spans="1:37" ht="12.95" customHeight="1" x14ac:dyDescent="0.2">
      <c r="A35">
        <v>2008</v>
      </c>
      <c r="B35" s="111" t="s">
        <v>184</v>
      </c>
      <c r="C35" s="37" t="s">
        <v>108</v>
      </c>
      <c r="D35" s="34">
        <v>6.5355120500000004</v>
      </c>
      <c r="E35" s="34">
        <v>6.2486627666666665</v>
      </c>
      <c r="F35" s="34">
        <v>6.4734905833333345</v>
      </c>
      <c r="G35" s="34">
        <v>4.0934168</v>
      </c>
      <c r="H35" s="34">
        <v>4.9074485499999998</v>
      </c>
      <c r="I35" s="34">
        <v>6.9774149999999997</v>
      </c>
      <c r="J35" s="34">
        <v>5.0702549000000001</v>
      </c>
      <c r="K35" s="34">
        <v>9.233445849999999</v>
      </c>
      <c r="L35" s="34">
        <v>9.0241234000000006</v>
      </c>
      <c r="M35" s="34"/>
      <c r="N35" s="34">
        <v>6.5277593666666665</v>
      </c>
      <c r="O35" s="34">
        <v>5.2795773499999994</v>
      </c>
      <c r="P35" s="34">
        <v>5.5276632166666664</v>
      </c>
      <c r="Q35" s="34">
        <v>4.3027392500000001</v>
      </c>
      <c r="R35" s="34">
        <v>6.6130388833333331</v>
      </c>
      <c r="S35" s="40">
        <f t="shared" si="3"/>
        <v>6.3610766750000005</v>
      </c>
      <c r="T35" s="39">
        <f t="shared" si="4"/>
        <v>3.9609993906154668</v>
      </c>
      <c r="U35" s="38">
        <f t="shared" si="5"/>
        <v>11</v>
      </c>
      <c r="V35" s="40">
        <v>3.1708474833333335</v>
      </c>
      <c r="W35" s="40">
        <v>4.1554382666666667</v>
      </c>
      <c r="X35" s="41">
        <v>9.4427682999999991</v>
      </c>
      <c r="Y35" s="41">
        <v>6.3727056999999991</v>
      </c>
      <c r="Z35" s="41">
        <v>3.0855679666666669</v>
      </c>
      <c r="AA35" s="41">
        <v>6.8843827999999991</v>
      </c>
      <c r="AB35" s="41">
        <v>4.0313953333333332</v>
      </c>
      <c r="AC35" s="41">
        <v>5.1787924666666667</v>
      </c>
      <c r="AD35" s="41">
        <v>4.5043090166666664</v>
      </c>
      <c r="AE35" s="41">
        <v>5.7292329833333326</v>
      </c>
      <c r="AF35" s="41">
        <v>5.4191256499999998</v>
      </c>
      <c r="AG35" s="41">
        <v>7.5045974666666666</v>
      </c>
      <c r="AH35" s="41">
        <v>5.0004807499999995</v>
      </c>
      <c r="AI35" s="34">
        <f t="shared" si="6"/>
        <v>5.5276632166666664</v>
      </c>
      <c r="AJ35" s="35">
        <f t="shared" si="7"/>
        <v>19.635343618513325</v>
      </c>
      <c r="AK35" s="42">
        <f>RANK(R35,(D35:R35,V35:AH35),1)</f>
        <v>21</v>
      </c>
    </row>
    <row r="36" spans="1:37" ht="12.95" customHeight="1" x14ac:dyDescent="0.2">
      <c r="A36">
        <v>2008</v>
      </c>
      <c r="B36" s="111" t="s">
        <v>201</v>
      </c>
      <c r="C36" s="37" t="s">
        <v>108</v>
      </c>
      <c r="D36" s="34">
        <v>7.7365456666666681</v>
      </c>
      <c r="E36" s="34">
        <v>6.6815621666666676</v>
      </c>
      <c r="F36" s="34">
        <v>7.6874766666666678</v>
      </c>
      <c r="G36" s="34">
        <v>4.6533768333333336</v>
      </c>
      <c r="H36" s="34">
        <v>4.8414746666666675</v>
      </c>
      <c r="I36" s="34">
        <v>7.3521718333333332</v>
      </c>
      <c r="J36" s="34">
        <v>5.9209926666666677</v>
      </c>
      <c r="K36" s="34">
        <v>9.4048916666666678</v>
      </c>
      <c r="L36" s="34">
        <v>10.050966833333334</v>
      </c>
      <c r="M36" s="34"/>
      <c r="N36" s="34">
        <v>6.8941945000000002</v>
      </c>
      <c r="O36" s="34">
        <v>5.6756476666666673</v>
      </c>
      <c r="P36" s="34">
        <v>6.3871481666666678</v>
      </c>
      <c r="Q36" s="34">
        <v>5.0704633333333335</v>
      </c>
      <c r="R36" s="34">
        <v>7.990068833333333</v>
      </c>
      <c r="S36" s="40">
        <f t="shared" si="3"/>
        <v>6.7878783333333335</v>
      </c>
      <c r="T36" s="39">
        <f t="shared" si="4"/>
        <v>17.710843373493969</v>
      </c>
      <c r="U36" s="38">
        <f t="shared" si="5"/>
        <v>12</v>
      </c>
      <c r="V36" s="40">
        <v>4.2199340000000003</v>
      </c>
      <c r="W36" s="40">
        <v>4.898721833333334</v>
      </c>
      <c r="X36" s="41">
        <v>12.594376666666667</v>
      </c>
      <c r="Y36" s="41">
        <v>6.8451255</v>
      </c>
      <c r="Z36" s="41">
        <v>3.5738588333333343</v>
      </c>
      <c r="AA36" s="41">
        <v>8.0800286666666672</v>
      </c>
      <c r="AB36" s="41">
        <v>5.6102223333333336</v>
      </c>
      <c r="AC36" s="41">
        <v>5.4057681666666673</v>
      </c>
      <c r="AD36" s="41">
        <v>10.819714500000002</v>
      </c>
      <c r="AE36" s="41">
        <v>6.2235848333333346</v>
      </c>
      <c r="AF36" s="41">
        <v>5.585687833333334</v>
      </c>
      <c r="AG36" s="41">
        <v>8.112741333333334</v>
      </c>
      <c r="AH36" s="41">
        <v>5.356699166666667</v>
      </c>
      <c r="AI36" s="34">
        <f t="shared" si="6"/>
        <v>6.3871481666666678</v>
      </c>
      <c r="AJ36" s="35">
        <f t="shared" si="7"/>
        <v>25.096030729833519</v>
      </c>
      <c r="AK36" s="42">
        <f>RANK(R36,(D36:R36,V36:AH36),1)</f>
        <v>21</v>
      </c>
    </row>
    <row r="37" spans="1:37" ht="12.95" customHeight="1" x14ac:dyDescent="0.2">
      <c r="A37">
        <v>2009</v>
      </c>
      <c r="B37" s="111" t="s">
        <v>185</v>
      </c>
      <c r="C37" s="37" t="s">
        <v>108</v>
      </c>
      <c r="D37" s="34">
        <v>8.9390999999999998</v>
      </c>
      <c r="E37" s="34">
        <v>8.2865456999999996</v>
      </c>
      <c r="F37" s="34">
        <v>6.8652287999999988</v>
      </c>
      <c r="G37" s="34">
        <v>4.8807485999999995</v>
      </c>
      <c r="H37" s="34">
        <v>6.3735782999999993</v>
      </c>
      <c r="I37" s="34">
        <v>8.4206322</v>
      </c>
      <c r="J37" s="34">
        <v>6.6059948999999989</v>
      </c>
      <c r="K37" s="34">
        <v>8.5547186999999987</v>
      </c>
      <c r="L37" s="34">
        <v>10.163756699999999</v>
      </c>
      <c r="M37" s="34">
        <v>5.8372322999999993</v>
      </c>
      <c r="N37" s="34">
        <v>8.1524591999999991</v>
      </c>
      <c r="O37" s="34">
        <v>6.1232835000000003</v>
      </c>
      <c r="P37" s="34">
        <v>7.4552094000000002</v>
      </c>
      <c r="Q37" s="34">
        <v>4.7109056999999996</v>
      </c>
      <c r="R37" s="34">
        <v>8.9212217999999996</v>
      </c>
      <c r="S37" s="40">
        <f t="shared" si="3"/>
        <v>7.4552094000000002</v>
      </c>
      <c r="T37" s="39">
        <f t="shared" si="4"/>
        <v>19.664268585131886</v>
      </c>
      <c r="U37" s="38">
        <f t="shared" si="5"/>
        <v>13</v>
      </c>
      <c r="V37" s="40">
        <v>4.8449921999999992</v>
      </c>
      <c r="W37" s="40">
        <v>5.5690592999999993</v>
      </c>
      <c r="X37" s="41">
        <v>8.9837954999999994</v>
      </c>
      <c r="Y37" s="41">
        <v>7.8038342999999992</v>
      </c>
      <c r="Z37" s="41">
        <v>4.1834987999999997</v>
      </c>
      <c r="AA37" s="41">
        <v>10.083304799999999</v>
      </c>
      <c r="AB37" s="41">
        <v>7.3568792999999992</v>
      </c>
      <c r="AC37" s="41">
        <v>6.6238730999999991</v>
      </c>
      <c r="AD37" s="41">
        <v>10.995092999999999</v>
      </c>
      <c r="AE37" s="41">
        <v>6.7311422999999992</v>
      </c>
      <c r="AF37" s="41">
        <v>5.9266232999999993</v>
      </c>
      <c r="AG37" s="41">
        <v>9.8687664000000002</v>
      </c>
      <c r="AH37" s="41">
        <v>5.7031457999999997</v>
      </c>
      <c r="AI37" s="34">
        <f t="shared" si="6"/>
        <v>7.111054049999999</v>
      </c>
      <c r="AJ37" s="35">
        <f t="shared" si="7"/>
        <v>25.455688246385932</v>
      </c>
      <c r="AK37" s="42">
        <f>RANK(R37,(D37:R37,V37:AH37),1)</f>
        <v>22</v>
      </c>
    </row>
    <row r="38" spans="1:37" ht="12.95" customHeight="1" x14ac:dyDescent="0.2">
      <c r="A38">
        <v>2009</v>
      </c>
      <c r="B38" s="111" t="s">
        <v>202</v>
      </c>
      <c r="C38" s="37" t="s">
        <v>108</v>
      </c>
      <c r="D38" s="34">
        <v>8.8936226867261361</v>
      </c>
      <c r="E38" s="34">
        <v>8.0681666888563441</v>
      </c>
      <c r="F38" s="34">
        <v>7.3403452713797543</v>
      </c>
      <c r="G38" s="34">
        <v>4.8994807615497269</v>
      </c>
      <c r="H38" s="34">
        <v>5.5917986952469718</v>
      </c>
      <c r="I38" s="34">
        <v>7.9971597212976526</v>
      </c>
      <c r="J38" s="34">
        <v>6.4705099187857815</v>
      </c>
      <c r="K38" s="34">
        <v>7.8817733990147794</v>
      </c>
      <c r="L38" s="34">
        <v>9.5948164913682152</v>
      </c>
      <c r="M38" s="34">
        <v>5.8136954688678832</v>
      </c>
      <c r="N38" s="34">
        <v>7.4202281098832827</v>
      </c>
      <c r="O38" s="34">
        <v>6.1421026938268319</v>
      </c>
      <c r="P38" s="34">
        <v>7.3048417876004077</v>
      </c>
      <c r="Q38" s="34">
        <v>4.9704877291084193</v>
      </c>
      <c r="R38" s="34">
        <v>7.6953801091732128</v>
      </c>
      <c r="S38" s="40">
        <f t="shared" si="3"/>
        <v>7.3403452713797543</v>
      </c>
      <c r="T38" s="39">
        <f t="shared" si="4"/>
        <v>4.8367593712212811</v>
      </c>
      <c r="U38" s="38">
        <f t="shared" si="5"/>
        <v>10</v>
      </c>
      <c r="V38" s="40">
        <v>4.5799494075356151</v>
      </c>
      <c r="W38" s="40">
        <v>5.4675365020192617</v>
      </c>
      <c r="X38" s="41">
        <v>10.83743842364532</v>
      </c>
      <c r="Y38" s="41">
        <v>8.0947943016908539</v>
      </c>
      <c r="Z38" s="41">
        <v>4.0829006346247727</v>
      </c>
      <c r="AA38" s="41">
        <v>9.3640438468024687</v>
      </c>
      <c r="AB38" s="41">
        <v>6.8077930146895671</v>
      </c>
      <c r="AC38" s="41">
        <v>5.5207917276882794</v>
      </c>
      <c r="AD38" s="41">
        <v>7.6332490125593564</v>
      </c>
      <c r="AE38" s="41">
        <v>7.1273243687036789</v>
      </c>
      <c r="AF38" s="41">
        <v>5.5474193405227892</v>
      </c>
      <c r="AG38" s="41">
        <v>9.7102028136510885</v>
      </c>
      <c r="AH38" s="41">
        <v>6.6391514667376752</v>
      </c>
      <c r="AI38" s="34">
        <f t="shared" si="6"/>
        <v>7.2160830781520433</v>
      </c>
      <c r="AJ38" s="35">
        <f t="shared" si="7"/>
        <v>6.6420664206642135</v>
      </c>
      <c r="AK38" s="42">
        <f>RANK(R38,(D38:R38,V38:AH38),1)</f>
        <v>19</v>
      </c>
    </row>
    <row r="39" spans="1:37" ht="12.95" customHeight="1" x14ac:dyDescent="0.2">
      <c r="A39">
        <v>2010</v>
      </c>
      <c r="B39" s="111" t="s">
        <v>186</v>
      </c>
      <c r="C39" s="37" t="s">
        <v>108</v>
      </c>
      <c r="D39" s="34">
        <v>8.2216808769792937</v>
      </c>
      <c r="E39" s="34">
        <v>7.0036540803897696</v>
      </c>
      <c r="F39" s="34">
        <v>7.3342613537497829</v>
      </c>
      <c r="G39" s="34">
        <v>5.4202192448233859</v>
      </c>
      <c r="H39" s="34">
        <v>6.0118322603097258</v>
      </c>
      <c r="I39" s="34">
        <v>7.6387680528971647</v>
      </c>
      <c r="J39" s="34">
        <v>6.5164433617539581</v>
      </c>
      <c r="K39" s="34">
        <v>6.6295458500087001</v>
      </c>
      <c r="L39" s="34">
        <v>9.1787019314424914</v>
      </c>
      <c r="M39" s="34">
        <v>5.8117278580128762</v>
      </c>
      <c r="N39" s="34">
        <v>6.5947450843918576</v>
      </c>
      <c r="O39" s="34">
        <v>5.8639290064381422</v>
      </c>
      <c r="P39" s="34">
        <v>6.6034452757960675</v>
      </c>
      <c r="Q39" s="34">
        <v>6.0727336001392036</v>
      </c>
      <c r="R39" s="34">
        <v>7.2559596311118844</v>
      </c>
      <c r="S39" s="40">
        <f t="shared" si="3"/>
        <v>6.6034452757960675</v>
      </c>
      <c r="T39" s="39">
        <f t="shared" si="4"/>
        <v>9.8814229249011838</v>
      </c>
      <c r="U39" s="38">
        <f t="shared" si="5"/>
        <v>11</v>
      </c>
      <c r="V39" s="40">
        <v>4.6285018270401945</v>
      </c>
      <c r="W39" s="40">
        <v>5.8030276666086653</v>
      </c>
      <c r="X39" s="41">
        <v>11.327649208282583</v>
      </c>
      <c r="Y39" s="41">
        <v>7.8649730294066469</v>
      </c>
      <c r="Z39" s="41">
        <v>5.1505133112928485</v>
      </c>
      <c r="AA39" s="41">
        <v>7.2298590568992518</v>
      </c>
      <c r="AB39" s="41">
        <v>7.038454846006613</v>
      </c>
      <c r="AC39" s="41">
        <v>7.569166521663476</v>
      </c>
      <c r="AD39" s="41">
        <v>11.745258395684706</v>
      </c>
      <c r="AE39" s="41">
        <v>6.8905515921350275</v>
      </c>
      <c r="AF39" s="41">
        <v>5.6203236471202374</v>
      </c>
      <c r="AG39" s="41">
        <v>8.5174873847224628</v>
      </c>
      <c r="AH39" s="41">
        <v>6.3076387680528967</v>
      </c>
      <c r="AI39" s="34">
        <f t="shared" si="6"/>
        <v>6.7600487210718638</v>
      </c>
      <c r="AJ39" s="35">
        <f t="shared" si="7"/>
        <v>7.335907335907331</v>
      </c>
      <c r="AK39" s="42">
        <f>RANK(R39,(D39:R39,V39:AH39),1)</f>
        <v>19</v>
      </c>
    </row>
    <row r="40" spans="1:37" ht="12.95" customHeight="1" x14ac:dyDescent="0.2">
      <c r="A40">
        <v>2010</v>
      </c>
      <c r="B40" s="111" t="s">
        <v>203</v>
      </c>
      <c r="C40" s="37" t="s">
        <v>108</v>
      </c>
      <c r="D40" s="34">
        <v>8.0812560201354735</v>
      </c>
      <c r="E40" s="34">
        <v>6.7611765027102022</v>
      </c>
      <c r="F40" s="34">
        <v>7.3027475867821074</v>
      </c>
      <c r="G40" s="34">
        <v>4.9926084312878833</v>
      </c>
      <c r="H40" s="34">
        <v>5.1195391541172359</v>
      </c>
      <c r="I40" s="34">
        <v>8.0981801165127187</v>
      </c>
      <c r="J40" s="34">
        <v>6.7442524063329543</v>
      </c>
      <c r="K40" s="34">
        <v>6.7611765027102022</v>
      </c>
      <c r="L40" s="34">
        <v>9.7990518024260496</v>
      </c>
      <c r="M40" s="34">
        <v>5.7372686718867545</v>
      </c>
      <c r="N40" s="34">
        <v>6.0588265030544486</v>
      </c>
      <c r="O40" s="34">
        <v>5.7965030092071199</v>
      </c>
      <c r="P40" s="34">
        <v>6.4650048161083777</v>
      </c>
      <c r="Q40" s="34">
        <v>5.881123491093355</v>
      </c>
      <c r="R40" s="34">
        <v>6.7188662617670838</v>
      </c>
      <c r="S40" s="40">
        <f t="shared" si="3"/>
        <v>6.7188662617670838</v>
      </c>
      <c r="T40" s="39">
        <f t="shared" si="4"/>
        <v>0</v>
      </c>
      <c r="U40" s="38">
        <f t="shared" si="5"/>
        <v>8</v>
      </c>
      <c r="V40" s="40">
        <v>4.4087271062728597</v>
      </c>
      <c r="W40" s="40">
        <v>5.7203445755095066</v>
      </c>
      <c r="X40" s="41">
        <v>12.591527704671815</v>
      </c>
      <c r="Y40" s="41">
        <v>7.9035530081743781</v>
      </c>
      <c r="Z40" s="41">
        <v>5.5849518044915305</v>
      </c>
      <c r="AA40" s="41">
        <v>7.3281337313479789</v>
      </c>
      <c r="AB40" s="41">
        <v>7.0319620447461535</v>
      </c>
      <c r="AC40" s="41">
        <v>7.446602405988707</v>
      </c>
      <c r="AD40" s="41">
        <v>11.677626500300473</v>
      </c>
      <c r="AE40" s="41">
        <v>6.8119487918419432</v>
      </c>
      <c r="AF40" s="41">
        <v>5.2041596360034719</v>
      </c>
      <c r="AG40" s="41">
        <v>8.2251108393420722</v>
      </c>
      <c r="AH40" s="41">
        <v>6.3465361414676487</v>
      </c>
      <c r="AI40" s="34">
        <f t="shared" si="6"/>
        <v>6.7527144545215787</v>
      </c>
      <c r="AJ40" s="35">
        <f t="shared" si="7"/>
        <v>-0.50125313283209183</v>
      </c>
      <c r="AK40" s="42">
        <f>RANK(R40,(D40:R40,V40:AH40),1)</f>
        <v>13</v>
      </c>
    </row>
    <row r="41" spans="1:37" ht="12.95" customHeight="1" x14ac:dyDescent="0.2">
      <c r="A41">
        <v>2011</v>
      </c>
      <c r="B41" s="111" t="s">
        <v>187</v>
      </c>
      <c r="C41" s="37" t="s">
        <v>108</v>
      </c>
      <c r="D41" s="34">
        <v>8.1256079565183938</v>
      </c>
      <c r="E41" s="34">
        <v>7.2835310635886028</v>
      </c>
      <c r="F41" s="34">
        <v>7.65682288210387</v>
      </c>
      <c r="G41" s="34">
        <v>5.6514645082195241</v>
      </c>
      <c r="H41" s="34">
        <v>6.2070616334515494</v>
      </c>
      <c r="I41" s="34">
        <v>8.69856749191392</v>
      </c>
      <c r="J41" s="34">
        <v>6.7713399637653273</v>
      </c>
      <c r="K41" s="34">
        <v>6.6758467078660715</v>
      </c>
      <c r="L41" s="34">
        <v>9.8184429474597259</v>
      </c>
      <c r="M41" s="34">
        <v>5.3649847405217592</v>
      </c>
      <c r="N41" s="34">
        <v>6.4674977859040625</v>
      </c>
      <c r="O41" s="34">
        <v>6.3806857350865585</v>
      </c>
      <c r="P41" s="34">
        <v>6.8494708095010806</v>
      </c>
      <c r="Q41" s="34">
        <v>6.2331052486968019</v>
      </c>
      <c r="R41" s="34">
        <v>7.3095746788338536</v>
      </c>
      <c r="S41" s="40">
        <f t="shared" si="3"/>
        <v>6.7713399637653273</v>
      </c>
      <c r="T41" s="39">
        <f t="shared" si="4"/>
        <v>7.9487179487179525</v>
      </c>
      <c r="U41" s="38">
        <f t="shared" si="5"/>
        <v>11</v>
      </c>
      <c r="V41" s="40">
        <v>4.4621394120197158</v>
      </c>
      <c r="W41" s="40">
        <v>5.2955350998677559</v>
      </c>
      <c r="X41" s="41">
        <v>12.605109778701609</v>
      </c>
      <c r="Y41" s="41">
        <v>8.8548291833854282</v>
      </c>
      <c r="Z41" s="41">
        <v>5.7382765590370282</v>
      </c>
      <c r="AA41" s="41">
        <v>8.8201043630584266</v>
      </c>
      <c r="AB41" s="41">
        <v>7.7436349329213741</v>
      </c>
      <c r="AC41" s="41">
        <v>8.7506547224044233</v>
      </c>
      <c r="AD41" s="41">
        <v>11.893250961998076</v>
      </c>
      <c r="AE41" s="41">
        <v>7.0491385263813404</v>
      </c>
      <c r="AF41" s="41">
        <v>5.4517967913392633</v>
      </c>
      <c r="AG41" s="41">
        <v>9.2628458222276979</v>
      </c>
      <c r="AH41" s="41">
        <v>6.5369474265580667</v>
      </c>
      <c r="AI41" s="34">
        <f t="shared" si="6"/>
        <v>6.9493046679412105</v>
      </c>
      <c r="AJ41" s="35">
        <f t="shared" si="7"/>
        <v>5.184259837601509</v>
      </c>
      <c r="AK41" s="42">
        <f>RANK(R41,(D41:R41,V41:AH41),1)</f>
        <v>17</v>
      </c>
    </row>
    <row r="42" spans="1:37" ht="12.95" customHeight="1" x14ac:dyDescent="0.2">
      <c r="A42">
        <v>2011</v>
      </c>
      <c r="B42" s="111" t="s">
        <v>204</v>
      </c>
      <c r="C42" s="37" t="s">
        <v>108</v>
      </c>
      <c r="D42" s="34">
        <v>8.033230650759613</v>
      </c>
      <c r="E42" s="34">
        <v>7.8337011637537062</v>
      </c>
      <c r="F42" s="34">
        <v>7.0876343862533524</v>
      </c>
      <c r="G42" s="34">
        <v>5.2137922474152569</v>
      </c>
      <c r="H42" s="34">
        <v>5.4740481000316592</v>
      </c>
      <c r="I42" s="34">
        <v>9.464637840149825</v>
      </c>
      <c r="J42" s="34">
        <v>6.9054552894218721</v>
      </c>
      <c r="K42" s="34">
        <v>7.425966994654674</v>
      </c>
      <c r="L42" s="34">
        <v>11.546684661081043</v>
      </c>
      <c r="M42" s="34">
        <v>5.3612705638978841</v>
      </c>
      <c r="N42" s="34">
        <v>6.1073373413982379</v>
      </c>
      <c r="O42" s="34">
        <v>6.8881048992474438</v>
      </c>
      <c r="P42" s="34">
        <v>7.0442584108172852</v>
      </c>
      <c r="Q42" s="34">
        <v>5.3352449786362444</v>
      </c>
      <c r="R42" s="34">
        <v>7.4780181651779545</v>
      </c>
      <c r="S42" s="40">
        <f t="shared" si="3"/>
        <v>7.0442584108172852</v>
      </c>
      <c r="T42" s="39">
        <f t="shared" si="4"/>
        <v>6.1576354679802812</v>
      </c>
      <c r="U42" s="38">
        <f t="shared" si="5"/>
        <v>11</v>
      </c>
      <c r="V42" s="40">
        <v>4.4330246895660501</v>
      </c>
      <c r="W42" s="40">
        <v>5.1357154916303358</v>
      </c>
      <c r="X42" s="41">
        <v>16.144538057304146</v>
      </c>
      <c r="Y42" s="41">
        <v>8.6231439166901254</v>
      </c>
      <c r="Z42" s="41">
        <v>6.0813117561365964</v>
      </c>
      <c r="AA42" s="41">
        <v>8.5624175510796299</v>
      </c>
      <c r="AB42" s="41">
        <v>8.6318191117773395</v>
      </c>
      <c r="AC42" s="41">
        <v>9.7611002789152508</v>
      </c>
      <c r="AD42" s="41">
        <v>11.798265318610232</v>
      </c>
      <c r="AE42" s="41">
        <v>6.4716955350612002</v>
      </c>
      <c r="AF42" s="41">
        <v>5.5521248558165794</v>
      </c>
      <c r="AG42" s="41">
        <v>9.0655788661380097</v>
      </c>
      <c r="AH42" s="41">
        <v>6.6712250220671079</v>
      </c>
      <c r="AI42" s="34">
        <f t="shared" si="6"/>
        <v>7.0659463985353188</v>
      </c>
      <c r="AJ42" s="35">
        <f t="shared" si="7"/>
        <v>5.8317986494781922</v>
      </c>
      <c r="AK42" s="42">
        <f>RANK(R42,(D42:R42,V42:AH42),1)</f>
        <v>17</v>
      </c>
    </row>
    <row r="43" spans="1:37" ht="12.95" customHeight="1" x14ac:dyDescent="0.2">
      <c r="A43">
        <v>2012</v>
      </c>
      <c r="B43" s="111" t="s">
        <v>188</v>
      </c>
      <c r="C43" s="37" t="s">
        <v>108</v>
      </c>
      <c r="D43" s="34">
        <v>7.2351681040713931</v>
      </c>
      <c r="E43" s="34">
        <v>6.602090894965146</v>
      </c>
      <c r="F43" s="34">
        <v>6.9802928640416066</v>
      </c>
      <c r="G43" s="34">
        <v>4.8015206508837425</v>
      </c>
      <c r="H43" s="34">
        <v>5.9607919039224546</v>
      </c>
      <c r="I43" s="34">
        <v>8.5506532139025548</v>
      </c>
      <c r="J43" s="34">
        <v>7.4489344344189581</v>
      </c>
      <c r="K43" s="34">
        <v>7.6298136370207423</v>
      </c>
      <c r="L43" s="34">
        <v>10.186787819255064</v>
      </c>
      <c r="M43" s="34">
        <v>5.2948275670704286</v>
      </c>
      <c r="N43" s="34">
        <v>6.0347879413504586</v>
      </c>
      <c r="O43" s="34">
        <v>7.6955878925123011</v>
      </c>
      <c r="P43" s="34">
        <v>7.2022809763256141</v>
      </c>
      <c r="Q43" s="34">
        <v>5.1550572741508685</v>
      </c>
      <c r="R43" s="34">
        <v>8.2957779738727684</v>
      </c>
      <c r="S43" s="40">
        <f t="shared" si="3"/>
        <v>7.2022809763256141</v>
      </c>
      <c r="T43" s="39">
        <f t="shared" si="4"/>
        <v>15.182648401826491</v>
      </c>
      <c r="U43" s="38">
        <f t="shared" si="5"/>
        <v>13</v>
      </c>
      <c r="V43" s="40">
        <v>4.6370850121548477</v>
      </c>
      <c r="W43" s="40">
        <v>4.8672949063753013</v>
      </c>
      <c r="X43" s="41">
        <v>16.698439112919321</v>
      </c>
      <c r="Y43" s="41">
        <v>7.7613621480038582</v>
      </c>
      <c r="Z43" s="41">
        <v>5.8127998290664493</v>
      </c>
      <c r="AA43" s="41">
        <v>7.7366968021945244</v>
      </c>
      <c r="AB43" s="41">
        <v>7.7942492757496371</v>
      </c>
      <c r="AC43" s="41">
        <v>9.5783759559581512</v>
      </c>
      <c r="AD43" s="41">
        <v>11.346059072293778</v>
      </c>
      <c r="AE43" s="41">
        <v>6.3636592188082481</v>
      </c>
      <c r="AF43" s="41">
        <v>5.5497028071002177</v>
      </c>
      <c r="AG43" s="41">
        <v>8.9864076565341282</v>
      </c>
      <c r="AH43" s="41">
        <v>6.3718810007446933</v>
      </c>
      <c r="AI43" s="34">
        <f t="shared" si="6"/>
        <v>7.2187245401985036</v>
      </c>
      <c r="AJ43" s="35">
        <f t="shared" si="7"/>
        <v>14.92027334851937</v>
      </c>
      <c r="AK43" s="42">
        <f>RANK(R43,(D43:R43,V43:AH43),1)</f>
        <v>22</v>
      </c>
    </row>
    <row r="44" spans="1:37" ht="12.95" customHeight="1" x14ac:dyDescent="0.2">
      <c r="A44">
        <v>2012</v>
      </c>
      <c r="B44" s="111" t="s">
        <v>205</v>
      </c>
      <c r="C44" s="37" t="s">
        <v>108</v>
      </c>
      <c r="D44" s="34">
        <v>7.0509233351986573</v>
      </c>
      <c r="E44" s="34">
        <v>6.4753377568150947</v>
      </c>
      <c r="F44" s="34">
        <v>7.0269406027660093</v>
      </c>
      <c r="G44" s="34">
        <v>4.7885522423854834</v>
      </c>
      <c r="H44" s="34">
        <v>5.3641378207690469</v>
      </c>
      <c r="I44" s="34">
        <v>8.3859621072827562</v>
      </c>
      <c r="J44" s="34">
        <v>7.5305779838516269</v>
      </c>
      <c r="K44" s="34">
        <v>8.7057318730514037</v>
      </c>
      <c r="L44" s="34">
        <v>11.343832440642739</v>
      </c>
      <c r="M44" s="34">
        <v>5.1402989847309941</v>
      </c>
      <c r="N44" s="34">
        <v>5.7078903189703416</v>
      </c>
      <c r="O44" s="34">
        <v>7.3467103685346551</v>
      </c>
      <c r="P44" s="34">
        <v>7.0109521144775773</v>
      </c>
      <c r="Q44" s="34">
        <v>4.6606443360780245</v>
      </c>
      <c r="R44" s="34">
        <v>8.465904548724918</v>
      </c>
      <c r="S44" s="40">
        <f t="shared" si="3"/>
        <v>7.0269406027660093</v>
      </c>
      <c r="T44" s="39">
        <f t="shared" si="4"/>
        <v>20.477815699658688</v>
      </c>
      <c r="U44" s="38">
        <f t="shared" si="5"/>
        <v>13</v>
      </c>
      <c r="V44" s="40">
        <v>4.9804141018466712</v>
      </c>
      <c r="W44" s="40">
        <v>4.8045407306739154</v>
      </c>
      <c r="X44" s="41">
        <v>17.09169398033416</v>
      </c>
      <c r="Y44" s="41">
        <v>7.4746182748421139</v>
      </c>
      <c r="Z44" s="41">
        <v>5.7318730514029896</v>
      </c>
      <c r="AA44" s="41">
        <v>7.6904628667359507</v>
      </c>
      <c r="AB44" s="41">
        <v>7.8103765288991935</v>
      </c>
      <c r="AC44" s="41">
        <v>9.3292829163002651</v>
      </c>
      <c r="AD44" s="41">
        <v>11.032056919018309</v>
      </c>
      <c r="AE44" s="41">
        <v>6.4513550243824449</v>
      </c>
      <c r="AF44" s="41">
        <v>4.8525061955392124</v>
      </c>
      <c r="AG44" s="41">
        <v>8.8256455352146457</v>
      </c>
      <c r="AH44" s="41">
        <v>6.2355104324886081</v>
      </c>
      <c r="AI44" s="34">
        <f t="shared" si="6"/>
        <v>7.0389319689823333</v>
      </c>
      <c r="AJ44" s="35">
        <f t="shared" si="7"/>
        <v>20.272572402044283</v>
      </c>
      <c r="AK44" s="42">
        <f>RANK(R44,(D44:R44,V44:AH44),1)</f>
        <v>22</v>
      </c>
    </row>
    <row r="45" spans="1:37" ht="12.95" customHeight="1" x14ac:dyDescent="0.2">
      <c r="A45">
        <v>2013</v>
      </c>
      <c r="B45" s="111" t="s">
        <v>189</v>
      </c>
      <c r="C45" s="37" t="s">
        <v>108</v>
      </c>
      <c r="D45" s="34">
        <v>7.2832468305964433</v>
      </c>
      <c r="E45" s="34">
        <v>5.9389092146685956</v>
      </c>
      <c r="F45" s="34">
        <v>7.7341955245469229</v>
      </c>
      <c r="G45" s="34">
        <v>5.0114864289968519</v>
      </c>
      <c r="H45" s="34">
        <v>6.2537224538415721</v>
      </c>
      <c r="I45" s="34">
        <v>9.5550072321960346</v>
      </c>
      <c r="J45" s="34">
        <v>8.0915510933378716</v>
      </c>
      <c r="K45" s="34">
        <v>8.8828384242321121</v>
      </c>
      <c r="L45" s="34">
        <v>11.239683485067642</v>
      </c>
      <c r="M45" s="34">
        <v>5.2327065430102948</v>
      </c>
      <c r="N45" s="34">
        <v>6.6110780226325199</v>
      </c>
      <c r="O45" s="34">
        <v>7.8022632519356758</v>
      </c>
      <c r="P45" s="34">
        <v>7.3428060920616014</v>
      </c>
      <c r="Q45" s="34">
        <v>5.3177912022462355</v>
      </c>
      <c r="R45" s="34">
        <v>9.0274823449332082</v>
      </c>
      <c r="S45" s="40">
        <f t="shared" si="3"/>
        <v>7.3428060920616014</v>
      </c>
      <c r="T45" s="39">
        <f t="shared" si="4"/>
        <v>22.943221320973343</v>
      </c>
      <c r="U45" s="38">
        <f t="shared" si="5"/>
        <v>13</v>
      </c>
      <c r="V45" s="40">
        <v>5.2837573385518599</v>
      </c>
      <c r="W45" s="40">
        <v>5.3858589296349866</v>
      </c>
      <c r="X45" s="41">
        <v>18.364900464497211</v>
      </c>
      <c r="Y45" s="41">
        <v>8.1596188207266227</v>
      </c>
      <c r="Z45" s="41">
        <v>7.0875521143537821</v>
      </c>
      <c r="AA45" s="41">
        <v>8.1170764911086533</v>
      </c>
      <c r="AB45" s="41">
        <v>8.7467029694546081</v>
      </c>
      <c r="AC45" s="41">
        <v>10.805751722964349</v>
      </c>
      <c r="AD45" s="41">
        <v>11.826767633795628</v>
      </c>
      <c r="AE45" s="41">
        <v>6.262230919765166</v>
      </c>
      <c r="AF45" s="41">
        <v>5.7347060325023405</v>
      </c>
      <c r="AG45" s="41">
        <v>9.0104654130860204</v>
      </c>
      <c r="AH45" s="41">
        <v>6.5600272270909556</v>
      </c>
      <c r="AI45" s="34">
        <f t="shared" si="6"/>
        <v>7.5385008083042617</v>
      </c>
      <c r="AJ45" s="35">
        <f t="shared" si="7"/>
        <v>19.751693002257348</v>
      </c>
      <c r="AK45" s="42">
        <f>RANK(R45,(D45:R45,V45:AH45),1)</f>
        <v>23</v>
      </c>
    </row>
    <row r="46" spans="1:37" ht="12.95" customHeight="1" x14ac:dyDescent="0.2">
      <c r="A46">
        <v>2013</v>
      </c>
      <c r="B46" s="111" t="s">
        <v>206</v>
      </c>
      <c r="C46" s="37" t="s">
        <v>108</v>
      </c>
      <c r="D46" s="34">
        <v>7.2306518606425367</v>
      </c>
      <c r="E46" s="34">
        <v>7.0526405018224976</v>
      </c>
      <c r="F46" s="34">
        <v>7.4086632194625759</v>
      </c>
      <c r="G46" s="34">
        <v>5.1368992116639829</v>
      </c>
      <c r="H46" s="34">
        <v>5.8404679155717556</v>
      </c>
      <c r="I46" s="34">
        <v>9.4769856743239806</v>
      </c>
      <c r="J46" s="34">
        <v>8.0105111469017558</v>
      </c>
      <c r="K46" s="34">
        <v>8.7395100449266767</v>
      </c>
      <c r="L46" s="34">
        <v>11.697889293888277</v>
      </c>
      <c r="M46" s="34">
        <v>5.2216665253878105</v>
      </c>
      <c r="N46" s="34">
        <v>6.5270831567347631</v>
      </c>
      <c r="O46" s="34">
        <v>7.7138255488683569</v>
      </c>
      <c r="P46" s="34">
        <v>7.3662795626006625</v>
      </c>
      <c r="Q46" s="34">
        <v>4.992794778333475</v>
      </c>
      <c r="R46" s="34">
        <v>9.1040094939391381</v>
      </c>
      <c r="S46" s="40">
        <f t="shared" si="3"/>
        <v>7.3662795626006625</v>
      </c>
      <c r="T46" s="39">
        <f t="shared" si="4"/>
        <v>23.590333716915985</v>
      </c>
      <c r="U46" s="38">
        <f t="shared" si="5"/>
        <v>13</v>
      </c>
      <c r="V46" s="40">
        <v>4.6706789861829279</v>
      </c>
      <c r="W46" s="40">
        <v>5.4335848096973809</v>
      </c>
      <c r="X46" s="41">
        <v>14.902093752648979</v>
      </c>
      <c r="Y46" s="41">
        <v>7.9342205645503094</v>
      </c>
      <c r="Z46" s="41">
        <v>6.7729083665338639</v>
      </c>
      <c r="AA46" s="41">
        <v>8.2478596253284735</v>
      </c>
      <c r="AB46" s="41">
        <v>9.0616258370772229</v>
      </c>
      <c r="AC46" s="41">
        <v>11.194810129463104</v>
      </c>
      <c r="AD46" s="41">
        <v>11.613121980164449</v>
      </c>
      <c r="AE46" s="41">
        <v>5.8913283038060529</v>
      </c>
      <c r="AF46" s="41">
        <v>5.2555734508773417</v>
      </c>
      <c r="AG46" s="41">
        <v>8.8412308213952713</v>
      </c>
      <c r="AH46" s="41">
        <v>6.3575485292871061</v>
      </c>
      <c r="AI46" s="34">
        <f t="shared" si="6"/>
        <v>7.3874713910316192</v>
      </c>
      <c r="AJ46" s="35">
        <f t="shared" si="7"/>
        <v>23.235800344234075</v>
      </c>
      <c r="AK46" s="42">
        <f>RANK(R46,(D46:R46,V46:AH46),1)</f>
        <v>23</v>
      </c>
    </row>
    <row r="47" spans="1:37" ht="12.95" customHeight="1" x14ac:dyDescent="0.2">
      <c r="A47">
        <v>2014</v>
      </c>
      <c r="B47" s="111" t="s">
        <v>190</v>
      </c>
      <c r="C47" s="37" t="s">
        <v>108</v>
      </c>
      <c r="D47" s="34">
        <v>6.8407653773507437</v>
      </c>
      <c r="E47" s="34">
        <v>6.3151843639648515</v>
      </c>
      <c r="F47" s="34">
        <v>6.6929457173359612</v>
      </c>
      <c r="G47" s="34">
        <v>4.6234704771290138</v>
      </c>
      <c r="H47" s="34">
        <v>6.1591525006159147</v>
      </c>
      <c r="I47" s="34">
        <v>9.5097314609509738</v>
      </c>
      <c r="J47" s="34">
        <v>7.0132216473679883</v>
      </c>
      <c r="K47" s="34">
        <v>8.3682351975034894</v>
      </c>
      <c r="L47" s="34">
        <v>10.922230434425558</v>
      </c>
      <c r="M47" s="34">
        <v>4.8862609838219591</v>
      </c>
      <c r="N47" s="34">
        <v>6.0934548739426786</v>
      </c>
      <c r="O47" s="34">
        <v>6.9146752073581341</v>
      </c>
      <c r="P47" s="34">
        <v>6.4547918206454797</v>
      </c>
      <c r="Q47" s="34">
        <v>4.5413484437874683</v>
      </c>
      <c r="R47" s="34">
        <v>9.6000656976266736</v>
      </c>
      <c r="S47" s="40">
        <f t="shared" si="3"/>
        <v>6.6929457173359612</v>
      </c>
      <c r="T47" s="39">
        <f t="shared" si="4"/>
        <v>43.435582822085891</v>
      </c>
      <c r="U47" s="38">
        <f t="shared" si="5"/>
        <v>14</v>
      </c>
      <c r="V47" s="40">
        <v>4.7384413238071774</v>
      </c>
      <c r="W47" s="40">
        <v>5.2968711505296877</v>
      </c>
      <c r="X47" s="41">
        <v>12.975281267964196</v>
      </c>
      <c r="Y47" s="41">
        <v>6.5861870739919519</v>
      </c>
      <c r="Z47" s="41">
        <v>6.1591525006159147</v>
      </c>
      <c r="AA47" s="41">
        <v>7.2349511373901612</v>
      </c>
      <c r="AB47" s="41">
        <v>8.9184528208918454</v>
      </c>
      <c r="AC47" s="41">
        <v>9.838219594317156</v>
      </c>
      <c r="AD47" s="41">
        <v>11.168596534450193</v>
      </c>
      <c r="AE47" s="41">
        <v>5.2722345405272231</v>
      </c>
      <c r="AF47" s="41">
        <v>5.9538474172620512</v>
      </c>
      <c r="AG47" s="41">
        <v>7.711258930771125</v>
      </c>
      <c r="AH47" s="41">
        <v>5.6089348772275605</v>
      </c>
      <c r="AI47" s="34">
        <f t="shared" si="6"/>
        <v>6.639566395663957</v>
      </c>
      <c r="AJ47" s="35">
        <f t="shared" si="7"/>
        <v>44.588744588744589</v>
      </c>
      <c r="AK47" s="42">
        <f>RANK(R47,(D47:R47,V47:AH47),1)</f>
        <v>24</v>
      </c>
    </row>
    <row r="48" spans="1:37" ht="12.95" customHeight="1" x14ac:dyDescent="0.2">
      <c r="A48">
        <v>2014</v>
      </c>
      <c r="B48" s="111" t="s">
        <v>207</v>
      </c>
      <c r="C48" s="37" t="s">
        <v>108</v>
      </c>
      <c r="D48" s="34">
        <v>6.3944286166508384</v>
      </c>
      <c r="E48" s="34">
        <v>6.204495093383982</v>
      </c>
      <c r="F48" s="34">
        <v>6.6872427983539096</v>
      </c>
      <c r="G48" s="34">
        <v>4.4396961063627725</v>
      </c>
      <c r="H48" s="34">
        <v>5.6030389363722701</v>
      </c>
      <c r="I48" s="34">
        <v>8.8398227287116171</v>
      </c>
      <c r="J48" s="34">
        <v>6.0462171573282681</v>
      </c>
      <c r="K48" s="34">
        <v>7.6210826210826195</v>
      </c>
      <c r="L48" s="34">
        <v>11.031972143083253</v>
      </c>
      <c r="M48" s="34">
        <v>4.7245963912630575</v>
      </c>
      <c r="N48" s="34">
        <v>5.3418803418803424</v>
      </c>
      <c r="O48" s="34">
        <v>6.9563152896486233</v>
      </c>
      <c r="P48" s="34">
        <v>6.5843621399176948</v>
      </c>
      <c r="Q48" s="34">
        <v>4.2181069958847734</v>
      </c>
      <c r="R48" s="34">
        <v>9.5125039569484002</v>
      </c>
      <c r="S48" s="40">
        <f t="shared" si="3"/>
        <v>6.3944286166508384</v>
      </c>
      <c r="T48" s="39">
        <f t="shared" si="4"/>
        <v>48.762376237623755</v>
      </c>
      <c r="U48" s="38">
        <f t="shared" si="5"/>
        <v>14</v>
      </c>
      <c r="V48" s="40">
        <v>4.5900601456157011</v>
      </c>
      <c r="W48" s="40">
        <v>5.1598607154162703</v>
      </c>
      <c r="X48" s="41">
        <v>12.923393478949032</v>
      </c>
      <c r="Y48" s="41">
        <v>6.3073757518201949</v>
      </c>
      <c r="Z48" s="41">
        <v>5.9670781893004108</v>
      </c>
      <c r="AA48" s="41">
        <v>6.9563152896486233</v>
      </c>
      <c r="AB48" s="41">
        <v>8.1513137068692618</v>
      </c>
      <c r="AC48" s="41">
        <v>9.1326369104146874</v>
      </c>
      <c r="AD48" s="41">
        <v>11.396011396011394</v>
      </c>
      <c r="AE48" s="41">
        <v>5.2152579930357703</v>
      </c>
      <c r="AF48" s="41">
        <v>4.9778410889522</v>
      </c>
      <c r="AG48" s="41">
        <v>7.5102880658436204</v>
      </c>
      <c r="AH48" s="41">
        <v>5.4210193099081989</v>
      </c>
      <c r="AI48" s="34">
        <f t="shared" si="6"/>
        <v>6.3509021842355171</v>
      </c>
      <c r="AJ48" s="35">
        <f t="shared" si="7"/>
        <v>49.781931464174448</v>
      </c>
      <c r="AK48" s="42">
        <f>RANK(R48,(D48:R48,V48:AH48),1)</f>
        <v>25</v>
      </c>
    </row>
    <row r="49" spans="1:37" ht="12.95" customHeight="1" x14ac:dyDescent="0.2">
      <c r="A49">
        <v>2015</v>
      </c>
      <c r="B49" s="111" t="s">
        <v>191</v>
      </c>
      <c r="C49" s="37">
        <v>2015</v>
      </c>
      <c r="D49" s="34">
        <v>5.5944108025822974</v>
      </c>
      <c r="E49" s="34">
        <v>5.623700911496341</v>
      </c>
      <c r="F49" s="34">
        <v>5.68960365655294</v>
      </c>
      <c r="G49" s="34">
        <v>3.9102295400248002</v>
      </c>
      <c r="H49" s="34">
        <v>5.7408613471525154</v>
      </c>
      <c r="I49" s="34">
        <v>8.1353277508755681</v>
      </c>
      <c r="J49" s="34">
        <v>5.3381223495844186</v>
      </c>
      <c r="K49" s="34">
        <v>7.3591398646534163</v>
      </c>
      <c r="L49" s="34">
        <v>9.1458365084100652</v>
      </c>
      <c r="M49" s="34">
        <v>4.3276135920499188</v>
      </c>
      <c r="N49" s="34">
        <v>5.1770267505571788</v>
      </c>
      <c r="O49" s="34">
        <v>6.3998887977184937</v>
      </c>
      <c r="P49" s="34">
        <v>6.0850201268925259</v>
      </c>
      <c r="Q49" s="34">
        <v>3.5148130696852138</v>
      </c>
      <c r="R49" s="34">
        <v>9.7828963772905109</v>
      </c>
      <c r="S49" s="40">
        <f t="shared" si="3"/>
        <v>5.68960365655294</v>
      </c>
      <c r="T49" s="39">
        <f t="shared" si="4"/>
        <v>71.943371943371929</v>
      </c>
      <c r="U49" s="38">
        <f t="shared" si="5"/>
        <v>15</v>
      </c>
      <c r="V49" s="40">
        <v>4.0273899756809737</v>
      </c>
      <c r="W49" s="40">
        <v>4.6205146811903539</v>
      </c>
      <c r="X49" s="41">
        <v>8.6552271840998376</v>
      </c>
      <c r="Y49" s="41">
        <v>5.4259926763265485</v>
      </c>
      <c r="Z49" s="41">
        <v>5.4406377307835712</v>
      </c>
      <c r="AA49" s="41">
        <v>6.1948580353201876</v>
      </c>
      <c r="AB49" s="41">
        <v>7.3591398646534163</v>
      </c>
      <c r="AC49" s="41">
        <v>6.1289552902635904</v>
      </c>
      <c r="AD49" s="41">
        <v>9.3362222163513486</v>
      </c>
      <c r="AE49" s="41">
        <v>5.1697042233286679</v>
      </c>
      <c r="AF49" s="41">
        <v>4.7816102802175919</v>
      </c>
      <c r="AG49" s="41">
        <v>6.8465629586576551</v>
      </c>
      <c r="AH49" s="41">
        <v>4.6864174262469511</v>
      </c>
      <c r="AI49" s="34">
        <f t="shared" si="6"/>
        <v>5.6566522840246405</v>
      </c>
      <c r="AJ49" s="35">
        <f t="shared" si="7"/>
        <v>72.944983818770226</v>
      </c>
      <c r="AK49" s="42">
        <f>RANK(R49,(D49:R49,V49:AH49),1)</f>
        <v>28</v>
      </c>
    </row>
    <row r="50" spans="1:37" ht="12.95" customHeight="1" x14ac:dyDescent="0.2">
      <c r="A50">
        <v>2015</v>
      </c>
      <c r="B50" s="111" t="s">
        <v>208</v>
      </c>
      <c r="C50" s="37">
        <v>2015</v>
      </c>
      <c r="D50" s="34">
        <v>5.6489863182543987</v>
      </c>
      <c r="E50" s="34">
        <v>5.577024709104661</v>
      </c>
      <c r="F50" s="34">
        <v>5.5914170309346094</v>
      </c>
      <c r="G50" s="34">
        <v>3.7995729631061432</v>
      </c>
      <c r="H50" s="34">
        <v>5.1740396978661316</v>
      </c>
      <c r="I50" s="34">
        <v>8.088484868430502</v>
      </c>
      <c r="J50" s="34">
        <v>5.3035705943356586</v>
      </c>
      <c r="K50" s="34">
        <v>6.9658837656945956</v>
      </c>
      <c r="L50" s="34">
        <v>9.2326744539113292</v>
      </c>
      <c r="M50" s="34">
        <v>3.6124727793168256</v>
      </c>
      <c r="N50" s="34">
        <v>4.5623660200933616</v>
      </c>
      <c r="O50" s="34">
        <v>6.3829947315817215</v>
      </c>
      <c r="P50" s="34">
        <v>5.872067306618586</v>
      </c>
      <c r="Q50" s="34">
        <v>3.2094877680782954</v>
      </c>
      <c r="R50" s="34">
        <v>9.779582683449334</v>
      </c>
      <c r="S50" s="40">
        <f t="shared" si="3"/>
        <v>5.5914170309346094</v>
      </c>
      <c r="T50" s="39">
        <f t="shared" si="4"/>
        <v>74.903474903474859</v>
      </c>
      <c r="U50" s="38">
        <f t="shared" si="5"/>
        <v>15</v>
      </c>
      <c r="V50" s="40">
        <v>4.6415237901580735</v>
      </c>
      <c r="W50" s="40">
        <v>4.7566623647976538</v>
      </c>
      <c r="X50" s="41">
        <v>8.7937086380979306</v>
      </c>
      <c r="Y50" s="41">
        <v>5.3683360425704221</v>
      </c>
      <c r="Z50" s="41">
        <v>5.2388051461008942</v>
      </c>
      <c r="AA50" s="41">
        <v>6.0519713294929289</v>
      </c>
      <c r="AB50" s="41">
        <v>6.9730799266095698</v>
      </c>
      <c r="AC50" s="41">
        <v>6.0591674904079023</v>
      </c>
      <c r="AD50" s="41">
        <v>8.0668963856855811</v>
      </c>
      <c r="AE50" s="41">
        <v>4.914977904927075</v>
      </c>
      <c r="AF50" s="41">
        <v>4.6199353074131508</v>
      </c>
      <c r="AG50" s="41">
        <v>6.6564488463507239</v>
      </c>
      <c r="AH50" s="41">
        <v>4.7638585257126262</v>
      </c>
      <c r="AI50" s="34">
        <f t="shared" si="6"/>
        <v>5.5842208700196352</v>
      </c>
      <c r="AJ50" s="35">
        <f t="shared" si="7"/>
        <v>75.128865979381416</v>
      </c>
      <c r="AK50" s="42">
        <f>RANK(R50,(D50:R50,V50:AH50),1)</f>
        <v>28</v>
      </c>
    </row>
    <row r="51" spans="1:37" ht="12.95" customHeight="1" x14ac:dyDescent="0.2">
      <c r="A51">
        <v>2016</v>
      </c>
      <c r="B51" s="111" t="s">
        <v>192</v>
      </c>
      <c r="C51" s="37">
        <v>2015</v>
      </c>
      <c r="D51" s="34">
        <v>5.5744871439550776</v>
      </c>
      <c r="E51" s="34">
        <v>5.6367719165132346</v>
      </c>
      <c r="F51" s="34">
        <v>6.2829764318041157</v>
      </c>
      <c r="G51" s="34">
        <v>4.0407246197104545</v>
      </c>
      <c r="H51" s="34">
        <v>5.0450665772107408</v>
      </c>
      <c r="I51" s="34">
        <v>7.9490940977348243</v>
      </c>
      <c r="J51" s="34">
        <v>5.9715525690133306</v>
      </c>
      <c r="K51" s="34">
        <v>6.9058241573856902</v>
      </c>
      <c r="L51" s="34">
        <v>9.5373557979678356</v>
      </c>
      <c r="M51" s="34">
        <v>3.472376070117269</v>
      </c>
      <c r="N51" s="34">
        <v>5.1462793326177465</v>
      </c>
      <c r="O51" s="34">
        <v>6.6021858911646731</v>
      </c>
      <c r="P51" s="34">
        <v>5.714627882210932</v>
      </c>
      <c r="Q51" s="34">
        <v>3.6047312118033532</v>
      </c>
      <c r="R51" s="125">
        <v>9.7397813087818452</v>
      </c>
      <c r="S51" s="40">
        <f t="shared" si="3"/>
        <v>5.714627882210932</v>
      </c>
      <c r="T51" s="39">
        <f t="shared" si="4"/>
        <v>70.435967302452283</v>
      </c>
      <c r="U51" s="38">
        <f t="shared" si="5"/>
        <v>15</v>
      </c>
      <c r="V51" s="40">
        <v>5.5044167748271509</v>
      </c>
      <c r="W51" s="40">
        <v>4.9594250149432746</v>
      </c>
      <c r="X51" s="41">
        <v>6.6255426808739815</v>
      </c>
      <c r="Y51" s="41">
        <v>5.1384937360479768</v>
      </c>
      <c r="Z51" s="41">
        <v>5.5511303542457684</v>
      </c>
      <c r="AA51" s="41">
        <v>5.8002694444783973</v>
      </c>
      <c r="AB51" s="41">
        <v>7.7933821663394296</v>
      </c>
      <c r="AC51" s="41">
        <v>5.9481957793040214</v>
      </c>
      <c r="AD51" s="41">
        <v>8.6653689821536339</v>
      </c>
      <c r="AE51" s="41">
        <v>5.0917801566293583</v>
      </c>
      <c r="AF51" s="41">
        <v>4.6947147315711053</v>
      </c>
      <c r="AG51" s="41">
        <v>6.6722562602925999</v>
      </c>
      <c r="AH51" s="41">
        <v>4.8037130835478807</v>
      </c>
      <c r="AI51" s="34">
        <f t="shared" si="6"/>
        <v>5.6756998993620833</v>
      </c>
      <c r="AJ51" s="35">
        <f t="shared" si="7"/>
        <v>71.604938271604908</v>
      </c>
      <c r="AK51" s="42">
        <f>RANK(R51,(D51:R51,V51:AH51),1)</f>
        <v>28</v>
      </c>
    </row>
    <row r="52" spans="1:37" ht="12.95" customHeight="1" x14ac:dyDescent="0.2">
      <c r="A52">
        <v>2016</v>
      </c>
      <c r="B52" s="111" t="s">
        <v>209</v>
      </c>
      <c r="C52" s="37">
        <v>2015</v>
      </c>
      <c r="D52" s="34">
        <v>6.2816358199094546</v>
      </c>
      <c r="E52" s="34">
        <v>6.7456691089314944</v>
      </c>
      <c r="F52" s="34">
        <v>6.7456691089314944</v>
      </c>
      <c r="G52" s="34">
        <v>4.6489260992763546</v>
      </c>
      <c r="H52" s="34">
        <v>5.5855858863763972</v>
      </c>
      <c r="I52" s="34">
        <v>8.2924467390049585</v>
      </c>
      <c r="J52" s="34">
        <v>6.2128901474617466</v>
      </c>
      <c r="K52" s="34">
        <v>7.3643801609608799</v>
      </c>
      <c r="L52" s="34">
        <v>10.827443410514247</v>
      </c>
      <c r="M52" s="34">
        <v>4.0388082563029331</v>
      </c>
      <c r="N52" s="34">
        <v>5.0442137158506846</v>
      </c>
      <c r="O52" s="34">
        <v>7.4674986696324446</v>
      </c>
      <c r="P52" s="34">
        <v>6.5222456734764389</v>
      </c>
      <c r="Q52" s="34">
        <v>4.4255026638212982</v>
      </c>
      <c r="R52" s="125">
        <v>9.8907836234142046</v>
      </c>
      <c r="S52" s="40">
        <f t="shared" si="3"/>
        <v>6.5222456734764389</v>
      </c>
      <c r="T52" s="39">
        <f t="shared" si="4"/>
        <v>51.646903820816867</v>
      </c>
      <c r="U52" s="38">
        <f t="shared" si="5"/>
        <v>14</v>
      </c>
      <c r="V52" s="40">
        <v>5.3621624509213408</v>
      </c>
      <c r="W52" s="40">
        <v>5.5254334229846505</v>
      </c>
      <c r="X52" s="41">
        <v>9.3150386166646371</v>
      </c>
      <c r="Y52" s="41">
        <v>5.5683994682644693</v>
      </c>
      <c r="Z52" s="41">
        <v>6.2128901474617466</v>
      </c>
      <c r="AA52" s="41">
        <v>6.1871105202938548</v>
      </c>
      <c r="AB52" s="41">
        <v>8.6103954740756148</v>
      </c>
      <c r="AC52" s="41">
        <v>6.2214833565177106</v>
      </c>
      <c r="AD52" s="41">
        <v>9.753292278518785</v>
      </c>
      <c r="AE52" s="41">
        <v>5.5254334229846505</v>
      </c>
      <c r="AF52" s="41">
        <v>5.4480945414809776</v>
      </c>
      <c r="AG52" s="41">
        <v>7.9057523314865925</v>
      </c>
      <c r="AH52" s="41">
        <v>5.4309081233690506</v>
      </c>
      <c r="AI52" s="34">
        <f t="shared" si="6"/>
        <v>6.217186751989729</v>
      </c>
      <c r="AJ52" s="35">
        <f t="shared" si="7"/>
        <v>59.087767795438815</v>
      </c>
      <c r="AK52" s="42">
        <f>RANK(R52,(D52:R52,V52:AH52),1)</f>
        <v>27</v>
      </c>
    </row>
    <row r="53" spans="1:37" ht="12.95" customHeight="1" x14ac:dyDescent="0.2">
      <c r="A53">
        <v>2017</v>
      </c>
      <c r="B53" s="111" t="s">
        <v>193</v>
      </c>
      <c r="C53" s="37">
        <v>2015</v>
      </c>
      <c r="D53" s="34">
        <v>6.0165732610941403</v>
      </c>
      <c r="E53" s="34">
        <v>6.2059360819011093</v>
      </c>
      <c r="F53" s="34">
        <v>5.913284449744884</v>
      </c>
      <c r="G53" s="34">
        <v>4.4500262889637634</v>
      </c>
      <c r="H53" s="34">
        <v>5.4398773977274635</v>
      </c>
      <c r="I53" s="34">
        <v>8.3663937192897055</v>
      </c>
      <c r="J53" s="34">
        <v>6.593269124460817</v>
      </c>
      <c r="K53" s="34">
        <v>7.6519794407906874</v>
      </c>
      <c r="L53" s="34">
        <v>10.363310738708648</v>
      </c>
      <c r="M53" s="34">
        <v>3.451567779254292</v>
      </c>
      <c r="N53" s="34">
        <v>5.2849441807035795</v>
      </c>
      <c r="O53" s="34">
        <v>7.548690629441432</v>
      </c>
      <c r="P53" s="34">
        <v>6.7740245443220148</v>
      </c>
      <c r="Q53" s="34">
        <v>4.0024414397836559</v>
      </c>
      <c r="R53" s="125">
        <v>10.337488535871334</v>
      </c>
      <c r="S53" s="40">
        <f t="shared" si="3"/>
        <v>6.2059360819011093</v>
      </c>
      <c r="T53" s="39">
        <f t="shared" si="4"/>
        <v>66.574202496532578</v>
      </c>
      <c r="U53" s="38">
        <f t="shared" si="5"/>
        <v>14</v>
      </c>
      <c r="V53" s="40">
        <v>4.7340705201742157</v>
      </c>
      <c r="W53" s="40">
        <v>5.4743070015105486</v>
      </c>
      <c r="X53" s="41">
        <v>10.475206951003676</v>
      </c>
      <c r="Y53" s="41">
        <v>5.2160849731374093</v>
      </c>
      <c r="Z53" s="41">
        <v>6.162899077172252</v>
      </c>
      <c r="AA53" s="41">
        <v>5.9304992516364274</v>
      </c>
      <c r="AB53" s="41">
        <v>8.5041121344220461</v>
      </c>
      <c r="AC53" s="41">
        <v>5.8960696478533423</v>
      </c>
      <c r="AD53" s="41">
        <v>8.6418305495543866</v>
      </c>
      <c r="AE53" s="41">
        <v>5.8702474450160276</v>
      </c>
      <c r="AF53" s="41">
        <v>5.4743070015105486</v>
      </c>
      <c r="AG53" s="41">
        <v>8.2889271107777631</v>
      </c>
      <c r="AH53" s="41">
        <v>5.0353295532762115</v>
      </c>
      <c r="AI53" s="34">
        <f t="shared" si="6"/>
        <v>5.9735362563652838</v>
      </c>
      <c r="AJ53" s="35">
        <f t="shared" si="7"/>
        <v>73.054755043227658</v>
      </c>
      <c r="AK53" s="42">
        <f>RANK(R53,(D53:R53,V53:AH53),1)</f>
        <v>26</v>
      </c>
    </row>
    <row r="54" spans="1:37" ht="12.95" customHeight="1" x14ac:dyDescent="0.2">
      <c r="A54">
        <v>2017</v>
      </c>
      <c r="B54" s="111" t="s">
        <v>210</v>
      </c>
      <c r="C54" s="37">
        <v>2015</v>
      </c>
      <c r="D54" s="34">
        <v>6.5160703463008467</v>
      </c>
      <c r="E54" s="34">
        <v>6.2839911284873926</v>
      </c>
      <c r="F54" s="34">
        <v>6.1322470245324414</v>
      </c>
      <c r="G54" s="34">
        <v>4.7129933463655442</v>
      </c>
      <c r="H54" s="34">
        <v>5.4984922374264684</v>
      </c>
      <c r="I54" s="34">
        <v>7.9174717769436329</v>
      </c>
      <c r="J54" s="34">
        <v>8.3191473462361518</v>
      </c>
      <c r="K54" s="34">
        <v>8.3191473462361518</v>
      </c>
      <c r="L54" s="34">
        <v>10.488195420415746</v>
      </c>
      <c r="M54" s="34">
        <v>3.4990405147259347</v>
      </c>
      <c r="N54" s="34">
        <v>4.6326582325070413</v>
      </c>
      <c r="O54" s="34">
        <v>7.747875425464569</v>
      </c>
      <c r="P54" s="34">
        <v>6.8731152967830864</v>
      </c>
      <c r="Q54" s="34">
        <v>4.2488349107386352</v>
      </c>
      <c r="R54" s="125">
        <v>10.541752162988082</v>
      </c>
      <c r="S54" s="40">
        <f t="shared" si="3"/>
        <v>6.5160703463008467</v>
      </c>
      <c r="T54" s="39">
        <f t="shared" si="4"/>
        <v>61.780821917808225</v>
      </c>
      <c r="U54" s="38">
        <f t="shared" si="5"/>
        <v>15</v>
      </c>
      <c r="V54" s="40">
        <v>5.7127192077158115</v>
      </c>
      <c r="W54" s="40">
        <v>6.0162074156257139</v>
      </c>
      <c r="X54" s="41">
        <v>11.291546559000784</v>
      </c>
      <c r="Y54" s="41">
        <v>5.552048979998804</v>
      </c>
      <c r="Z54" s="41">
        <v>6.1590253958186096</v>
      </c>
      <c r="AA54" s="41">
        <v>6.2482866334391689</v>
      </c>
      <c r="AB54" s="41">
        <v>8.5690788115737178</v>
      </c>
      <c r="AC54" s="41">
        <v>6.0251335393877703</v>
      </c>
      <c r="AD54" s="41">
        <v>9.1403507323452988</v>
      </c>
      <c r="AE54" s="41">
        <v>6.2750650047253371</v>
      </c>
      <c r="AF54" s="41">
        <v>5.8109065690984272</v>
      </c>
      <c r="AG54" s="41">
        <v>8.7208229155286681</v>
      </c>
      <c r="AH54" s="41">
        <v>5.3913787522817973</v>
      </c>
      <c r="AI54" s="34">
        <f t="shared" si="6"/>
        <v>6.261675819082253</v>
      </c>
      <c r="AJ54" s="35">
        <f t="shared" si="7"/>
        <v>68.353528153955793</v>
      </c>
      <c r="AK54" s="42">
        <f>RANK(R54,(D54:R54,V54:AH54),1)</f>
        <v>27</v>
      </c>
    </row>
    <row r="55" spans="1:37" ht="12.95" customHeight="1" x14ac:dyDescent="0.2">
      <c r="A55">
        <v>2018</v>
      </c>
      <c r="B55" s="111" t="s">
        <v>194</v>
      </c>
      <c r="C55" s="37">
        <v>2015</v>
      </c>
      <c r="D55" s="34">
        <v>6.5277948670049826</v>
      </c>
      <c r="E55" s="34">
        <v>6.0175359690450234</v>
      </c>
      <c r="F55" s="34">
        <v>6.1143092083132924</v>
      </c>
      <c r="G55" s="34">
        <v>4.7242935897327154</v>
      </c>
      <c r="H55" s="34">
        <v>5.648038146384363</v>
      </c>
      <c r="I55" s="34">
        <v>7.5659077973373092</v>
      </c>
      <c r="J55" s="34">
        <v>6.3958313589118898</v>
      </c>
      <c r="K55" s="34">
        <v>8.8327574750310003</v>
      </c>
      <c r="L55" s="34">
        <v>8.2961058754524224</v>
      </c>
      <c r="M55" s="34">
        <v>3.6158001217507376</v>
      </c>
      <c r="N55" s="34">
        <v>5.4720868022602405</v>
      </c>
      <c r="O55" s="34">
        <v>7.8386323807297016</v>
      </c>
      <c r="P55" s="34">
        <v>8.0057861576476181</v>
      </c>
      <c r="Q55" s="34">
        <v>4.2316298261851699</v>
      </c>
      <c r="R55" s="125">
        <v>10.618867515307704</v>
      </c>
      <c r="S55" s="40">
        <f t="shared" si="3"/>
        <v>6.3958313589118898</v>
      </c>
      <c r="T55" s="39">
        <f t="shared" si="4"/>
        <v>66.027947258357216</v>
      </c>
      <c r="U55" s="38">
        <f t="shared" si="5"/>
        <v>15</v>
      </c>
      <c r="V55" s="40">
        <v>6.0087384018388175</v>
      </c>
      <c r="W55" s="40">
        <v>6.290260552437414</v>
      </c>
      <c r="X55" s="41">
        <v>11.577598443367325</v>
      </c>
      <c r="Y55" s="41">
        <v>5.5600624743223026</v>
      </c>
      <c r="Z55" s="41">
        <v>6.2286775819939715</v>
      </c>
      <c r="AA55" s="41">
        <v>6.1670946115505281</v>
      </c>
      <c r="AB55" s="41">
        <v>6.5717827030360123</v>
      </c>
      <c r="AC55" s="41">
        <v>5.9647505658077868</v>
      </c>
      <c r="AD55" s="41">
        <v>8.8327574750310003</v>
      </c>
      <c r="AE55" s="41">
        <v>6.3694386572932711</v>
      </c>
      <c r="AF55" s="41">
        <v>6.158297044344323</v>
      </c>
      <c r="AG55" s="41">
        <v>8.9295307142992684</v>
      </c>
      <c r="AH55" s="41">
        <v>5.3225281597547358</v>
      </c>
      <c r="AI55" s="34">
        <f t="shared" si="6"/>
        <v>6.2594690672156927</v>
      </c>
      <c r="AJ55" s="35">
        <f t="shared" si="7"/>
        <v>69.644859672277889</v>
      </c>
      <c r="AK55" s="42">
        <f>RANK(R55,(D55:R55,V55:AH55),1)</f>
        <v>27</v>
      </c>
    </row>
    <row r="56" spans="1:37" ht="12.95" customHeight="1" x14ac:dyDescent="0.2">
      <c r="A56">
        <v>2018</v>
      </c>
      <c r="B56" s="111" t="s">
        <v>211</v>
      </c>
      <c r="C56" s="37">
        <v>2015</v>
      </c>
      <c r="D56" s="34">
        <v>7.0354343820899059</v>
      </c>
      <c r="E56" s="34">
        <v>6.9287021285057344</v>
      </c>
      <c r="F56" s="34">
        <v>6.2705198980700168</v>
      </c>
      <c r="G56" s="34">
        <v>5.2298804256243541</v>
      </c>
      <c r="H56" s="34">
        <v>5.5856546042382558</v>
      </c>
      <c r="I56" s="34">
        <v>7.8181375750404891</v>
      </c>
      <c r="J56" s="34">
        <v>7.1688496990701189</v>
      </c>
      <c r="K56" s="34">
        <v>9.1167133269812304</v>
      </c>
      <c r="L56" s="34">
        <v>8.6897843126445462</v>
      </c>
      <c r="M56" s="34">
        <v>3.8156780656340956</v>
      </c>
      <c r="N56" s="34">
        <v>5.0608876907827502</v>
      </c>
      <c r="O56" s="34">
        <v>8.5652633501296815</v>
      </c>
      <c r="P56" s="34">
        <v>7.5424125866147147</v>
      </c>
      <c r="Q56" s="34">
        <v>4.9363667282678856</v>
      </c>
      <c r="R56" s="125">
        <v>11.081234767611873</v>
      </c>
      <c r="S56" s="40">
        <f t="shared" si="3"/>
        <v>7.0354343820899059</v>
      </c>
      <c r="T56" s="39">
        <f t="shared" si="4"/>
        <v>57.506049602585371</v>
      </c>
      <c r="U56" s="38">
        <f t="shared" si="5"/>
        <v>15</v>
      </c>
      <c r="V56" s="40">
        <v>6.0214779730402856</v>
      </c>
      <c r="W56" s="40">
        <v>6.483984405238358</v>
      </c>
      <c r="X56" s="41">
        <v>14.978092919645258</v>
      </c>
      <c r="Y56" s="41">
        <v>5.781330402475902</v>
      </c>
      <c r="Z56" s="41">
        <v>6.7241319758027416</v>
      </c>
      <c r="AA56" s="41">
        <v>6.3327803793274491</v>
      </c>
      <c r="AB56" s="41">
        <v>6.6885545579413508</v>
      </c>
      <c r="AC56" s="41">
        <v>6.768603748129479</v>
      </c>
      <c r="AD56" s="41">
        <v>7.5602012955454096</v>
      </c>
      <c r="AE56" s="41">
        <v>6.6529771400799618</v>
      </c>
      <c r="AF56" s="41">
        <v>6.7330263302680899</v>
      </c>
      <c r="AG56" s="41">
        <v>8.85877704748615</v>
      </c>
      <c r="AH56" s="41">
        <v>5.6568094399610365</v>
      </c>
      <c r="AI56" s="34">
        <f t="shared" si="6"/>
        <v>6.7285791530354153</v>
      </c>
      <c r="AJ56" s="35">
        <f t="shared" si="7"/>
        <v>64.689074997547962</v>
      </c>
      <c r="AK56" s="42">
        <f>RANK(R56,(D56:R56,V56:AH56),1)</f>
        <v>27</v>
      </c>
    </row>
    <row r="57" spans="1:37" ht="12.95" customHeight="1" x14ac:dyDescent="0.2">
      <c r="A57">
        <v>2019</v>
      </c>
      <c r="B57" s="111" t="s">
        <v>195</v>
      </c>
      <c r="C57" s="37">
        <v>2015</v>
      </c>
      <c r="D57" s="34">
        <v>7.3027422759497558</v>
      </c>
      <c r="E57" s="34">
        <v>7.0756234970326597</v>
      </c>
      <c r="F57" s="34">
        <v>5.3460266422024532</v>
      </c>
      <c r="G57" s="34">
        <v>4.9529364479228617</v>
      </c>
      <c r="H57" s="34">
        <v>6.2632370955215011</v>
      </c>
      <c r="I57" s="34">
        <v>7.896745236194473</v>
      </c>
      <c r="J57" s="34">
        <v>7.416301665408306</v>
      </c>
      <c r="K57" s="34">
        <v>8.4732775211378755</v>
      </c>
      <c r="L57" s="34">
        <v>9.7311661428325706</v>
      </c>
      <c r="M57" s="34">
        <v>3.8959605921932914</v>
      </c>
      <c r="N57" s="34">
        <v>6.1846190566655839</v>
      </c>
      <c r="O57" s="34">
        <v>7.9229512491464469</v>
      </c>
      <c r="P57" s="34">
        <v>7.5473317301681702</v>
      </c>
      <c r="Q57" s="34">
        <v>4.9005244220189157</v>
      </c>
      <c r="R57" s="125">
        <v>11.618115103416566</v>
      </c>
      <c r="S57" s="40">
        <f t="shared" si="3"/>
        <v>7.3027422759497558</v>
      </c>
      <c r="T57" s="39">
        <f t="shared" si="4"/>
        <v>59.092497919291219</v>
      </c>
      <c r="U57" s="38">
        <f t="shared" si="5"/>
        <v>15</v>
      </c>
      <c r="V57" s="40">
        <v>6.5602385756438606</v>
      </c>
      <c r="W57" s="40">
        <v>7.2678009253471263</v>
      </c>
      <c r="X57" s="41">
        <v>13.347595930204816</v>
      </c>
      <c r="Y57" s="41">
        <v>6.4466791861853112</v>
      </c>
      <c r="Z57" s="41">
        <v>6.6126506015478066</v>
      </c>
      <c r="AA57" s="41">
        <v>7.1891828864912082</v>
      </c>
      <c r="AB57" s="41">
        <v>6.8572400557662183</v>
      </c>
      <c r="AC57" s="41">
        <v>6.6039152638971492</v>
      </c>
      <c r="AD57" s="41">
        <v>9.407958649758239</v>
      </c>
      <c r="AE57" s="41">
        <v>7.4861843666135659</v>
      </c>
      <c r="AF57" s="41">
        <v>7.468713691312252</v>
      </c>
      <c r="AG57" s="41">
        <v>9.6612834416273099</v>
      </c>
      <c r="AH57" s="41">
        <v>5.9225589271458556</v>
      </c>
      <c r="AI57" s="34">
        <f t="shared" si="6"/>
        <v>7.2284919059191672</v>
      </c>
      <c r="AJ57" s="35">
        <f t="shared" si="7"/>
        <v>60.726680677374546</v>
      </c>
      <c r="AK57" s="42">
        <f>RANK(R57,(D57:R57,V57:AH57),1)</f>
        <v>27</v>
      </c>
    </row>
    <row r="58" spans="1:37" ht="12.95" customHeight="1" x14ac:dyDescent="0.2">
      <c r="A58">
        <v>2019</v>
      </c>
      <c r="B58" s="111" t="s">
        <v>212</v>
      </c>
      <c r="C58" s="37">
        <v>2015</v>
      </c>
      <c r="D58" s="34">
        <v>7.4482190689950576</v>
      </c>
      <c r="E58" s="34">
        <v>7.1132695724011956</v>
      </c>
      <c r="F58" s="34">
        <v>5.1476448950214362</v>
      </c>
      <c r="G58" s="34">
        <v>5.1652738158947971</v>
      </c>
      <c r="H58" s="34">
        <v>5.7293992838423522</v>
      </c>
      <c r="I58" s="34">
        <v>9.6342052572918302</v>
      </c>
      <c r="J58" s="34">
        <v>7.5892504359819455</v>
      </c>
      <c r="K58" s="34">
        <v>8.3208506522264294</v>
      </c>
      <c r="L58" s="34">
        <v>10.198330725239385</v>
      </c>
      <c r="M58" s="34">
        <v>3.992950577816285</v>
      </c>
      <c r="N58" s="34">
        <v>5.2798618015716441</v>
      </c>
      <c r="O58" s="34">
        <v>7.756725184278876</v>
      </c>
      <c r="P58" s="34">
        <v>7.0956406515278365</v>
      </c>
      <c r="Q58" s="34">
        <v>4.4601169809603531</v>
      </c>
      <c r="R58" s="125">
        <v>12.118687092549669</v>
      </c>
      <c r="S58" s="40">
        <f t="shared" si="3"/>
        <v>7.1132695724011956</v>
      </c>
      <c r="T58" s="39">
        <f t="shared" si="4"/>
        <v>70.367325028268496</v>
      </c>
      <c r="U58" s="38">
        <f t="shared" si="5"/>
        <v>15</v>
      </c>
      <c r="V58" s="40">
        <v>6.8400212988641007</v>
      </c>
      <c r="W58" s="40">
        <v>7.5716215151085855</v>
      </c>
      <c r="X58" s="41">
        <v>14.940510440173519</v>
      </c>
      <c r="Y58" s="41">
        <v>6.602030867073724</v>
      </c>
      <c r="Z58" s="41">
        <v>6.6813610110038502</v>
      </c>
      <c r="AA58" s="41">
        <v>7.16615633502128</v>
      </c>
      <c r="AB58" s="41">
        <v>7.0603828097811139</v>
      </c>
      <c r="AC58" s="41">
        <v>6.602030867073724</v>
      </c>
      <c r="AD58" s="41">
        <v>9.5108028111783032</v>
      </c>
      <c r="AE58" s="41">
        <v>6.5844019462003649</v>
      </c>
      <c r="AF58" s="41">
        <v>7.8007974864622787</v>
      </c>
      <c r="AG58" s="41">
        <v>9.7135354012219572</v>
      </c>
      <c r="AH58" s="41">
        <v>6.1436789243663368</v>
      </c>
      <c r="AI58" s="34">
        <f t="shared" si="6"/>
        <v>7.1044551119645156</v>
      </c>
      <c r="AJ58" s="35">
        <f t="shared" si="7"/>
        <v>70.578698880660866</v>
      </c>
      <c r="AK58" s="42">
        <f>RANK(R58,(D58:R58,V58:AH58),1)</f>
        <v>27</v>
      </c>
    </row>
    <row r="59" spans="1:37" ht="12.95" customHeight="1" x14ac:dyDescent="0.2">
      <c r="A59">
        <v>2020</v>
      </c>
      <c r="B59" s="111" t="s">
        <v>196</v>
      </c>
      <c r="C59" s="37">
        <v>2015</v>
      </c>
      <c r="D59" s="34">
        <v>7.7407707691678054</v>
      </c>
      <c r="E59" s="34">
        <v>6.5862151290207436</v>
      </c>
      <c r="F59" s="34">
        <v>4.6007292933132948</v>
      </c>
      <c r="G59" s="34">
        <v>4.434543254201218</v>
      </c>
      <c r="H59" s="34">
        <v>6.2363497835216331</v>
      </c>
      <c r="I59" s="34">
        <v>10.548440166798162</v>
      </c>
      <c r="J59" s="34">
        <v>7.3384256218438288</v>
      </c>
      <c r="K59" s="34">
        <v>8.1693558174042149</v>
      </c>
      <c r="L59" s="34">
        <v>8.5017278956283686</v>
      </c>
      <c r="M59" s="34">
        <v>3.8747587014026412</v>
      </c>
      <c r="N59" s="34">
        <v>6.4112824562711879</v>
      </c>
      <c r="O59" s="34">
        <v>7.4521318591310397</v>
      </c>
      <c r="P59" s="34">
        <v>6.1663767144218102</v>
      </c>
      <c r="Q59" s="34">
        <v>3.3587073167914547</v>
      </c>
      <c r="R59" s="125">
        <v>12.622127467449623</v>
      </c>
      <c r="S59" s="40">
        <f t="shared" si="3"/>
        <v>6.5862151290207436</v>
      </c>
      <c r="T59" s="39">
        <f t="shared" si="4"/>
        <v>91.644627759468818</v>
      </c>
      <c r="U59" s="38">
        <f t="shared" si="5"/>
        <v>15</v>
      </c>
      <c r="V59" s="40">
        <v>6.280082951709022</v>
      </c>
      <c r="W59" s="40">
        <v>7.5745847300557276</v>
      </c>
      <c r="X59" s="41">
        <v>12.079101053356768</v>
      </c>
      <c r="Y59" s="41">
        <v>6.7174146335829095</v>
      </c>
      <c r="Z59" s="41">
        <v>5.7202983989104457</v>
      </c>
      <c r="AA59" s="41">
        <v>7.21597275091914</v>
      </c>
      <c r="AB59" s="41">
        <v>6.6911747326704756</v>
      </c>
      <c r="AC59" s="41">
        <v>6.5162420599209208</v>
      </c>
      <c r="AD59" s="41">
        <v>9.000286012964601</v>
      </c>
      <c r="AE59" s="41">
        <v>7.7145308682553715</v>
      </c>
      <c r="AF59" s="41">
        <v>7.9944231446546592</v>
      </c>
      <c r="AG59" s="41">
        <v>9.9361758121747208</v>
      </c>
      <c r="AH59" s="41">
        <v>6.3238161198964109</v>
      </c>
      <c r="AI59" s="34">
        <f t="shared" si="6"/>
        <v>6.9666936922510247</v>
      </c>
      <c r="AJ59" s="35">
        <f t="shared" si="7"/>
        <v>81.178160330043994</v>
      </c>
      <c r="AK59" s="42">
        <f>RANK(R59,(D59:R59,V59:AH59),1)</f>
        <v>28</v>
      </c>
    </row>
    <row r="60" spans="1:37" ht="12.95" customHeight="1" x14ac:dyDescent="0.2">
      <c r="A60">
        <v>2020</v>
      </c>
      <c r="B60" s="111" t="s">
        <v>213</v>
      </c>
      <c r="C60" s="37">
        <v>2015</v>
      </c>
      <c r="D60" s="34">
        <v>8.3271697039561055</v>
      </c>
      <c r="E60" s="34">
        <v>7.0523261336436081</v>
      </c>
      <c r="F60" s="34">
        <v>5.5966536881094777</v>
      </c>
      <c r="G60" s="34">
        <v>5.1084157250110751</v>
      </c>
      <c r="H60" s="34">
        <v>6.1662646450576153</v>
      </c>
      <c r="I60" s="34">
        <v>11.491675020334647</v>
      </c>
      <c r="J60" s="34">
        <v>7.0252018023603631</v>
      </c>
      <c r="K60" s="34">
        <v>8.6707445668772039</v>
      </c>
      <c r="L60" s="34">
        <v>9.0504852048426283</v>
      </c>
      <c r="M60" s="34">
        <v>4.3670173366023874</v>
      </c>
      <c r="N60" s="34">
        <v>5.6599437944370496</v>
      </c>
      <c r="O60" s="34">
        <v>7.5857713155474196</v>
      </c>
      <c r="P60" s="34">
        <v>6.5821710580673667</v>
      </c>
      <c r="Q60" s="34">
        <v>4.3127686740358984</v>
      </c>
      <c r="R60" s="125">
        <v>12.893002899076475</v>
      </c>
      <c r="S60" s="40">
        <f t="shared" si="3"/>
        <v>7.0252018023603631</v>
      </c>
      <c r="T60" s="39">
        <f t="shared" si="4"/>
        <v>83.525018380890032</v>
      </c>
      <c r="U60" s="38">
        <f t="shared" si="5"/>
        <v>15</v>
      </c>
      <c r="V60" s="40">
        <v>6.6725854956781818</v>
      </c>
      <c r="W60" s="40">
        <v>7.5948127593084997</v>
      </c>
      <c r="X60" s="41">
        <v>11.582089457945461</v>
      </c>
      <c r="Y60" s="41">
        <v>6.8534143708998148</v>
      </c>
      <c r="Z60" s="41">
        <v>6.2657205264295133</v>
      </c>
      <c r="AA60" s="41">
        <v>7.0071189148381992</v>
      </c>
      <c r="AB60" s="41">
        <v>6.8353314833776508</v>
      </c>
      <c r="AC60" s="41">
        <v>7.3326108902371363</v>
      </c>
      <c r="AD60" s="41">
        <v>9.6200961617907677</v>
      </c>
      <c r="AE60" s="41">
        <v>7.9926362847960899</v>
      </c>
      <c r="AF60" s="41">
        <v>7.8570146283798659</v>
      </c>
      <c r="AG60" s="41">
        <v>10.117375568650253</v>
      </c>
      <c r="AH60" s="41">
        <v>6.6635440519171016</v>
      </c>
      <c r="AI60" s="34">
        <f t="shared" si="6"/>
        <v>7.0387639680019856</v>
      </c>
      <c r="AJ60" s="35">
        <f t="shared" si="7"/>
        <v>83.171405628711057</v>
      </c>
      <c r="AK60" s="42">
        <f>RANK(R60,(D60:R60,V60:AH60),1)</f>
        <v>28</v>
      </c>
    </row>
    <row r="61" spans="1:37" ht="12.95" customHeight="1" x14ac:dyDescent="0.2">
      <c r="A61">
        <v>2021</v>
      </c>
      <c r="B61" s="111" t="s">
        <v>197</v>
      </c>
      <c r="C61" s="37">
        <v>2015</v>
      </c>
      <c r="D61" s="34">
        <v>8.4498760804478898</v>
      </c>
      <c r="E61" s="34">
        <v>7.2601196333550222</v>
      </c>
      <c r="F61" s="34">
        <v>6.417737331398758</v>
      </c>
      <c r="G61" s="34">
        <v>4.6721822520873237</v>
      </c>
      <c r="H61" s="34">
        <v>6.5306339285681556</v>
      </c>
      <c r="I61" s="34">
        <v>11.003076047201931</v>
      </c>
      <c r="J61" s="34">
        <v>7.1385386825572104</v>
      </c>
      <c r="K61" s="34">
        <v>9.4659454549724575</v>
      </c>
      <c r="L61" s="34">
        <v>9.2140991997484196</v>
      </c>
      <c r="M61" s="34">
        <v>4.4203359968632849</v>
      </c>
      <c r="N61" s="34">
        <v>7.0951169144151356</v>
      </c>
      <c r="O61" s="34">
        <v>7.7117060220326081</v>
      </c>
      <c r="P61" s="34">
        <v>6.7651114765353615</v>
      </c>
      <c r="Q61" s="34">
        <v>4.6548135448304935</v>
      </c>
      <c r="R61" s="125">
        <v>13.011367470046862</v>
      </c>
      <c r="S61" s="40">
        <f t="shared" si="3"/>
        <v>7.1385386825572104</v>
      </c>
      <c r="T61" s="39">
        <f t="shared" si="4"/>
        <v>82.269341788953525</v>
      </c>
      <c r="U61" s="38">
        <f t="shared" si="5"/>
        <v>15</v>
      </c>
      <c r="V61" s="40">
        <v>7.251435279726608</v>
      </c>
      <c r="W61" s="40">
        <v>7.181960450699286</v>
      </c>
      <c r="X61" s="41">
        <v>12.887580784568007</v>
      </c>
      <c r="Y61" s="41">
        <v>6.9301141954752481</v>
      </c>
      <c r="Z61" s="41">
        <v>6.8345863055626825</v>
      </c>
      <c r="AA61" s="41">
        <v>6.7390584156501179</v>
      </c>
      <c r="AB61" s="41">
        <v>6.3829999168850975</v>
      </c>
      <c r="AC61" s="41">
        <v>6.9735359636173238</v>
      </c>
      <c r="AD61" s="41">
        <v>9.3009427360325709</v>
      </c>
      <c r="AE61" s="41">
        <v>7.7117060220326081</v>
      </c>
      <c r="AF61" s="41">
        <v>7.3209101087539281</v>
      </c>
      <c r="AG61" s="41">
        <v>9.8914787827647981</v>
      </c>
      <c r="AH61" s="41">
        <v>6.2006284906883815</v>
      </c>
      <c r="AI61" s="34">
        <f t="shared" ref="AI61" si="8">MEDIAN(D61:R61,V61:AH61)</f>
        <v>7.1602495666282486</v>
      </c>
      <c r="AJ61" s="35">
        <f t="shared" si="7"/>
        <v>81.716675500933647</v>
      </c>
      <c r="AK61" s="42">
        <f>RANK(R61,(D61:R61,V61:AH61),1)</f>
        <v>28</v>
      </c>
    </row>
    <row r="62" spans="1:37" ht="12.95" customHeight="1" x14ac:dyDescent="0.2">
      <c r="A62">
        <v>2021</v>
      </c>
      <c r="B62" s="111" t="s">
        <v>214</v>
      </c>
      <c r="C62" s="37">
        <v>2015</v>
      </c>
      <c r="D62" s="34">
        <v>10.101449237359216</v>
      </c>
      <c r="E62" s="34">
        <v>9.8714836982287775</v>
      </c>
      <c r="F62" s="34">
        <v>9.9481388779389235</v>
      </c>
      <c r="G62" s="34">
        <v>6.2175867987118272</v>
      </c>
      <c r="H62" s="34">
        <v>7.3163110412239174</v>
      </c>
      <c r="I62" s="34">
        <v>11.489759714331855</v>
      </c>
      <c r="J62" s="34">
        <v>12.477759808373735</v>
      </c>
      <c r="K62" s="34">
        <v>12.503311534943787</v>
      </c>
      <c r="L62" s="34">
        <v>12.520346019323817</v>
      </c>
      <c r="M62" s="34">
        <v>5.757655720450952</v>
      </c>
      <c r="N62" s="34">
        <v>7.4014834631240793</v>
      </c>
      <c r="O62" s="34">
        <v>10.689138948470333</v>
      </c>
      <c r="P62" s="34">
        <v>11.413104534621711</v>
      </c>
      <c r="Q62" s="34">
        <v>6.8223109942029776</v>
      </c>
      <c r="R62" s="125">
        <v>15.102228507421827</v>
      </c>
      <c r="S62" s="40">
        <f t="shared" si="3"/>
        <v>10.101449237359216</v>
      </c>
      <c r="T62" s="39">
        <f t="shared" si="4"/>
        <v>49.505562544112209</v>
      </c>
      <c r="U62" s="38">
        <f t="shared" si="5"/>
        <v>15</v>
      </c>
      <c r="V62" s="40">
        <v>12.000794245732829</v>
      </c>
      <c r="W62" s="40">
        <v>7.6570007288245643</v>
      </c>
      <c r="X62" s="41">
        <v>16.148691192270718</v>
      </c>
      <c r="Y62" s="41">
        <v>7.026724806763367</v>
      </c>
      <c r="Z62" s="41">
        <v>11.302380386151501</v>
      </c>
      <c r="AA62" s="41">
        <v>7.503690369404274</v>
      </c>
      <c r="AB62" s="41">
        <v>9.0453112057972067</v>
      </c>
      <c r="AC62" s="41">
        <v>8.5172421900162032</v>
      </c>
      <c r="AD62" s="41">
        <v>9.351931924637789</v>
      </c>
      <c r="AE62" s="41">
        <v>7.8869662679550032</v>
      </c>
      <c r="AF62" s="41">
        <v>11.225725206441355</v>
      </c>
      <c r="AG62" s="41">
        <v>11.387552808051662</v>
      </c>
      <c r="AH62" s="41">
        <v>8.0147249008052466</v>
      </c>
      <c r="AI62" s="34">
        <f>MEDIAN(D62:R62,V62:AH62)</f>
        <v>9.9098112880838514</v>
      </c>
      <c r="AJ62" s="35">
        <f t="shared" si="7"/>
        <v>52.396731566237278</v>
      </c>
      <c r="AK62" s="42">
        <f>RANK(R62,(D62:R62,V62:AH62),1)</f>
        <v>27</v>
      </c>
    </row>
    <row r="63" spans="1:37" x14ac:dyDescent="0.2">
      <c r="A63">
        <v>2022</v>
      </c>
      <c r="B63" s="111" t="s">
        <v>198</v>
      </c>
      <c r="C63" s="37">
        <v>2015</v>
      </c>
      <c r="D63" s="34">
        <v>14.57399426456942</v>
      </c>
      <c r="E63" s="34">
        <v>12.283915443100396</v>
      </c>
      <c r="F63" s="34">
        <v>12.401787147146596</v>
      </c>
      <c r="G63" s="34">
        <v>7.3417232805918751</v>
      </c>
      <c r="H63" s="34">
        <v>9.0677018041255142</v>
      </c>
      <c r="I63" s="34">
        <v>14.885512339548665</v>
      </c>
      <c r="J63" s="34">
        <v>16.476780344172361</v>
      </c>
      <c r="K63" s="34">
        <v>15.845324786782006</v>
      </c>
      <c r="L63" s="34">
        <v>18.9689249440063</v>
      </c>
      <c r="M63" s="34">
        <v>7.6953383927304735</v>
      </c>
      <c r="N63" s="34">
        <v>13.075339741696309</v>
      </c>
      <c r="O63" s="34">
        <v>12.90695159305888</v>
      </c>
      <c r="P63" s="34">
        <v>16.779879011719732</v>
      </c>
      <c r="Q63" s="34">
        <v>7.6027249109798882</v>
      </c>
      <c r="R63" s="125">
        <v>17.698956731396649</v>
      </c>
      <c r="S63" s="40">
        <f t="shared" si="3"/>
        <v>13.075339741696309</v>
      </c>
      <c r="T63" s="39">
        <f t="shared" si="4"/>
        <v>35.36135259993253</v>
      </c>
      <c r="U63" s="38">
        <f t="shared" si="5"/>
        <v>14</v>
      </c>
      <c r="V63" s="40">
        <v>12.797499296444551</v>
      </c>
      <c r="W63" s="40">
        <v>9.1266376561486151</v>
      </c>
      <c r="X63" s="41">
        <v>19.490928204782328</v>
      </c>
      <c r="Y63" s="41">
        <v>13.765731151109767</v>
      </c>
      <c r="Z63" s="41">
        <v>12.477561814033439</v>
      </c>
      <c r="AA63" s="41">
        <v>14.540316634841934</v>
      </c>
      <c r="AB63" s="41">
        <v>11.568265811391324</v>
      </c>
      <c r="AC63" s="41">
        <v>13.134275593719408</v>
      </c>
      <c r="AD63" s="41">
        <v>7.5016920217974317</v>
      </c>
      <c r="AE63" s="41">
        <v>10.709486253340442</v>
      </c>
      <c r="AF63" s="41">
        <v>14.877092932116792</v>
      </c>
      <c r="AG63" s="41">
        <v>17.487109235996932</v>
      </c>
      <c r="AH63" s="41">
        <v>13.007984482241339</v>
      </c>
      <c r="AI63" s="34">
        <f>MEDIAN(D63:R63,V63:AH63)</f>
        <v>13.041662111968824</v>
      </c>
      <c r="AJ63" s="35">
        <f t="shared" si="7"/>
        <v>35.710897732534029</v>
      </c>
      <c r="AK63" s="42">
        <f>RANK(R63,(D63:R63,V63:AH63),1)</f>
        <v>26</v>
      </c>
    </row>
    <row r="64" spans="1:37" x14ac:dyDescent="0.2">
      <c r="A64">
        <v>2022</v>
      </c>
      <c r="B64" s="111" t="s">
        <v>215</v>
      </c>
      <c r="C64" s="37">
        <v>2015</v>
      </c>
      <c r="D64" s="34">
        <v>17.107579148459905</v>
      </c>
      <c r="E64" s="34">
        <v>15.786963805516233</v>
      </c>
      <c r="F64" s="34">
        <v>19.101449372119966</v>
      </c>
      <c r="G64" s="34">
        <v>11.28133498841428</v>
      </c>
      <c r="H64" s="34">
        <v>9.9779825911299955</v>
      </c>
      <c r="I64" s="34">
        <v>16.736425816782926</v>
      </c>
      <c r="J64" s="34">
        <v>16.106328300215029</v>
      </c>
      <c r="K64" s="34">
        <v>20.189014948661818</v>
      </c>
      <c r="L64" s="34">
        <v>25.695894614008651</v>
      </c>
      <c r="M64" s="34">
        <v>7.6215905086226536</v>
      </c>
      <c r="N64" s="34">
        <v>14.380033734275582</v>
      </c>
      <c r="O64" s="34">
        <v>11.64385684726156</v>
      </c>
      <c r="P64" s="34">
        <v>19.412182393989067</v>
      </c>
      <c r="Q64" s="34">
        <v>11.108705531820334</v>
      </c>
      <c r="R64" s="125">
        <v>21.00347851565142</v>
      </c>
      <c r="S64" s="40">
        <f t="shared" si="3"/>
        <v>16.106328300215029</v>
      </c>
      <c r="T64" s="39">
        <f t="shared" si="4"/>
        <v>30.405130978057926</v>
      </c>
      <c r="U64" s="38">
        <f t="shared" si="5"/>
        <v>14</v>
      </c>
      <c r="V64" s="40">
        <v>14.975605359524691</v>
      </c>
      <c r="W64" s="40">
        <v>16.399798376424734</v>
      </c>
      <c r="X64" s="41">
        <v>26.679882516594134</v>
      </c>
      <c r="Y64" s="41">
        <v>16.572427833018679</v>
      </c>
      <c r="Z64" s="41">
        <v>21.000373394653359</v>
      </c>
      <c r="AA64" s="41">
        <v>21.621839438391557</v>
      </c>
      <c r="AB64" s="41">
        <v>24.254438651449213</v>
      </c>
      <c r="AC64" s="41">
        <v>24.055914776366176</v>
      </c>
      <c r="AD64" s="41">
        <v>8.7695763949723844</v>
      </c>
      <c r="AE64" s="41">
        <v>12.809105679270688</v>
      </c>
      <c r="AF64" s="41">
        <v>23.771076172986167</v>
      </c>
      <c r="AG64" s="41">
        <v>22.148359281003088</v>
      </c>
      <c r="AH64" s="41">
        <v>16.132222718704124</v>
      </c>
      <c r="AI64" s="34">
        <f>MEDIAN(D64:R64,V64:AH64)</f>
        <v>16.654426824900803</v>
      </c>
      <c r="AJ64" s="35">
        <f t="shared" si="7"/>
        <v>26.113487641905209</v>
      </c>
      <c r="AK64" s="42">
        <f>RANK(R64,(D64:R64,V64:AH64),1)</f>
        <v>21</v>
      </c>
    </row>
    <row r="65" spans="1:37" x14ac:dyDescent="0.2">
      <c r="A65">
        <v>2023</v>
      </c>
      <c r="B65" s="111" t="s">
        <v>199</v>
      </c>
      <c r="C65" s="37">
        <v>2015</v>
      </c>
      <c r="D65" s="34">
        <v>20.043279448928235</v>
      </c>
      <c r="E65" s="34">
        <v>16.7802160112909</v>
      </c>
      <c r="F65" s="34">
        <v>11.254060189485742</v>
      </c>
      <c r="G65" s="34">
        <v>7.1050574851780608</v>
      </c>
      <c r="H65" s="34">
        <v>14.701328821183246</v>
      </c>
      <c r="I65" s="34">
        <v>16.71004260402988</v>
      </c>
      <c r="J65" s="34">
        <v>14.034681452203577</v>
      </c>
      <c r="K65" s="34">
        <v>20.087137828466368</v>
      </c>
      <c r="L65" s="34">
        <v>18.446834433740072</v>
      </c>
      <c r="M65" s="34">
        <v>14.262745025801884</v>
      </c>
      <c r="N65" s="34">
        <v>19.016993367735843</v>
      </c>
      <c r="O65" s="34">
        <v>6.5348985511822901</v>
      </c>
      <c r="P65" s="34">
        <v>11.490895438991679</v>
      </c>
      <c r="Q65" s="34">
        <v>8.0436268072941743</v>
      </c>
      <c r="R65" s="127">
        <v>24.84262359327478</v>
      </c>
      <c r="S65" s="40">
        <f t="shared" si="3"/>
        <v>14.701328821183246</v>
      </c>
      <c r="T65" s="39">
        <f t="shared" si="4"/>
        <v>68.982164098519263</v>
      </c>
      <c r="U65" s="38">
        <f t="shared" si="5"/>
        <v>15</v>
      </c>
      <c r="V65" s="112">
        <v>13.262773972332379</v>
      </c>
      <c r="W65" s="112">
        <v>20.157311235727384</v>
      </c>
      <c r="X65" s="34">
        <v>23.832643441023198</v>
      </c>
      <c r="Y65" s="34">
        <v>16.683727576307</v>
      </c>
      <c r="Z65" s="34">
        <v>12.008424317541683</v>
      </c>
      <c r="AA65" s="34">
        <v>23.157224396135902</v>
      </c>
      <c r="AB65" s="34">
        <v>16.701270928122256</v>
      </c>
      <c r="AC65" s="34">
        <v>11.578612198067951</v>
      </c>
      <c r="AD65" s="34">
        <v>9.2716614343619863</v>
      </c>
      <c r="AE65" s="34">
        <v>17.850360472021421</v>
      </c>
      <c r="AF65" s="34">
        <v>14.341690108970528</v>
      </c>
      <c r="AG65" s="34">
        <v>21.727441223192663</v>
      </c>
      <c r="AH65" s="34">
        <v>17.262658186210398</v>
      </c>
      <c r="AI65" s="34">
        <f>MEDIAN(D65:R65,V65:AH65)</f>
        <v>16.692499252214628</v>
      </c>
      <c r="AJ65" s="35">
        <f t="shared" si="7"/>
        <v>48.825069379463109</v>
      </c>
      <c r="AK65" s="114">
        <f>RANK(R65,(D65:R65,V65:AH65),1)</f>
        <v>28</v>
      </c>
    </row>
    <row r="66" spans="1:37" x14ac:dyDescent="0.2">
      <c r="A66">
        <v>2023</v>
      </c>
      <c r="B66" s="111" t="s">
        <v>216</v>
      </c>
      <c r="C66" s="37">
        <v>2015</v>
      </c>
      <c r="D66" s="34">
        <v>18.253768833373485</v>
      </c>
      <c r="E66" s="34">
        <v>14.229995760359273</v>
      </c>
      <c r="F66" s="34">
        <v>9.6276973742722021</v>
      </c>
      <c r="G66" s="34">
        <v>5.9147737232075865</v>
      </c>
      <c r="H66" s="34">
        <v>12.3130909916701</v>
      </c>
      <c r="I66" s="34">
        <v>15.335238149513392</v>
      </c>
      <c r="J66" s="34">
        <v>12.48578511497543</v>
      </c>
      <c r="K66" s="34">
        <v>17.942919411423887</v>
      </c>
      <c r="L66" s="34">
        <v>15.533836391314521</v>
      </c>
      <c r="M66" s="34">
        <v>13.867338101418076</v>
      </c>
      <c r="N66" s="34">
        <v>16.742695254451835</v>
      </c>
      <c r="O66" s="34">
        <v>8.5310896912833503</v>
      </c>
      <c r="P66" s="34">
        <v>10.128510331857662</v>
      </c>
      <c r="Q66" s="34">
        <v>6.2256231451571811</v>
      </c>
      <c r="R66" s="125">
        <v>27.070725652072746</v>
      </c>
      <c r="S66" s="40">
        <f t="shared" si="3"/>
        <v>13.867338101418076</v>
      </c>
      <c r="T66" s="39">
        <f t="shared" si="4"/>
        <v>95.212126899137843</v>
      </c>
      <c r="U66" s="38">
        <f t="shared" si="5"/>
        <v>15</v>
      </c>
      <c r="V66" s="34">
        <v>10.948807417557983</v>
      </c>
      <c r="W66" s="34">
        <v>17.580261752482691</v>
      </c>
      <c r="X66" s="34">
        <v>22.942414281113219</v>
      </c>
      <c r="Y66" s="34">
        <v>15.395681092670255</v>
      </c>
      <c r="Z66" s="34">
        <v>11.70866156010144</v>
      </c>
      <c r="AA66" s="34">
        <v>19.065431212908539</v>
      </c>
      <c r="AB66" s="34">
        <v>15.559740509810322</v>
      </c>
      <c r="AC66" s="34">
        <v>10.65522740793892</v>
      </c>
      <c r="AD66" s="34">
        <v>8.8074002885718787</v>
      </c>
      <c r="AE66" s="34">
        <v>16.863581140765568</v>
      </c>
      <c r="AF66" s="34">
        <v>13.444237499320016</v>
      </c>
      <c r="AG66" s="34">
        <v>18.98771885742114</v>
      </c>
      <c r="AH66" s="34">
        <v>14.75671283644053</v>
      </c>
      <c r="AI66" s="34">
        <f>MEDIAN(D66:R66,V66:AH66)</f>
        <v>14.4933542983999</v>
      </c>
      <c r="AJ66" s="35">
        <f t="shared" si="7"/>
        <v>86.780265594289759</v>
      </c>
      <c r="AK66" s="115">
        <f>RANK(R66,(D66:R66,V66:AH66),1)</f>
        <v>28</v>
      </c>
    </row>
  </sheetData>
  <phoneticPr fontId="14" type="noConversion"/>
  <pageMargins left="0.7" right="0.7" top="0.75" bottom="0.75" header="0.3" footer="0.3"/>
  <pageSetup paperSize="9" orientation="portrait" verticalDpi="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B47B9-BEF6-4766-A10B-9BE9DADCEB73}">
  <sheetPr>
    <tabColor theme="4"/>
  </sheetPr>
  <dimension ref="A1:AK66"/>
  <sheetViews>
    <sheetView showGridLines="0" zoomScaleNormal="100" workbookViewId="0">
      <pane ySplit="13" topLeftCell="A14" activePane="bottomLeft" state="frozen"/>
      <selection activeCell="A14" sqref="A14"/>
      <selection pane="bottomLeft" activeCell="A14" sqref="A14"/>
    </sheetView>
  </sheetViews>
  <sheetFormatPr defaultRowHeight="12.75" x14ac:dyDescent="0.2"/>
  <cols>
    <col min="1" max="1" width="8.5703125" customWidth="1"/>
    <col min="2" max="3" width="14.5703125" customWidth="1"/>
    <col min="4" max="37" width="11.5703125" customWidth="1"/>
  </cols>
  <sheetData>
    <row r="1" spans="1:37" ht="15.75" x14ac:dyDescent="0.2">
      <c r="A1" s="46" t="s">
        <v>117</v>
      </c>
    </row>
    <row r="2" spans="1:37" ht="15" x14ac:dyDescent="0.2">
      <c r="A2" s="36" t="s">
        <v>111</v>
      </c>
    </row>
    <row r="3" spans="1:37" ht="15" x14ac:dyDescent="0.2">
      <c r="A3" s="36" t="s">
        <v>119</v>
      </c>
    </row>
    <row r="4" spans="1:37" ht="15" x14ac:dyDescent="0.2">
      <c r="A4" s="36" t="s">
        <v>132</v>
      </c>
    </row>
    <row r="5" spans="1:37" ht="15" x14ac:dyDescent="0.2">
      <c r="A5" s="36" t="s">
        <v>121</v>
      </c>
    </row>
    <row r="6" spans="1:37" ht="15" x14ac:dyDescent="0.2">
      <c r="A6" s="36" t="s">
        <v>168</v>
      </c>
    </row>
    <row r="7" spans="1:37" ht="15" x14ac:dyDescent="0.2">
      <c r="A7" s="36" t="s">
        <v>122</v>
      </c>
    </row>
    <row r="8" spans="1:37" ht="15" x14ac:dyDescent="0.2">
      <c r="A8" s="36" t="s">
        <v>125</v>
      </c>
    </row>
    <row r="9" spans="1:37" ht="15" x14ac:dyDescent="0.2">
      <c r="A9" s="43" t="s">
        <v>128</v>
      </c>
    </row>
    <row r="10" spans="1:37" ht="15.75" x14ac:dyDescent="0.25">
      <c r="A10" s="45" t="s">
        <v>126</v>
      </c>
    </row>
    <row r="11" spans="1:37" ht="15" x14ac:dyDescent="0.2">
      <c r="A11" s="45" t="s">
        <v>133</v>
      </c>
    </row>
    <row r="12" spans="1:37" ht="15" x14ac:dyDescent="0.2">
      <c r="A12" s="36" t="s">
        <v>67</v>
      </c>
    </row>
    <row r="13" spans="1:37" ht="63.95" customHeight="1" x14ac:dyDescent="0.2">
      <c r="A13" s="102" t="s">
        <v>105</v>
      </c>
      <c r="B13" s="102" t="s">
        <v>106</v>
      </c>
      <c r="C13" s="103" t="s">
        <v>63</v>
      </c>
      <c r="D13" s="104" t="s">
        <v>0</v>
      </c>
      <c r="E13" s="104" t="s">
        <v>1</v>
      </c>
      <c r="F13" s="104" t="s">
        <v>2</v>
      </c>
      <c r="G13" s="104" t="s">
        <v>3</v>
      </c>
      <c r="H13" s="104" t="s">
        <v>4</v>
      </c>
      <c r="I13" s="104" t="s">
        <v>5</v>
      </c>
      <c r="J13" s="104" t="s">
        <v>6</v>
      </c>
      <c r="K13" s="104" t="s">
        <v>7</v>
      </c>
      <c r="L13" s="104" t="s">
        <v>8</v>
      </c>
      <c r="M13" s="104" t="s">
        <v>9</v>
      </c>
      <c r="N13" s="104" t="s">
        <v>10</v>
      </c>
      <c r="O13" s="104" t="s">
        <v>11</v>
      </c>
      <c r="P13" s="104" t="s">
        <v>12</v>
      </c>
      <c r="Q13" s="104" t="s">
        <v>13</v>
      </c>
      <c r="R13" s="104" t="s">
        <v>162</v>
      </c>
      <c r="S13" s="104" t="s">
        <v>123</v>
      </c>
      <c r="T13" s="104" t="s">
        <v>109</v>
      </c>
      <c r="U13" s="104" t="s">
        <v>163</v>
      </c>
      <c r="V13" s="104" t="s">
        <v>26</v>
      </c>
      <c r="W13" s="104" t="s">
        <v>50</v>
      </c>
      <c r="X13" s="105" t="s">
        <v>16</v>
      </c>
      <c r="Y13" s="105" t="s">
        <v>17</v>
      </c>
      <c r="Z13" s="105" t="s">
        <v>18</v>
      </c>
      <c r="AA13" s="106" t="s">
        <v>19</v>
      </c>
      <c r="AB13" s="106" t="s">
        <v>20</v>
      </c>
      <c r="AC13" s="106" t="s">
        <v>21</v>
      </c>
      <c r="AD13" s="106" t="s">
        <v>22</v>
      </c>
      <c r="AE13" s="106" t="s">
        <v>23</v>
      </c>
      <c r="AF13" s="106" t="s">
        <v>27</v>
      </c>
      <c r="AG13" s="106" t="s">
        <v>24</v>
      </c>
      <c r="AH13" s="106" t="s">
        <v>25</v>
      </c>
      <c r="AI13" s="104" t="s">
        <v>124</v>
      </c>
      <c r="AJ13" s="104" t="s">
        <v>110</v>
      </c>
      <c r="AK13" s="104" t="s">
        <v>161</v>
      </c>
    </row>
    <row r="14" spans="1:37" ht="12.95" customHeight="1" x14ac:dyDescent="0.2">
      <c r="A14">
        <v>1998</v>
      </c>
      <c r="B14" s="111">
        <v>35977</v>
      </c>
      <c r="C14" s="37" t="s">
        <v>107</v>
      </c>
      <c r="D14" s="34"/>
      <c r="E14" s="34">
        <v>2.96</v>
      </c>
      <c r="F14" s="34"/>
      <c r="G14" s="34"/>
      <c r="H14" s="34">
        <v>2.67</v>
      </c>
      <c r="I14" s="34"/>
      <c r="J14" s="34"/>
      <c r="K14" s="34"/>
      <c r="L14" s="34"/>
      <c r="M14" s="34"/>
      <c r="N14" s="34"/>
      <c r="O14" s="34"/>
      <c r="P14" s="34"/>
      <c r="Q14" s="34"/>
      <c r="R14" s="34">
        <v>3.25</v>
      </c>
      <c r="S14" s="40"/>
      <c r="T14" s="39"/>
      <c r="U14" s="38"/>
      <c r="V14" s="40"/>
      <c r="W14" s="40"/>
      <c r="X14" s="41"/>
      <c r="Y14" s="41"/>
      <c r="Z14" s="41"/>
      <c r="AA14" s="41"/>
      <c r="AB14" s="41"/>
      <c r="AC14" s="41"/>
      <c r="AD14" s="41"/>
      <c r="AE14" s="41"/>
      <c r="AF14" s="41"/>
      <c r="AG14" s="41"/>
      <c r="AH14" s="41"/>
      <c r="AI14" s="34"/>
      <c r="AJ14" s="35"/>
      <c r="AK14" s="42"/>
    </row>
    <row r="15" spans="1:37" ht="12.95" customHeight="1" x14ac:dyDescent="0.2">
      <c r="A15">
        <v>1999</v>
      </c>
      <c r="B15" s="111">
        <v>36161</v>
      </c>
      <c r="C15" s="37" t="s">
        <v>107</v>
      </c>
      <c r="D15" s="34"/>
      <c r="E15" s="34">
        <v>3.06</v>
      </c>
      <c r="F15" s="34"/>
      <c r="G15" s="34"/>
      <c r="H15" s="34">
        <v>2.91</v>
      </c>
      <c r="I15" s="34"/>
      <c r="J15" s="34"/>
      <c r="K15" s="34"/>
      <c r="L15" s="34"/>
      <c r="M15" s="34"/>
      <c r="N15" s="34"/>
      <c r="O15" s="34"/>
      <c r="P15" s="34"/>
      <c r="Q15" s="34"/>
      <c r="R15" s="34">
        <v>3.28</v>
      </c>
      <c r="S15" s="40"/>
      <c r="T15" s="39"/>
      <c r="U15" s="38"/>
      <c r="V15" s="40"/>
      <c r="W15" s="40"/>
      <c r="X15" s="41"/>
      <c r="Y15" s="41"/>
      <c r="Z15" s="41"/>
      <c r="AA15" s="41"/>
      <c r="AB15" s="41"/>
      <c r="AC15" s="41"/>
      <c r="AD15" s="41"/>
      <c r="AE15" s="41"/>
      <c r="AF15" s="41"/>
      <c r="AG15" s="41"/>
      <c r="AH15" s="41"/>
      <c r="AI15" s="34"/>
      <c r="AJ15" s="35"/>
      <c r="AK15" s="42"/>
    </row>
    <row r="16" spans="1:37" ht="12.95" customHeight="1" x14ac:dyDescent="0.2">
      <c r="A16">
        <v>1999</v>
      </c>
      <c r="B16" s="111">
        <v>36342</v>
      </c>
      <c r="C16" s="37" t="s">
        <v>107</v>
      </c>
      <c r="D16" s="34"/>
      <c r="E16" s="34">
        <v>2.74</v>
      </c>
      <c r="F16" s="34"/>
      <c r="G16" s="34"/>
      <c r="H16" s="34">
        <v>2.63</v>
      </c>
      <c r="I16" s="34"/>
      <c r="J16" s="34"/>
      <c r="K16" s="34"/>
      <c r="L16" s="34"/>
      <c r="M16" s="34"/>
      <c r="N16" s="34"/>
      <c r="O16" s="34"/>
      <c r="P16" s="34"/>
      <c r="Q16" s="34"/>
      <c r="R16" s="34">
        <v>3.27</v>
      </c>
      <c r="S16" s="40"/>
      <c r="T16" s="39"/>
      <c r="U16" s="38"/>
      <c r="V16" s="40"/>
      <c r="W16" s="40"/>
      <c r="X16" s="41"/>
      <c r="Y16" s="41"/>
      <c r="Z16" s="41"/>
      <c r="AA16" s="41"/>
      <c r="AB16" s="41"/>
      <c r="AC16" s="41"/>
      <c r="AD16" s="41"/>
      <c r="AE16" s="41"/>
      <c r="AF16" s="41"/>
      <c r="AG16" s="41"/>
      <c r="AH16" s="41"/>
      <c r="AI16" s="34"/>
      <c r="AJ16" s="35"/>
      <c r="AK16" s="42"/>
    </row>
    <row r="17" spans="1:37" ht="12.95" customHeight="1" x14ac:dyDescent="0.2">
      <c r="A17">
        <v>2000</v>
      </c>
      <c r="B17" s="111">
        <v>36526</v>
      </c>
      <c r="C17" s="37" t="s">
        <v>107</v>
      </c>
      <c r="D17" s="34"/>
      <c r="E17" s="34">
        <v>2.67</v>
      </c>
      <c r="F17" s="34"/>
      <c r="G17" s="34"/>
      <c r="H17" s="34">
        <v>2.52</v>
      </c>
      <c r="I17" s="34"/>
      <c r="J17" s="34"/>
      <c r="K17" s="34"/>
      <c r="L17" s="34"/>
      <c r="M17" s="34"/>
      <c r="N17" s="34"/>
      <c r="O17" s="34"/>
      <c r="P17" s="34"/>
      <c r="Q17" s="34"/>
      <c r="R17" s="34">
        <v>3.16</v>
      </c>
      <c r="S17" s="40"/>
      <c r="T17" s="39"/>
      <c r="U17" s="38"/>
      <c r="V17" s="40"/>
      <c r="W17" s="40"/>
      <c r="X17" s="41"/>
      <c r="Y17" s="41"/>
      <c r="Z17" s="41"/>
      <c r="AA17" s="41"/>
      <c r="AB17" s="41"/>
      <c r="AC17" s="41"/>
      <c r="AD17" s="41"/>
      <c r="AE17" s="41"/>
      <c r="AF17" s="41"/>
      <c r="AG17" s="41"/>
      <c r="AH17" s="41"/>
      <c r="AI17" s="34"/>
      <c r="AJ17" s="35"/>
      <c r="AK17" s="42"/>
    </row>
    <row r="18" spans="1:37" ht="12.95" customHeight="1" x14ac:dyDescent="0.2">
      <c r="A18">
        <v>2000</v>
      </c>
      <c r="B18" s="111">
        <v>36708</v>
      </c>
      <c r="C18" s="37" t="s">
        <v>107</v>
      </c>
      <c r="D18" s="34"/>
      <c r="E18" s="34">
        <v>2.76</v>
      </c>
      <c r="F18" s="34"/>
      <c r="G18" s="34"/>
      <c r="H18" s="34">
        <v>2.34</v>
      </c>
      <c r="I18" s="34"/>
      <c r="J18" s="34"/>
      <c r="K18" s="34"/>
      <c r="L18" s="34"/>
      <c r="M18" s="34"/>
      <c r="N18" s="34"/>
      <c r="O18" s="34"/>
      <c r="P18" s="34"/>
      <c r="Q18" s="34"/>
      <c r="R18" s="34">
        <v>2.81</v>
      </c>
      <c r="S18" s="40"/>
      <c r="T18" s="39"/>
      <c r="U18" s="38"/>
      <c r="V18" s="40"/>
      <c r="W18" s="40"/>
      <c r="X18" s="41"/>
      <c r="Y18" s="41"/>
      <c r="Z18" s="41"/>
      <c r="AA18" s="41"/>
      <c r="AB18" s="41"/>
      <c r="AC18" s="41"/>
      <c r="AD18" s="41"/>
      <c r="AE18" s="41"/>
      <c r="AF18" s="41"/>
      <c r="AG18" s="41"/>
      <c r="AH18" s="41"/>
      <c r="AI18" s="34"/>
      <c r="AJ18" s="35"/>
      <c r="AK18" s="42"/>
    </row>
    <row r="19" spans="1:37" ht="12.95" customHeight="1" x14ac:dyDescent="0.2">
      <c r="A19">
        <v>2001</v>
      </c>
      <c r="B19" s="111">
        <v>36892</v>
      </c>
      <c r="C19" s="37" t="s">
        <v>107</v>
      </c>
      <c r="D19" s="34"/>
      <c r="E19" s="34">
        <v>2.71</v>
      </c>
      <c r="F19" s="34"/>
      <c r="G19" s="34"/>
      <c r="H19" s="34">
        <v>2.3199999999999998</v>
      </c>
      <c r="I19" s="34"/>
      <c r="J19" s="34"/>
      <c r="K19" s="34"/>
      <c r="L19" s="34"/>
      <c r="M19" s="34"/>
      <c r="N19" s="34"/>
      <c r="O19" s="34"/>
      <c r="P19" s="34"/>
      <c r="Q19" s="34"/>
      <c r="R19" s="34">
        <v>2.81</v>
      </c>
      <c r="S19" s="40"/>
      <c r="T19" s="39"/>
      <c r="U19" s="38"/>
      <c r="V19" s="40"/>
      <c r="W19" s="40"/>
      <c r="X19" s="41"/>
      <c r="Y19" s="41"/>
      <c r="Z19" s="41"/>
      <c r="AA19" s="41"/>
      <c r="AB19" s="41"/>
      <c r="AC19" s="41"/>
      <c r="AD19" s="41"/>
      <c r="AE19" s="41"/>
      <c r="AF19" s="41"/>
      <c r="AG19" s="41"/>
      <c r="AH19" s="41"/>
      <c r="AI19" s="34"/>
      <c r="AJ19" s="35"/>
      <c r="AK19" s="42"/>
    </row>
    <row r="20" spans="1:37" ht="12.95" customHeight="1" x14ac:dyDescent="0.2">
      <c r="A20">
        <v>2001</v>
      </c>
      <c r="B20" s="111">
        <v>37073</v>
      </c>
      <c r="C20" s="37" t="s">
        <v>107</v>
      </c>
      <c r="D20" s="34"/>
      <c r="E20" s="34">
        <v>2.69</v>
      </c>
      <c r="F20" s="34"/>
      <c r="G20" s="34"/>
      <c r="H20" s="34">
        <v>2.2200000000000002</v>
      </c>
      <c r="I20" s="34"/>
      <c r="J20" s="34"/>
      <c r="K20" s="34"/>
      <c r="L20" s="34"/>
      <c r="M20" s="34"/>
      <c r="N20" s="34"/>
      <c r="O20" s="34"/>
      <c r="P20" s="34"/>
      <c r="Q20" s="34"/>
      <c r="R20" s="34">
        <v>2.84</v>
      </c>
      <c r="S20" s="40"/>
      <c r="T20" s="39"/>
      <c r="U20" s="38"/>
      <c r="V20" s="40"/>
      <c r="W20" s="40"/>
      <c r="X20" s="41"/>
      <c r="Y20" s="41"/>
      <c r="Z20" s="41"/>
      <c r="AA20" s="41"/>
      <c r="AB20" s="41"/>
      <c r="AC20" s="41"/>
      <c r="AD20" s="41"/>
      <c r="AE20" s="41"/>
      <c r="AF20" s="41"/>
      <c r="AG20" s="41"/>
      <c r="AH20" s="41"/>
      <c r="AI20" s="34"/>
      <c r="AJ20" s="35"/>
      <c r="AK20" s="42"/>
    </row>
    <row r="21" spans="1:37" ht="12.95" customHeight="1" x14ac:dyDescent="0.2">
      <c r="A21">
        <v>2002</v>
      </c>
      <c r="B21" s="111">
        <v>37257</v>
      </c>
      <c r="C21" s="37" t="s">
        <v>107</v>
      </c>
      <c r="D21" s="34">
        <v>2.71</v>
      </c>
      <c r="E21" s="34">
        <v>2.6</v>
      </c>
      <c r="F21" s="34">
        <v>2.72</v>
      </c>
      <c r="G21" s="34">
        <v>1.66</v>
      </c>
      <c r="H21" s="34">
        <v>2.2999999999999998</v>
      </c>
      <c r="I21" s="34">
        <v>2.71</v>
      </c>
      <c r="J21" s="34"/>
      <c r="K21" s="34"/>
      <c r="L21" s="34">
        <v>3.22</v>
      </c>
      <c r="M21" s="34"/>
      <c r="N21" s="34">
        <v>2.66</v>
      </c>
      <c r="O21" s="34"/>
      <c r="P21" s="34">
        <v>2.91</v>
      </c>
      <c r="Q21" s="34">
        <v>1.72</v>
      </c>
      <c r="R21" s="34">
        <v>2.73</v>
      </c>
      <c r="S21" s="40">
        <f t="shared" ref="S21:S31" si="0">MEDIAN(D21:R21)</f>
        <v>2.71</v>
      </c>
      <c r="T21" s="39">
        <f t="shared" ref="T21:T31" si="1">(R21-S21)/S21*100</f>
        <v>0.7380073800738014</v>
      </c>
      <c r="U21" s="38">
        <f t="shared" ref="U21:U31" si="2">RANK(R21,D21:R21,1)</f>
        <v>9</v>
      </c>
      <c r="V21" s="40"/>
      <c r="W21" s="40"/>
      <c r="X21" s="41"/>
      <c r="Y21" s="41"/>
      <c r="Z21" s="41"/>
      <c r="AA21" s="41"/>
      <c r="AB21" s="41"/>
      <c r="AC21" s="41"/>
      <c r="AD21" s="41"/>
      <c r="AE21" s="41"/>
      <c r="AF21" s="41"/>
      <c r="AG21" s="41"/>
      <c r="AH21" s="41"/>
      <c r="AI21" s="34"/>
      <c r="AJ21" s="35"/>
      <c r="AK21" s="42"/>
    </row>
    <row r="22" spans="1:37" ht="12.95" customHeight="1" x14ac:dyDescent="0.2">
      <c r="A22">
        <v>2002</v>
      </c>
      <c r="B22" s="111">
        <v>37438</v>
      </c>
      <c r="C22" s="37" t="s">
        <v>107</v>
      </c>
      <c r="D22" s="34">
        <v>2.438688</v>
      </c>
      <c r="E22" s="34">
        <v>2.6618529049399999</v>
      </c>
      <c r="F22" s="34">
        <v>2.9078523765950002</v>
      </c>
      <c r="G22" s="34">
        <v>1.7600688</v>
      </c>
      <c r="H22" s="34">
        <v>2.28515466715</v>
      </c>
      <c r="I22" s="34">
        <v>2.6302080000000001</v>
      </c>
      <c r="J22" s="34" t="s">
        <v>136</v>
      </c>
      <c r="K22" s="34" t="s">
        <v>136</v>
      </c>
      <c r="L22" s="34">
        <v>3.3515999999999999</v>
      </c>
      <c r="M22" s="34" t="s">
        <v>136</v>
      </c>
      <c r="N22" s="34">
        <v>2.930256</v>
      </c>
      <c r="O22" s="34" t="s">
        <v>136</v>
      </c>
      <c r="P22" s="34">
        <v>2.6783975340819999</v>
      </c>
      <c r="Q22" s="34">
        <v>1.67260965196</v>
      </c>
      <c r="R22" s="34">
        <v>2.52</v>
      </c>
      <c r="S22" s="40">
        <f t="shared" si="0"/>
        <v>2.6302080000000001</v>
      </c>
      <c r="T22" s="39">
        <f t="shared" si="1"/>
        <v>-4.1900868676545766</v>
      </c>
      <c r="U22" s="38">
        <f t="shared" si="2"/>
        <v>5</v>
      </c>
      <c r="V22" s="40"/>
      <c r="W22" s="40"/>
      <c r="X22" s="41"/>
      <c r="Y22" s="41"/>
      <c r="Z22" s="41"/>
      <c r="AA22" s="41"/>
      <c r="AB22" s="41"/>
      <c r="AC22" s="41"/>
      <c r="AD22" s="41"/>
      <c r="AE22" s="41"/>
      <c r="AF22" s="41"/>
      <c r="AG22" s="41"/>
      <c r="AH22" s="41"/>
      <c r="AI22" s="34"/>
      <c r="AJ22" s="35"/>
      <c r="AK22" s="42"/>
    </row>
    <row r="23" spans="1:37" ht="12.95" customHeight="1" x14ac:dyDescent="0.2">
      <c r="A23">
        <v>2003</v>
      </c>
      <c r="B23" s="111">
        <v>37622</v>
      </c>
      <c r="C23" s="37" t="s">
        <v>107</v>
      </c>
      <c r="D23" s="34">
        <v>2.72</v>
      </c>
      <c r="E23" s="34">
        <v>2.75</v>
      </c>
      <c r="F23" s="34">
        <v>3.09</v>
      </c>
      <c r="G23" s="34">
        <v>2.0499999999999998</v>
      </c>
      <c r="H23" s="34">
        <v>2.34</v>
      </c>
      <c r="I23" s="34">
        <v>2.95</v>
      </c>
      <c r="J23" s="34"/>
      <c r="K23" s="34"/>
      <c r="L23" s="34">
        <v>3.3</v>
      </c>
      <c r="M23" s="34"/>
      <c r="N23" s="34">
        <v>3.11</v>
      </c>
      <c r="O23" s="34"/>
      <c r="P23" s="34">
        <v>2.78</v>
      </c>
      <c r="Q23" s="34">
        <v>1.85</v>
      </c>
      <c r="R23" s="34">
        <v>2.5099999999999998</v>
      </c>
      <c r="S23" s="40">
        <f t="shared" si="0"/>
        <v>2.75</v>
      </c>
      <c r="T23" s="39">
        <f t="shared" si="1"/>
        <v>-8.7272727272727355</v>
      </c>
      <c r="U23" s="38">
        <f t="shared" si="2"/>
        <v>4</v>
      </c>
      <c r="V23" s="40"/>
      <c r="W23" s="40"/>
      <c r="X23" s="41"/>
      <c r="Y23" s="41"/>
      <c r="Z23" s="41"/>
      <c r="AA23" s="41"/>
      <c r="AB23" s="41"/>
      <c r="AC23" s="41"/>
      <c r="AD23" s="41"/>
      <c r="AE23" s="41"/>
      <c r="AF23" s="41"/>
      <c r="AG23" s="41"/>
      <c r="AH23" s="41"/>
      <c r="AI23" s="34"/>
      <c r="AJ23" s="35"/>
      <c r="AK23" s="42"/>
    </row>
    <row r="24" spans="1:37" ht="12.95" customHeight="1" x14ac:dyDescent="0.2">
      <c r="A24">
        <v>2003</v>
      </c>
      <c r="B24" s="111">
        <v>37803</v>
      </c>
      <c r="C24" s="37" t="s">
        <v>107</v>
      </c>
      <c r="D24" s="34">
        <v>3.17</v>
      </c>
      <c r="E24" s="34">
        <v>2.91</v>
      </c>
      <c r="F24" s="34">
        <v>3.56</v>
      </c>
      <c r="G24" s="34">
        <v>2.81</v>
      </c>
      <c r="H24" s="34">
        <v>2.38</v>
      </c>
      <c r="I24" s="34">
        <v>3.36</v>
      </c>
      <c r="J24" s="34"/>
      <c r="K24" s="34"/>
      <c r="L24" s="34">
        <v>3.62</v>
      </c>
      <c r="M24" s="34"/>
      <c r="N24" s="34">
        <v>3.42</v>
      </c>
      <c r="O24" s="34"/>
      <c r="P24" s="34">
        <v>2.77</v>
      </c>
      <c r="Q24" s="34">
        <v>3.25</v>
      </c>
      <c r="R24" s="34">
        <v>2.59</v>
      </c>
      <c r="S24" s="40">
        <f t="shared" si="0"/>
        <v>3.17</v>
      </c>
      <c r="T24" s="39">
        <f t="shared" si="1"/>
        <v>-18.296529968454262</v>
      </c>
      <c r="U24" s="38">
        <f t="shared" si="2"/>
        <v>2</v>
      </c>
      <c r="V24" s="40"/>
      <c r="W24" s="40"/>
      <c r="X24" s="41"/>
      <c r="Y24" s="41"/>
      <c r="Z24" s="41"/>
      <c r="AA24" s="41"/>
      <c r="AB24" s="41"/>
      <c r="AC24" s="41"/>
      <c r="AD24" s="41"/>
      <c r="AE24" s="41"/>
      <c r="AF24" s="41"/>
      <c r="AG24" s="41"/>
      <c r="AH24" s="41"/>
      <c r="AI24" s="34"/>
      <c r="AJ24" s="35"/>
      <c r="AK24" s="42"/>
    </row>
    <row r="25" spans="1:37" ht="12.95" customHeight="1" x14ac:dyDescent="0.2">
      <c r="A25">
        <v>2004</v>
      </c>
      <c r="B25" s="111">
        <v>37987</v>
      </c>
      <c r="C25" s="37" t="s">
        <v>107</v>
      </c>
      <c r="D25" s="34">
        <v>2.78</v>
      </c>
      <c r="E25" s="34">
        <v>3.22</v>
      </c>
      <c r="F25" s="34">
        <v>3.66</v>
      </c>
      <c r="G25" s="34">
        <v>2.68</v>
      </c>
      <c r="H25" s="34">
        <v>2.5299999999999998</v>
      </c>
      <c r="I25" s="34">
        <v>3.65</v>
      </c>
      <c r="J25" s="34"/>
      <c r="K25" s="34"/>
      <c r="L25" s="34">
        <v>3.74</v>
      </c>
      <c r="M25" s="34"/>
      <c r="N25" s="34">
        <v>3.77</v>
      </c>
      <c r="O25" s="34"/>
      <c r="P25" s="34">
        <v>2.91</v>
      </c>
      <c r="Q25" s="34">
        <v>2.64</v>
      </c>
      <c r="R25" s="34">
        <v>2.74</v>
      </c>
      <c r="S25" s="40">
        <f t="shared" si="0"/>
        <v>2.91</v>
      </c>
      <c r="T25" s="39">
        <f t="shared" si="1"/>
        <v>-5.8419243986254266</v>
      </c>
      <c r="U25" s="38">
        <f t="shared" si="2"/>
        <v>4</v>
      </c>
      <c r="V25" s="40"/>
      <c r="W25" s="40"/>
      <c r="X25" s="41"/>
      <c r="Y25" s="41"/>
      <c r="Z25" s="41"/>
      <c r="AA25" s="41"/>
      <c r="AB25" s="41"/>
      <c r="AC25" s="41"/>
      <c r="AD25" s="41"/>
      <c r="AE25" s="41"/>
      <c r="AF25" s="41"/>
      <c r="AG25" s="41"/>
      <c r="AH25" s="41"/>
      <c r="AI25" s="34"/>
      <c r="AJ25" s="35"/>
      <c r="AK25" s="42"/>
    </row>
    <row r="26" spans="1:37" ht="12.95" customHeight="1" x14ac:dyDescent="0.2">
      <c r="A26">
        <v>2004</v>
      </c>
      <c r="B26" s="111">
        <v>38169</v>
      </c>
      <c r="C26" s="37" t="s">
        <v>107</v>
      </c>
      <c r="D26" s="34">
        <v>2.542592</v>
      </c>
      <c r="E26" s="34">
        <v>3.0917119999999998</v>
      </c>
      <c r="F26" s="34">
        <v>3.155499367889</v>
      </c>
      <c r="G26" s="34">
        <v>2.4806911999999999</v>
      </c>
      <c r="H26" s="34">
        <v>2.5311769599999998</v>
      </c>
      <c r="I26" s="34">
        <v>3.5809280000000001</v>
      </c>
      <c r="J26" s="34"/>
      <c r="K26" s="34"/>
      <c r="L26" s="34">
        <v>3.6236928000000002</v>
      </c>
      <c r="M26" s="34"/>
      <c r="N26" s="34">
        <v>3.2281599999999999</v>
      </c>
      <c r="O26" s="34"/>
      <c r="P26" s="34">
        <v>2.756864250854</v>
      </c>
      <c r="Q26" s="34">
        <v>3.2635254723750293</v>
      </c>
      <c r="R26" s="34">
        <v>2.9116900000000001</v>
      </c>
      <c r="S26" s="40">
        <f t="shared" si="0"/>
        <v>3.0917119999999998</v>
      </c>
      <c r="T26" s="39">
        <f t="shared" si="1"/>
        <v>-5.8227286370787352</v>
      </c>
      <c r="U26" s="38">
        <f t="shared" si="2"/>
        <v>5</v>
      </c>
      <c r="V26" s="40"/>
      <c r="W26" s="40"/>
      <c r="X26" s="41"/>
      <c r="Y26" s="41"/>
      <c r="Z26" s="41"/>
      <c r="AA26" s="41"/>
      <c r="AB26" s="41"/>
      <c r="AC26" s="41"/>
      <c r="AD26" s="41"/>
      <c r="AE26" s="41"/>
      <c r="AF26" s="41"/>
      <c r="AG26" s="41"/>
      <c r="AH26" s="41"/>
      <c r="AI26" s="34"/>
      <c r="AJ26" s="35"/>
      <c r="AK26" s="42"/>
    </row>
    <row r="27" spans="1:37" ht="12.95" customHeight="1" x14ac:dyDescent="0.2">
      <c r="A27">
        <v>2005</v>
      </c>
      <c r="B27" s="111">
        <v>38353</v>
      </c>
      <c r="C27" s="37" t="s">
        <v>107</v>
      </c>
      <c r="D27" s="34">
        <v>2.71</v>
      </c>
      <c r="E27" s="34">
        <v>3.24</v>
      </c>
      <c r="F27" s="34">
        <v>3.34</v>
      </c>
      <c r="G27" s="34">
        <v>2.61</v>
      </c>
      <c r="H27" s="34">
        <v>2.68</v>
      </c>
      <c r="I27" s="34">
        <v>3.75</v>
      </c>
      <c r="J27" s="34"/>
      <c r="K27" s="34"/>
      <c r="L27" s="34">
        <v>3.76</v>
      </c>
      <c r="M27" s="34" t="s">
        <v>66</v>
      </c>
      <c r="N27" s="34">
        <v>3.37</v>
      </c>
      <c r="O27" s="34"/>
      <c r="P27" s="34">
        <v>2.94</v>
      </c>
      <c r="Q27" s="34">
        <v>2.750520039748261</v>
      </c>
      <c r="R27" s="34">
        <v>3.22</v>
      </c>
      <c r="S27" s="40">
        <f t="shared" si="0"/>
        <v>3.22</v>
      </c>
      <c r="T27" s="39">
        <f t="shared" si="1"/>
        <v>0</v>
      </c>
      <c r="U27" s="38">
        <f t="shared" si="2"/>
        <v>6</v>
      </c>
      <c r="V27" s="40"/>
      <c r="W27" s="40"/>
      <c r="X27" s="41"/>
      <c r="Y27" s="41"/>
      <c r="Z27" s="41"/>
      <c r="AA27" s="41"/>
      <c r="AB27" s="41"/>
      <c r="AC27" s="41"/>
      <c r="AD27" s="41"/>
      <c r="AE27" s="41"/>
      <c r="AF27" s="41"/>
      <c r="AG27" s="41"/>
      <c r="AH27" s="41"/>
      <c r="AI27" s="34"/>
      <c r="AJ27" s="35"/>
      <c r="AK27" s="42"/>
    </row>
    <row r="28" spans="1:37" ht="12.95" customHeight="1" x14ac:dyDescent="0.2">
      <c r="A28">
        <v>2005</v>
      </c>
      <c r="B28" s="111">
        <v>38534</v>
      </c>
      <c r="C28" s="37" t="s">
        <v>107</v>
      </c>
      <c r="D28" s="34">
        <v>2.9324484000000002</v>
      </c>
      <c r="E28" s="34">
        <v>3.5744799999999999</v>
      </c>
      <c r="F28" s="34">
        <v>3.2484223600000002</v>
      </c>
      <c r="G28" s="34">
        <v>2.6877339999999998</v>
      </c>
      <c r="H28" s="34">
        <v>2.942072</v>
      </c>
      <c r="I28" s="34">
        <v>4.1381480000000002</v>
      </c>
      <c r="J28" s="34" t="s">
        <v>66</v>
      </c>
      <c r="K28" s="34"/>
      <c r="L28" s="34">
        <v>4.1359483199999998</v>
      </c>
      <c r="M28" s="34" t="s">
        <v>136</v>
      </c>
      <c r="N28" s="34">
        <v>3.5951019999999998</v>
      </c>
      <c r="O28" s="34"/>
      <c r="P28" s="34">
        <v>3.725708</v>
      </c>
      <c r="Q28" s="34">
        <v>3.2734374834282565</v>
      </c>
      <c r="R28" s="34">
        <v>3.5</v>
      </c>
      <c r="S28" s="40">
        <f t="shared" si="0"/>
        <v>3.5</v>
      </c>
      <c r="T28" s="39">
        <f t="shared" si="1"/>
        <v>0</v>
      </c>
      <c r="U28" s="38">
        <f t="shared" si="2"/>
        <v>6</v>
      </c>
      <c r="V28" s="40"/>
      <c r="W28" s="40"/>
      <c r="X28" s="41"/>
      <c r="Y28" s="41"/>
      <c r="Z28" s="41"/>
      <c r="AA28" s="41"/>
      <c r="AB28" s="41"/>
      <c r="AC28" s="41"/>
      <c r="AD28" s="41"/>
      <c r="AE28" s="41"/>
      <c r="AF28" s="41"/>
      <c r="AG28" s="41"/>
      <c r="AH28" s="41"/>
      <c r="AI28" s="34"/>
      <c r="AJ28" s="35"/>
      <c r="AK28" s="42"/>
    </row>
    <row r="29" spans="1:37" ht="12.95" customHeight="1" x14ac:dyDescent="0.2">
      <c r="A29">
        <v>2006</v>
      </c>
      <c r="B29" s="111">
        <v>38718</v>
      </c>
      <c r="C29" s="37" t="s">
        <v>107</v>
      </c>
      <c r="D29" s="34">
        <v>3.48</v>
      </c>
      <c r="E29" s="34">
        <v>4.05</v>
      </c>
      <c r="F29" s="34">
        <v>3.76</v>
      </c>
      <c r="G29" s="34">
        <v>2.88</v>
      </c>
      <c r="H29" s="34">
        <v>3.7</v>
      </c>
      <c r="I29" s="34">
        <v>4.33</v>
      </c>
      <c r="J29" s="34"/>
      <c r="K29" s="34"/>
      <c r="L29" s="34">
        <v>4.87</v>
      </c>
      <c r="M29" s="34" t="s">
        <v>66</v>
      </c>
      <c r="N29" s="34">
        <v>4.32</v>
      </c>
      <c r="O29" s="34"/>
      <c r="P29" s="34">
        <v>3.25</v>
      </c>
      <c r="Q29" s="34">
        <v>3.28</v>
      </c>
      <c r="R29" s="34">
        <v>5.28</v>
      </c>
      <c r="S29" s="40">
        <f t="shared" si="0"/>
        <v>3.76</v>
      </c>
      <c r="T29" s="39">
        <f t="shared" si="1"/>
        <v>40.425531914893632</v>
      </c>
      <c r="U29" s="38">
        <f t="shared" si="2"/>
        <v>11</v>
      </c>
      <c r="V29" s="40"/>
      <c r="W29" s="40"/>
      <c r="X29" s="41"/>
      <c r="Y29" s="41"/>
      <c r="Z29" s="41"/>
      <c r="AA29" s="41"/>
      <c r="AB29" s="41"/>
      <c r="AC29" s="41"/>
      <c r="AD29" s="41"/>
      <c r="AE29" s="41"/>
      <c r="AF29" s="41"/>
      <c r="AG29" s="41"/>
      <c r="AH29" s="41"/>
      <c r="AI29" s="34"/>
      <c r="AJ29" s="35"/>
      <c r="AK29" s="42"/>
    </row>
    <row r="30" spans="1:37" ht="12.95" customHeight="1" x14ac:dyDescent="0.2">
      <c r="A30">
        <v>2006</v>
      </c>
      <c r="B30" s="111">
        <v>38899</v>
      </c>
      <c r="C30" s="37" t="s">
        <v>107</v>
      </c>
      <c r="D30" s="34">
        <v>3.59</v>
      </c>
      <c r="E30" s="34">
        <v>4.32</v>
      </c>
      <c r="F30" s="34">
        <v>4.1900000000000004</v>
      </c>
      <c r="G30" s="34">
        <v>3.05</v>
      </c>
      <c r="H30" s="34">
        <v>3.86</v>
      </c>
      <c r="I30" s="34">
        <v>4.6100000000000003</v>
      </c>
      <c r="J30" s="34"/>
      <c r="K30" s="34"/>
      <c r="L30" s="34">
        <v>6</v>
      </c>
      <c r="M30" s="34" t="s">
        <v>66</v>
      </c>
      <c r="N30" s="34">
        <v>4.7699999999999996</v>
      </c>
      <c r="O30" s="34"/>
      <c r="P30" s="34">
        <v>3.31</v>
      </c>
      <c r="Q30" s="34">
        <v>3.49</v>
      </c>
      <c r="R30" s="34">
        <v>4.75</v>
      </c>
      <c r="S30" s="40">
        <f t="shared" si="0"/>
        <v>4.1900000000000004</v>
      </c>
      <c r="T30" s="39">
        <f t="shared" si="1"/>
        <v>13.365155131264906</v>
      </c>
      <c r="U30" s="38">
        <f t="shared" si="2"/>
        <v>9</v>
      </c>
      <c r="V30" s="40"/>
      <c r="W30" s="40"/>
      <c r="X30" s="41"/>
      <c r="Y30" s="41"/>
      <c r="Z30" s="41"/>
      <c r="AA30" s="41"/>
      <c r="AB30" s="41"/>
      <c r="AC30" s="41"/>
      <c r="AD30" s="41"/>
      <c r="AE30" s="41"/>
      <c r="AF30" s="41"/>
      <c r="AG30" s="41"/>
      <c r="AH30" s="41"/>
      <c r="AI30" s="34"/>
      <c r="AJ30" s="35"/>
      <c r="AK30" s="42"/>
    </row>
    <row r="31" spans="1:37" ht="12.95" customHeight="1" x14ac:dyDescent="0.2">
      <c r="A31">
        <v>2007</v>
      </c>
      <c r="B31" s="111">
        <v>39083</v>
      </c>
      <c r="C31" s="37" t="s">
        <v>107</v>
      </c>
      <c r="D31" s="34">
        <v>3.65</v>
      </c>
      <c r="E31" s="34">
        <v>4.5199999999999996</v>
      </c>
      <c r="F31" s="34">
        <v>4.17</v>
      </c>
      <c r="G31" s="34">
        <v>3.05</v>
      </c>
      <c r="H31" s="34">
        <v>3.56</v>
      </c>
      <c r="I31" s="34">
        <v>4.8499999999999996</v>
      </c>
      <c r="J31" s="34"/>
      <c r="K31" s="34"/>
      <c r="L31" s="34">
        <v>5.37</v>
      </c>
      <c r="M31" s="34" t="s">
        <v>66</v>
      </c>
      <c r="N31" s="34">
        <v>4.7699999999999996</v>
      </c>
      <c r="O31" s="34"/>
      <c r="P31" s="34">
        <v>3.52</v>
      </c>
      <c r="Q31" s="34">
        <v>3.87</v>
      </c>
      <c r="R31" s="34">
        <v>5.04</v>
      </c>
      <c r="S31" s="40">
        <f t="shared" si="0"/>
        <v>4.17</v>
      </c>
      <c r="T31" s="39">
        <f t="shared" si="1"/>
        <v>20.863309352517987</v>
      </c>
      <c r="U31" s="38">
        <f t="shared" si="2"/>
        <v>10</v>
      </c>
      <c r="V31" s="40"/>
      <c r="W31" s="40"/>
      <c r="X31" s="41"/>
      <c r="Y31" s="41"/>
      <c r="Z31" s="41"/>
      <c r="AA31" s="41"/>
      <c r="AB31" s="41"/>
      <c r="AC31" s="41"/>
      <c r="AD31" s="41"/>
      <c r="AE31" s="41"/>
      <c r="AF31" s="41"/>
      <c r="AG31" s="41"/>
      <c r="AH31" s="41"/>
      <c r="AI31" s="34"/>
      <c r="AJ31" s="35"/>
      <c r="AK31" s="42"/>
    </row>
    <row r="32" spans="1:37" ht="12.95" customHeight="1" x14ac:dyDescent="0.2">
      <c r="A32">
        <v>2007</v>
      </c>
      <c r="B32" s="111">
        <v>39264</v>
      </c>
      <c r="C32" s="37" t="s">
        <v>107</v>
      </c>
      <c r="D32" s="34">
        <v>4.12</v>
      </c>
      <c r="E32" s="34">
        <v>4.3600000000000003</v>
      </c>
      <c r="F32" s="34">
        <v>4.03</v>
      </c>
      <c r="G32" s="34">
        <v>2.83</v>
      </c>
      <c r="H32" s="34">
        <v>3.66</v>
      </c>
      <c r="I32" s="34">
        <v>5.09</v>
      </c>
      <c r="J32" s="34"/>
      <c r="K32" s="34"/>
      <c r="L32" s="34">
        <v>5.53</v>
      </c>
      <c r="M32" s="34" t="s">
        <v>66</v>
      </c>
      <c r="N32" s="34">
        <v>4.67</v>
      </c>
      <c r="O32" s="34"/>
      <c r="P32" s="34">
        <v>3.56</v>
      </c>
      <c r="Q32" s="34">
        <v>3.53</v>
      </c>
      <c r="R32" s="34">
        <v>5.1100000000000003</v>
      </c>
      <c r="S32" s="40" t="s">
        <v>66</v>
      </c>
      <c r="T32" s="39" t="s">
        <v>66</v>
      </c>
      <c r="U32" s="38" t="s">
        <v>66</v>
      </c>
      <c r="V32" s="40"/>
      <c r="W32" s="40"/>
      <c r="X32" s="41"/>
      <c r="Y32" s="41"/>
      <c r="Z32" s="41"/>
      <c r="AA32" s="41"/>
      <c r="AB32" s="41"/>
      <c r="AC32" s="41"/>
      <c r="AD32" s="41"/>
      <c r="AE32" s="41"/>
      <c r="AF32" s="41"/>
      <c r="AG32" s="41"/>
      <c r="AH32" s="41"/>
      <c r="AI32" s="34"/>
      <c r="AJ32" s="35"/>
      <c r="AK32" s="42"/>
    </row>
    <row r="33" spans="1:37" ht="12.95" customHeight="1" x14ac:dyDescent="0.2">
      <c r="A33">
        <v>2007</v>
      </c>
      <c r="B33" s="111" t="s">
        <v>183</v>
      </c>
      <c r="C33" s="37" t="s">
        <v>108</v>
      </c>
      <c r="D33" s="34"/>
      <c r="E33" s="34"/>
      <c r="F33" s="34"/>
      <c r="G33" s="34">
        <v>2.7458539900000001</v>
      </c>
      <c r="H33" s="34"/>
      <c r="I33" s="34">
        <v>4.5876675999999996</v>
      </c>
      <c r="J33" s="34"/>
      <c r="K33" s="34"/>
      <c r="L33" s="34"/>
      <c r="M33" s="34"/>
      <c r="N33" s="34">
        <v>5.4444819899999999</v>
      </c>
      <c r="O33" s="34"/>
      <c r="P33" s="34"/>
      <c r="Q33" s="34">
        <v>3.0794455491789225</v>
      </c>
      <c r="R33" s="34">
        <v>5.87</v>
      </c>
      <c r="S33" s="40"/>
      <c r="T33" s="39"/>
      <c r="U33" s="38"/>
      <c r="V33" s="40"/>
      <c r="W33" s="40"/>
      <c r="X33" s="41"/>
      <c r="Y33" s="41"/>
      <c r="Z33" s="41"/>
      <c r="AA33" s="41"/>
      <c r="AB33" s="41"/>
      <c r="AC33" s="41"/>
      <c r="AD33" s="41"/>
      <c r="AE33" s="41"/>
      <c r="AF33" s="41"/>
      <c r="AG33" s="41"/>
      <c r="AH33" s="41"/>
      <c r="AI33" s="34"/>
      <c r="AJ33" s="35"/>
      <c r="AK33" s="42"/>
    </row>
    <row r="34" spans="1:37" ht="12.95" customHeight="1" x14ac:dyDescent="0.2">
      <c r="A34">
        <v>2007</v>
      </c>
      <c r="B34" s="111" t="s">
        <v>200</v>
      </c>
      <c r="C34" s="37" t="s">
        <v>108</v>
      </c>
      <c r="D34" s="34">
        <v>4.1597255500000001</v>
      </c>
      <c r="E34" s="34">
        <v>3.9513920499999999</v>
      </c>
      <c r="F34" s="34">
        <v>4.9166706000000007</v>
      </c>
      <c r="G34" s="34">
        <v>2.89583565</v>
      </c>
      <c r="H34" s="34">
        <v>3.0833358</v>
      </c>
      <c r="I34" s="34">
        <v>5.0138929000000001</v>
      </c>
      <c r="J34" s="34">
        <v>4.1597255500000001</v>
      </c>
      <c r="K34" s="34">
        <v>7.1250056999999991</v>
      </c>
      <c r="L34" s="34"/>
      <c r="M34" s="34"/>
      <c r="N34" s="34">
        <v>4.7916705000000004</v>
      </c>
      <c r="O34" s="34">
        <v>3.4513916499999997</v>
      </c>
      <c r="P34" s="34">
        <v>3.6666695999999996</v>
      </c>
      <c r="Q34" s="34">
        <v>3.5277806000000003</v>
      </c>
      <c r="R34" s="34">
        <v>5.7162643136218829</v>
      </c>
      <c r="S34" s="40">
        <f t="shared" ref="S34:S66" si="3">MEDIAN(D34:R34)</f>
        <v>4.1597255500000001</v>
      </c>
      <c r="T34" s="39">
        <f t="shared" ref="T34:T66" si="4">(R34-S34)/S34*100</f>
        <v>37.419265884545744</v>
      </c>
      <c r="U34" s="38">
        <f t="shared" ref="U34:U66" si="5">RANK(R34,D34:R34,1)</f>
        <v>12</v>
      </c>
      <c r="V34" s="40">
        <v>2.6597243499999998</v>
      </c>
      <c r="W34" s="40">
        <v>2.7500022000000004</v>
      </c>
      <c r="X34" s="41">
        <v>7.8472284999999999</v>
      </c>
      <c r="Y34" s="41">
        <v>4.6388926000000001</v>
      </c>
      <c r="Z34" s="41">
        <v>2.3055574000000001</v>
      </c>
      <c r="AA34" s="41">
        <v>4.0972254999999995</v>
      </c>
      <c r="AB34" s="41">
        <v>2.9861134999999996</v>
      </c>
      <c r="AC34" s="41">
        <v>3.8611141999999998</v>
      </c>
      <c r="AD34" s="41">
        <v>4.0266235916666666</v>
      </c>
      <c r="AE34" s="41">
        <v>3.0208357499999998</v>
      </c>
      <c r="AF34" s="41">
        <v>3.9722253999999997</v>
      </c>
      <c r="AG34" s="41">
        <v>5.0972263</v>
      </c>
      <c r="AH34" s="41">
        <v>4.4791702500000001</v>
      </c>
      <c r="AI34" s="34">
        <f t="shared" ref="AI34:AI60" si="6">MEDIAN(D34:R34,V34:AH34)</f>
        <v>3.9994244958333329</v>
      </c>
      <c r="AJ34" s="35">
        <f t="shared" ref="AJ34:AJ60" si="7">(R34-AI34)/AI34*100</f>
        <v>42.927171636248723</v>
      </c>
      <c r="AK34" s="42">
        <f>RANK(R34,(D34:R34,V34:AH34),1)</f>
        <v>24</v>
      </c>
    </row>
    <row r="35" spans="1:37" ht="12.95" customHeight="1" x14ac:dyDescent="0.2">
      <c r="A35">
        <v>2008</v>
      </c>
      <c r="B35" s="111" t="s">
        <v>184</v>
      </c>
      <c r="C35" s="37" t="s">
        <v>108</v>
      </c>
      <c r="D35" s="34">
        <v>4.7446421999999995</v>
      </c>
      <c r="E35" s="34">
        <v>5.1632871000000007</v>
      </c>
      <c r="F35" s="34">
        <v>5.0780075833333331</v>
      </c>
      <c r="G35" s="34">
        <v>3.7678040999999993</v>
      </c>
      <c r="H35" s="34">
        <v>4.0469007000000001</v>
      </c>
      <c r="I35" s="34">
        <v>6.0160822666666665</v>
      </c>
      <c r="J35" s="34">
        <v>5.0314914833333333</v>
      </c>
      <c r="K35" s="34">
        <v>8.057677194680851</v>
      </c>
      <c r="L35" s="34"/>
      <c r="M35" s="34"/>
      <c r="N35" s="34">
        <v>5.7835017666666664</v>
      </c>
      <c r="O35" s="34">
        <v>3.8608362999999999</v>
      </c>
      <c r="P35" s="34">
        <v>4.4035241333333337</v>
      </c>
      <c r="Q35" s="34">
        <v>4.3027392500000001</v>
      </c>
      <c r="R35" s="34">
        <v>6.6440496166666669</v>
      </c>
      <c r="S35" s="40">
        <f t="shared" si="3"/>
        <v>5.0314914833333333</v>
      </c>
      <c r="T35" s="39">
        <f t="shared" si="4"/>
        <v>32.04930662557782</v>
      </c>
      <c r="U35" s="38">
        <f t="shared" si="5"/>
        <v>12</v>
      </c>
      <c r="V35" s="40">
        <v>2.6979337999999999</v>
      </c>
      <c r="W35" s="40">
        <v>3.0933206499999999</v>
      </c>
      <c r="X35" s="41">
        <v>9.3109726833333344</v>
      </c>
      <c r="Y35" s="41">
        <v>6.3959637499999999</v>
      </c>
      <c r="Z35" s="41">
        <v>2.6049015999999998</v>
      </c>
      <c r="AA35" s="41">
        <v>5.8765339666666669</v>
      </c>
      <c r="AB35" s="41">
        <v>4.0313953333333332</v>
      </c>
      <c r="AC35" s="41">
        <v>4.8841904999999999</v>
      </c>
      <c r="AD35" s="41">
        <v>4.5043090166666664</v>
      </c>
      <c r="AE35" s="41">
        <v>4.7368895166666665</v>
      </c>
      <c r="AF35" s="41">
        <v>4.7834056166666663</v>
      </c>
      <c r="AG35" s="41">
        <v>6.8301140166666663</v>
      </c>
      <c r="AH35" s="41">
        <v>4.8376744</v>
      </c>
      <c r="AI35" s="34">
        <f t="shared" si="6"/>
        <v>4.8105400083333336</v>
      </c>
      <c r="AJ35" s="35">
        <f t="shared" si="7"/>
        <v>38.114423851732468</v>
      </c>
      <c r="AK35" s="42">
        <f>RANK(R35,(D35:R35,V35:AH35),1)</f>
        <v>23</v>
      </c>
    </row>
    <row r="36" spans="1:37" ht="12.95" customHeight="1" x14ac:dyDescent="0.2">
      <c r="A36">
        <v>2008</v>
      </c>
      <c r="B36" s="111" t="s">
        <v>201</v>
      </c>
      <c r="C36" s="37" t="s">
        <v>108</v>
      </c>
      <c r="D36" s="34">
        <v>6.0109525000000001</v>
      </c>
      <c r="E36" s="34">
        <v>5.6838258333333345</v>
      </c>
      <c r="F36" s="34">
        <v>6.3626136666666664</v>
      </c>
      <c r="G36" s="34">
        <v>4.3834973333333336</v>
      </c>
      <c r="H36" s="34">
        <v>3.8028475000000004</v>
      </c>
      <c r="I36" s="34">
        <v>6.1745158333333334</v>
      </c>
      <c r="J36" s="34">
        <v>5.4303026666666669</v>
      </c>
      <c r="K36" s="34">
        <v>8.2108793333333345</v>
      </c>
      <c r="L36" s="34"/>
      <c r="M36" s="34"/>
      <c r="N36" s="34">
        <v>6.1663376666666663</v>
      </c>
      <c r="O36" s="34">
        <v>4.1299741666666678</v>
      </c>
      <c r="P36" s="34">
        <v>5.6429350000000014</v>
      </c>
      <c r="Q36" s="34">
        <v>5.054107000000001</v>
      </c>
      <c r="R36" s="34">
        <v>7.9082871666666668</v>
      </c>
      <c r="S36" s="40">
        <f t="shared" si="3"/>
        <v>5.6838258333333345</v>
      </c>
      <c r="T36" s="39">
        <f t="shared" si="4"/>
        <v>39.136690647481984</v>
      </c>
      <c r="U36" s="38">
        <f t="shared" si="5"/>
        <v>12</v>
      </c>
      <c r="V36" s="40">
        <v>3.6801750000000002</v>
      </c>
      <c r="W36" s="40">
        <v>4.326250166666668</v>
      </c>
      <c r="X36" s="41">
        <v>12.512595000000001</v>
      </c>
      <c r="Y36" s="41">
        <v>6.8778381666666668</v>
      </c>
      <c r="Z36" s="41">
        <v>2.9604963333333338</v>
      </c>
      <c r="AA36" s="41">
        <v>7.1477176666666686</v>
      </c>
      <c r="AB36" s="41">
        <v>5.585687833333334</v>
      </c>
      <c r="AC36" s="41"/>
      <c r="AD36" s="41">
        <v>10.819714500000002</v>
      </c>
      <c r="AE36" s="41">
        <v>5.4548371666666675</v>
      </c>
      <c r="AF36" s="41">
        <v>4.4816353333333332</v>
      </c>
      <c r="AG36" s="41">
        <v>7.654764000000001</v>
      </c>
      <c r="AH36" s="41">
        <v>6.0600215000000004</v>
      </c>
      <c r="AI36" s="34">
        <f t="shared" si="6"/>
        <v>5.6838258333333345</v>
      </c>
      <c r="AJ36" s="35">
        <f t="shared" si="7"/>
        <v>39.136690647481984</v>
      </c>
      <c r="AK36" s="42">
        <f>RANK(R36,(D36:R36,V36:AH36),1)</f>
        <v>22</v>
      </c>
    </row>
    <row r="37" spans="1:37" ht="12.95" customHeight="1" x14ac:dyDescent="0.2">
      <c r="A37">
        <v>2009</v>
      </c>
      <c r="B37" s="111" t="s">
        <v>185</v>
      </c>
      <c r="C37" s="37" t="s">
        <v>108</v>
      </c>
      <c r="D37" s="34">
        <v>6.6864467999999997</v>
      </c>
      <c r="E37" s="34">
        <v>7.0529498999999998</v>
      </c>
      <c r="F37" s="34">
        <v>4.8360531</v>
      </c>
      <c r="G37" s="34">
        <v>4.6215146999999996</v>
      </c>
      <c r="H37" s="34">
        <v>4.6304537999999988</v>
      </c>
      <c r="I37" s="34">
        <v>6.9635588999999998</v>
      </c>
      <c r="J37" s="34">
        <v>5.6048157000000005</v>
      </c>
      <c r="K37" s="34">
        <v>7.8127734000000002</v>
      </c>
      <c r="L37" s="34"/>
      <c r="M37" s="34"/>
      <c r="N37" s="34">
        <v>7.5714176999999996</v>
      </c>
      <c r="O37" s="34">
        <v>5.6763284999999994</v>
      </c>
      <c r="P37" s="34">
        <v>6.1858571999999992</v>
      </c>
      <c r="Q37" s="34">
        <v>4.3890981</v>
      </c>
      <c r="R37" s="34">
        <v>8.5100231999999991</v>
      </c>
      <c r="S37" s="40">
        <f t="shared" si="3"/>
        <v>6.1858571999999992</v>
      </c>
      <c r="T37" s="39">
        <f t="shared" si="4"/>
        <v>37.572254335260119</v>
      </c>
      <c r="U37" s="38">
        <f t="shared" si="5"/>
        <v>13</v>
      </c>
      <c r="V37" s="40">
        <v>4.1566814999999995</v>
      </c>
      <c r="W37" s="40">
        <v>4.7198447999999997</v>
      </c>
      <c r="X37" s="41">
        <v>8.8050134999999994</v>
      </c>
      <c r="Y37" s="41">
        <v>7.6786868999999998</v>
      </c>
      <c r="Z37" s="41">
        <v>3.6203354999999999</v>
      </c>
      <c r="AA37" s="41">
        <v>8.5457795999999995</v>
      </c>
      <c r="AB37" s="41">
        <v>6.5166038999999998</v>
      </c>
      <c r="AC37" s="41"/>
      <c r="AD37" s="41">
        <v>10.995092999999999</v>
      </c>
      <c r="AE37" s="41">
        <v>6.1679789999999999</v>
      </c>
      <c r="AF37" s="41">
        <v>5.3008862999999993</v>
      </c>
      <c r="AG37" s="41">
        <v>8.4474494999999994</v>
      </c>
      <c r="AH37" s="41">
        <v>6.0249533999999993</v>
      </c>
      <c r="AI37" s="34">
        <f t="shared" si="6"/>
        <v>6.1858571999999992</v>
      </c>
      <c r="AJ37" s="35">
        <f t="shared" si="7"/>
        <v>37.572254335260119</v>
      </c>
      <c r="AK37" s="42">
        <f>RANK(R37,(D37:R37,V37:AH37),1)</f>
        <v>22</v>
      </c>
    </row>
    <row r="38" spans="1:37" ht="12.95" customHeight="1" x14ac:dyDescent="0.2">
      <c r="A38">
        <v>2009</v>
      </c>
      <c r="B38" s="111" t="s">
        <v>202</v>
      </c>
      <c r="C38" s="37" t="s">
        <v>108</v>
      </c>
      <c r="D38" s="34">
        <v>6.7101584342963667</v>
      </c>
      <c r="E38" s="34">
        <v>6.2929924998890527</v>
      </c>
      <c r="F38" s="34">
        <v>4.9882394709980922</v>
      </c>
      <c r="G38" s="34">
        <v>4.4290596014733952</v>
      </c>
      <c r="H38" s="34">
        <v>4.1361558602937922</v>
      </c>
      <c r="I38" s="34">
        <v>6.559268628234145</v>
      </c>
      <c r="J38" s="34">
        <v>5.0947499223361294</v>
      </c>
      <c r="K38" s="34">
        <v>6.8166688856344031</v>
      </c>
      <c r="L38" s="34"/>
      <c r="M38" s="34"/>
      <c r="N38" s="34">
        <v>6.976434562641459</v>
      </c>
      <c r="O38" s="34">
        <v>4.5799494075356151</v>
      </c>
      <c r="P38" s="34">
        <v>5.991212887764612</v>
      </c>
      <c r="Q38" s="34">
        <v>4.4113078595837223</v>
      </c>
      <c r="R38" s="34">
        <v>7.4646074646074645</v>
      </c>
      <c r="S38" s="40">
        <f t="shared" si="3"/>
        <v>5.991212887764612</v>
      </c>
      <c r="T38" s="39">
        <f t="shared" si="4"/>
        <v>24.592592592592588</v>
      </c>
      <c r="U38" s="38">
        <f t="shared" si="5"/>
        <v>13</v>
      </c>
      <c r="V38" s="40">
        <v>4.1716593440731371</v>
      </c>
      <c r="W38" s="40">
        <v>4.8639772777703811</v>
      </c>
      <c r="X38" s="41">
        <v>10.606665779079574</v>
      </c>
      <c r="Y38" s="41">
        <v>8.0326632050769984</v>
      </c>
      <c r="Z38" s="41">
        <v>3.4615896684862202</v>
      </c>
      <c r="AA38" s="41">
        <v>7.5977455287800115</v>
      </c>
      <c r="AB38" s="41">
        <v>6.3196201127235616</v>
      </c>
      <c r="AC38" s="41"/>
      <c r="AD38" s="41">
        <v>7.6332490125593564</v>
      </c>
      <c r="AE38" s="41">
        <v>6.0622198553233035</v>
      </c>
      <c r="AF38" s="41">
        <v>5.0681223095016197</v>
      </c>
      <c r="AG38" s="41">
        <v>8.9113744286158099</v>
      </c>
      <c r="AH38" s="41">
        <v>6.5060134025651282</v>
      </c>
      <c r="AI38" s="34">
        <f t="shared" si="6"/>
        <v>6.2929924998890527</v>
      </c>
      <c r="AJ38" s="35">
        <f t="shared" si="7"/>
        <v>18.61777150916782</v>
      </c>
      <c r="AK38" s="42">
        <f>RANK(R38,(D38:R38,V38:AH38),1)</f>
        <v>20</v>
      </c>
    </row>
    <row r="39" spans="1:37" ht="12.95" customHeight="1" x14ac:dyDescent="0.2">
      <c r="A39">
        <v>2010</v>
      </c>
      <c r="B39" s="111" t="s">
        <v>186</v>
      </c>
      <c r="C39" s="37" t="s">
        <v>108</v>
      </c>
      <c r="D39" s="34">
        <v>6.2641378110318415</v>
      </c>
      <c r="E39" s="34">
        <v>5.585522881503393</v>
      </c>
      <c r="F39" s="34">
        <v>5.6551244127370799</v>
      </c>
      <c r="G39" s="34">
        <v>5.0287106316338956</v>
      </c>
      <c r="H39" s="34">
        <v>4.9591091004002097</v>
      </c>
      <c r="I39" s="34">
        <v>5.7508265181834011</v>
      </c>
      <c r="J39" s="34">
        <v>5.0896119714633725</v>
      </c>
      <c r="K39" s="34">
        <v>4.8460066121454677</v>
      </c>
      <c r="L39" s="34"/>
      <c r="M39" s="34"/>
      <c r="N39" s="34">
        <v>6.1249347485644687</v>
      </c>
      <c r="O39" s="34">
        <v>4.3761962763180788</v>
      </c>
      <c r="P39" s="34">
        <v>5.5942230729076039</v>
      </c>
      <c r="Q39" s="34">
        <v>5.6116234557160265</v>
      </c>
      <c r="R39" s="34">
        <v>6.8296502523055507</v>
      </c>
      <c r="S39" s="40">
        <f t="shared" si="3"/>
        <v>5.5942230729076039</v>
      </c>
      <c r="T39" s="39">
        <f t="shared" si="4"/>
        <v>22.083981337480559</v>
      </c>
      <c r="U39" s="38">
        <f t="shared" si="5"/>
        <v>13</v>
      </c>
      <c r="V39" s="40">
        <v>3.958587088915956</v>
      </c>
      <c r="W39" s="40">
        <v>5.3419175221854891</v>
      </c>
      <c r="X39" s="41">
        <v>11.162345571602575</v>
      </c>
      <c r="Y39" s="41">
        <v>7.7257699669392732</v>
      </c>
      <c r="Z39" s="41">
        <v>3.1668696711327651</v>
      </c>
      <c r="AA39" s="41">
        <v>7.1080563772402989</v>
      </c>
      <c r="AB39" s="41">
        <v>6.3163389594571075</v>
      </c>
      <c r="AC39" s="41"/>
      <c r="AD39" s="41">
        <v>11.39725073951627</v>
      </c>
      <c r="AE39" s="41">
        <v>6.3250391508613193</v>
      </c>
      <c r="AF39" s="41">
        <v>5.1418131198886377</v>
      </c>
      <c r="AG39" s="41">
        <v>8.0563772402992875</v>
      </c>
      <c r="AH39" s="41">
        <v>5.7421263267791893</v>
      </c>
      <c r="AI39" s="34">
        <f t="shared" si="6"/>
        <v>5.6551244127370799</v>
      </c>
      <c r="AJ39" s="35">
        <f t="shared" si="7"/>
        <v>20.769230769230777</v>
      </c>
      <c r="AK39" s="42">
        <f>RANK(R39,(D39:R39,V39:AH39),1)</f>
        <v>20</v>
      </c>
    </row>
    <row r="40" spans="1:37" ht="12.95" customHeight="1" x14ac:dyDescent="0.2">
      <c r="A40">
        <v>2010</v>
      </c>
      <c r="B40" s="111" t="s">
        <v>203</v>
      </c>
      <c r="C40" s="37" t="s">
        <v>108</v>
      </c>
      <c r="D40" s="34">
        <v>6.0419024066772025</v>
      </c>
      <c r="E40" s="34">
        <v>5.711882527320884</v>
      </c>
      <c r="F40" s="34">
        <v>5.864199394716108</v>
      </c>
      <c r="G40" s="34">
        <v>4.6202783109884491</v>
      </c>
      <c r="H40" s="34">
        <v>4.2479481906890131</v>
      </c>
      <c r="I40" s="34">
        <v>6.0165162621113311</v>
      </c>
      <c r="J40" s="34">
        <v>5.1449252986831073</v>
      </c>
      <c r="K40" s="34">
        <v>4.7396250755435219</v>
      </c>
      <c r="L40" s="34">
        <v>7.9035530081743781</v>
      </c>
      <c r="M40" s="34"/>
      <c r="N40" s="34">
        <v>6.1095987921861896</v>
      </c>
      <c r="O40" s="34">
        <v>4.7641331301950487</v>
      </c>
      <c r="P40" s="34">
        <v>5.3987867443418134</v>
      </c>
      <c r="Q40" s="34">
        <v>5.5172554189825416</v>
      </c>
      <c r="R40" s="34">
        <v>6.4988530088628718</v>
      </c>
      <c r="S40" s="40">
        <f t="shared" si="3"/>
        <v>5.6145689731517123</v>
      </c>
      <c r="T40" s="39">
        <f t="shared" si="4"/>
        <v>15.74981160512435</v>
      </c>
      <c r="U40" s="38">
        <f t="shared" si="5"/>
        <v>13</v>
      </c>
      <c r="V40" s="40">
        <v>4.1633277088027771</v>
      </c>
      <c r="W40" s="40">
        <v>4.4764234917818477</v>
      </c>
      <c r="X40" s="41">
        <v>11.86379156045019</v>
      </c>
      <c r="Y40" s="41">
        <v>7.7596981889677785</v>
      </c>
      <c r="Z40" s="41">
        <v>4.3071825280093776</v>
      </c>
      <c r="AA40" s="41">
        <v>6.7696385508988248</v>
      </c>
      <c r="AB40" s="41">
        <v>6.4819289124856256</v>
      </c>
      <c r="AC40" s="41"/>
      <c r="AD40" s="41">
        <v>11.846867464072945</v>
      </c>
      <c r="AE40" s="41">
        <v>6.0672885512430721</v>
      </c>
      <c r="AF40" s="41">
        <v>4.7302849374405547</v>
      </c>
      <c r="AG40" s="41">
        <v>7.95432529730612</v>
      </c>
      <c r="AH40" s="41">
        <v>5.5764897563029079</v>
      </c>
      <c r="AI40" s="34">
        <f t="shared" si="6"/>
        <v>5.7880409610184955</v>
      </c>
      <c r="AJ40" s="35">
        <f t="shared" si="7"/>
        <v>12.280701754385957</v>
      </c>
      <c r="AK40" s="42">
        <f>RANK(R40,(D40:R40,V40:AH40),1)</f>
        <v>20</v>
      </c>
    </row>
    <row r="41" spans="1:37" ht="12.95" customHeight="1" x14ac:dyDescent="0.2">
      <c r="A41">
        <v>2011</v>
      </c>
      <c r="B41" s="111" t="s">
        <v>187</v>
      </c>
      <c r="C41" s="37" t="s">
        <v>108</v>
      </c>
      <c r="D41" s="34">
        <v>5.946625480999038</v>
      </c>
      <c r="E41" s="34">
        <v>5.8077261996910305</v>
      </c>
      <c r="F41" s="34">
        <v>6.1028871724705454</v>
      </c>
      <c r="G41" s="34">
        <v>4.8875184610254863</v>
      </c>
      <c r="H41" s="34">
        <v>4.8788372559437363</v>
      </c>
      <c r="I41" s="34">
        <v>6.2157428385333002</v>
      </c>
      <c r="J41" s="34">
        <v>4.7659815898809805</v>
      </c>
      <c r="K41" s="34">
        <v>5.8858570454267847</v>
      </c>
      <c r="L41" s="34">
        <v>7.092544551790092</v>
      </c>
      <c r="M41" s="34"/>
      <c r="N41" s="34">
        <v>6.0160751216530413</v>
      </c>
      <c r="O41" s="34">
        <v>5.2955350998677559</v>
      </c>
      <c r="P41" s="34">
        <v>5.8771758403450338</v>
      </c>
      <c r="Q41" s="34">
        <v>5.7990449946092797</v>
      </c>
      <c r="R41" s="34">
        <v>7.0144137060543388</v>
      </c>
      <c r="S41" s="40">
        <f t="shared" si="3"/>
        <v>5.8815164428859088</v>
      </c>
      <c r="T41" s="39">
        <f t="shared" si="4"/>
        <v>19.261992619926204</v>
      </c>
      <c r="U41" s="38">
        <f t="shared" si="5"/>
        <v>13</v>
      </c>
      <c r="V41" s="40">
        <v>4.2364280798942051</v>
      </c>
      <c r="W41" s="40">
        <v>4.9309244864342388</v>
      </c>
      <c r="X41" s="41">
        <v>12.049512653469584</v>
      </c>
      <c r="Y41" s="41">
        <v>8.299232058153402</v>
      </c>
      <c r="Z41" s="41">
        <v>4.818068820371483</v>
      </c>
      <c r="AA41" s="41">
        <v>6.4501353757405617</v>
      </c>
      <c r="AB41" s="41">
        <v>6.997051295890838</v>
      </c>
      <c r="AC41" s="41"/>
      <c r="AD41" s="41">
        <v>11.893250961998076</v>
      </c>
      <c r="AE41" s="41">
        <v>6.43277296557706</v>
      </c>
      <c r="AF41" s="41">
        <v>5.1305922033144986</v>
      </c>
      <c r="AG41" s="41">
        <v>7.8130845735753782</v>
      </c>
      <c r="AH41" s="41">
        <v>5.8771758403450338</v>
      </c>
      <c r="AI41" s="34">
        <f t="shared" si="6"/>
        <v>5.9162412632129113</v>
      </c>
      <c r="AJ41" s="35">
        <f t="shared" si="7"/>
        <v>18.561995597945696</v>
      </c>
      <c r="AK41" s="42">
        <f>RANK(R41,(D41:R41,V41:AH41),1)</f>
        <v>21</v>
      </c>
    </row>
    <row r="42" spans="1:37" ht="12.95" customHeight="1" x14ac:dyDescent="0.2">
      <c r="A42">
        <v>2011</v>
      </c>
      <c r="B42" s="111" t="s">
        <v>204</v>
      </c>
      <c r="C42" s="37" t="s">
        <v>108</v>
      </c>
      <c r="D42" s="34">
        <v>6.1073373413982379</v>
      </c>
      <c r="E42" s="34">
        <v>6.2895164382297182</v>
      </c>
      <c r="F42" s="34">
        <v>5.3178945884618178</v>
      </c>
      <c r="G42" s="34">
        <v>4.6932805421824524</v>
      </c>
      <c r="H42" s="34">
        <v>4.5458022256998252</v>
      </c>
      <c r="I42" s="34">
        <v>6.3502428038402128</v>
      </c>
      <c r="J42" s="34">
        <v>4.4416998846532643</v>
      </c>
      <c r="K42" s="34">
        <v>5.7765898973062368</v>
      </c>
      <c r="L42" s="34">
        <v>7.0876343862533524</v>
      </c>
      <c r="M42" s="34"/>
      <c r="N42" s="34">
        <v>6.4196443645379198</v>
      </c>
      <c r="O42" s="34">
        <v>5.2137922474152569</v>
      </c>
      <c r="P42" s="34">
        <v>6.0119101954388903</v>
      </c>
      <c r="Q42" s="34">
        <v>4.7713572979673735</v>
      </c>
      <c r="R42" s="34">
        <v>6.8794297041602297</v>
      </c>
      <c r="S42" s="40">
        <f t="shared" si="3"/>
        <v>5.894250046372564</v>
      </c>
      <c r="T42" s="39">
        <f t="shared" si="4"/>
        <v>16.71424948105085</v>
      </c>
      <c r="U42" s="38">
        <f t="shared" si="5"/>
        <v>13</v>
      </c>
      <c r="V42" s="40">
        <v>4.0773416909903011</v>
      </c>
      <c r="W42" s="40">
        <v>4.6065285913103189</v>
      </c>
      <c r="X42" s="41">
        <v>15.172916207536247</v>
      </c>
      <c r="Y42" s="41">
        <v>8.1633585770678163</v>
      </c>
      <c r="Z42" s="41">
        <v>5.0142627604093475</v>
      </c>
      <c r="AA42" s="41">
        <v>5.8644318789562622</v>
      </c>
      <c r="AB42" s="41">
        <v>6.8100281434625236</v>
      </c>
      <c r="AC42" s="41"/>
      <c r="AD42" s="41">
        <v>12.318777023843035</v>
      </c>
      <c r="AE42" s="41">
        <v>5.8123807084329817</v>
      </c>
      <c r="AF42" s="41">
        <v>5.3265697835490311</v>
      </c>
      <c r="AG42" s="41">
        <v>8.0158802605851864</v>
      </c>
      <c r="AH42" s="41">
        <v>5.7082783673864208</v>
      </c>
      <c r="AI42" s="34">
        <f t="shared" si="6"/>
        <v>5.8384062936946215</v>
      </c>
      <c r="AJ42" s="35">
        <f t="shared" si="7"/>
        <v>17.83060921248142</v>
      </c>
      <c r="AK42" s="42">
        <f>RANK(R42,(D42:R42,V42:AH42),1)</f>
        <v>21</v>
      </c>
    </row>
    <row r="43" spans="1:37" ht="12.95" customHeight="1" x14ac:dyDescent="0.2">
      <c r="A43">
        <v>2012</v>
      </c>
      <c r="B43" s="111" t="s">
        <v>188</v>
      </c>
      <c r="C43" s="37" t="s">
        <v>108</v>
      </c>
      <c r="D43" s="34">
        <v>5.4921503335451032</v>
      </c>
      <c r="E43" s="34">
        <v>5.6319206264646651</v>
      </c>
      <c r="F43" s="34">
        <v>4.5795325385997341</v>
      </c>
      <c r="G43" s="34">
        <v>4.2588830430783879</v>
      </c>
      <c r="H43" s="34">
        <v>4.7439681773286297</v>
      </c>
      <c r="I43" s="34">
        <v>5.3688236044984317</v>
      </c>
      <c r="J43" s="34">
        <v>3.9628988933663769</v>
      </c>
      <c r="K43" s="34">
        <v>6.9638493001687163</v>
      </c>
      <c r="L43" s="34">
        <v>7.2433898860078383</v>
      </c>
      <c r="M43" s="34"/>
      <c r="N43" s="34">
        <v>5.5661463709731063</v>
      </c>
      <c r="O43" s="34">
        <v>6.5198730756006986</v>
      </c>
      <c r="P43" s="34">
        <v>5.9279047761766757</v>
      </c>
      <c r="Q43" s="34">
        <v>4.3822097721250595</v>
      </c>
      <c r="R43" s="34">
        <v>7.3502730511816203</v>
      </c>
      <c r="S43" s="40">
        <f t="shared" si="3"/>
        <v>5.5291483522591047</v>
      </c>
      <c r="T43" s="39">
        <f t="shared" si="4"/>
        <v>32.936802973977699</v>
      </c>
      <c r="U43" s="38">
        <f t="shared" si="5"/>
        <v>14</v>
      </c>
      <c r="V43" s="40">
        <v>4.1519998779046068</v>
      </c>
      <c r="W43" s="40">
        <v>5.1879444018966474</v>
      </c>
      <c r="X43" s="41">
        <v>15.925591610893511</v>
      </c>
      <c r="Y43" s="41">
        <v>8.0326809519065367</v>
      </c>
      <c r="Z43" s="41">
        <v>4.8837384702481907</v>
      </c>
      <c r="AA43" s="41">
        <v>7.7038096744487454</v>
      </c>
      <c r="AB43" s="41">
        <v>6.4540988201091416</v>
      </c>
      <c r="AC43" s="41"/>
      <c r="AD43" s="41">
        <v>11.346059072293778</v>
      </c>
      <c r="AE43" s="41">
        <v>5.6154770625917747</v>
      </c>
      <c r="AF43" s="41">
        <v>5.1386137102779781</v>
      </c>
      <c r="AG43" s="41">
        <v>7.9751284783514231</v>
      </c>
      <c r="AH43" s="41">
        <v>5.2701622212610957</v>
      </c>
      <c r="AI43" s="34">
        <f t="shared" si="6"/>
        <v>5.59081171678244</v>
      </c>
      <c r="AJ43" s="35">
        <f t="shared" si="7"/>
        <v>31.470588235294127</v>
      </c>
      <c r="AK43" s="42">
        <f>RANK(R43,(D43:R43,V43:AH43),1)</f>
        <v>21</v>
      </c>
    </row>
    <row r="44" spans="1:37" ht="12.95" customHeight="1" x14ac:dyDescent="0.2">
      <c r="A44">
        <v>2012</v>
      </c>
      <c r="B44" s="111" t="s">
        <v>205</v>
      </c>
      <c r="C44" s="37" t="s">
        <v>108</v>
      </c>
      <c r="D44" s="34">
        <v>5.164281717163643</v>
      </c>
      <c r="E44" s="34">
        <v>5.4440802622112079</v>
      </c>
      <c r="F44" s="34">
        <v>4.29290910544408</v>
      </c>
      <c r="G44" s="34">
        <v>4.1250299784155411</v>
      </c>
      <c r="H44" s="34">
        <v>4.3728515468862428</v>
      </c>
      <c r="I44" s="34">
        <v>5.1323047405867772</v>
      </c>
      <c r="J44" s="34">
        <v>4.5487249180589977</v>
      </c>
      <c r="K44" s="34">
        <v>7.6584858901590867</v>
      </c>
      <c r="L44" s="34">
        <v>7.314733391957791</v>
      </c>
      <c r="M44" s="34"/>
      <c r="N44" s="34">
        <v>5.5719881685186667</v>
      </c>
      <c r="O44" s="34">
        <v>6.0276600847389883</v>
      </c>
      <c r="P44" s="34">
        <v>5.8597809577104494</v>
      </c>
      <c r="Q44" s="34">
        <v>3.8772084099448398</v>
      </c>
      <c r="R44" s="34">
        <v>8.0182268766488143</v>
      </c>
      <c r="S44" s="40">
        <f t="shared" si="3"/>
        <v>5.3041809896874259</v>
      </c>
      <c r="T44" s="39">
        <f t="shared" si="4"/>
        <v>51.168048229088171</v>
      </c>
      <c r="U44" s="38">
        <f t="shared" si="5"/>
        <v>14</v>
      </c>
      <c r="V44" s="40">
        <v>4.6846270685106726</v>
      </c>
      <c r="W44" s="40">
        <v>4.7645695099528345</v>
      </c>
      <c r="X44" s="41">
        <v>15.716683987528979</v>
      </c>
      <c r="Y44" s="41">
        <v>7.8983132144855706</v>
      </c>
      <c r="Z44" s="41">
        <v>5.1482932288752101</v>
      </c>
      <c r="AA44" s="41">
        <v>7.6744743784475187</v>
      </c>
      <c r="AB44" s="41">
        <v>5.1083220081541292</v>
      </c>
      <c r="AC44" s="41"/>
      <c r="AD44" s="41">
        <v>12.231193540650732</v>
      </c>
      <c r="AE44" s="41">
        <v>5.7558557838356377</v>
      </c>
      <c r="AF44" s="41">
        <v>4.4048285234631068</v>
      </c>
      <c r="AG44" s="41">
        <v>7.370693100967304</v>
      </c>
      <c r="AH44" s="41">
        <v>5.0763450315772642</v>
      </c>
      <c r="AI44" s="34">
        <f t="shared" si="6"/>
        <v>5.3041809896874259</v>
      </c>
      <c r="AJ44" s="35">
        <f t="shared" si="7"/>
        <v>51.168048229088171</v>
      </c>
      <c r="AK44" s="42">
        <f>RANK(R44,(D44:R44,V44:AH44),1)</f>
        <v>24</v>
      </c>
    </row>
    <row r="45" spans="1:37" ht="12.95" customHeight="1" x14ac:dyDescent="0.2">
      <c r="A45">
        <v>2013</v>
      </c>
      <c r="B45" s="111" t="s">
        <v>189</v>
      </c>
      <c r="C45" s="37" t="s">
        <v>108</v>
      </c>
      <c r="D45" s="34">
        <v>5.2327065430102948</v>
      </c>
      <c r="E45" s="34">
        <v>4.5009784735812142</v>
      </c>
      <c r="F45" s="34">
        <v>4.8583340423721602</v>
      </c>
      <c r="G45" s="34">
        <v>4.3818599506508971</v>
      </c>
      <c r="H45" s="34">
        <v>4.8157917127541898</v>
      </c>
      <c r="I45" s="34">
        <v>5.4113843274057691</v>
      </c>
      <c r="J45" s="34">
        <v>5.0455202926912275</v>
      </c>
      <c r="K45" s="34">
        <v>7.6916531949289535</v>
      </c>
      <c r="L45" s="34">
        <v>6.959925125499872</v>
      </c>
      <c r="M45" s="34"/>
      <c r="N45" s="34">
        <v>6.0665362035225057</v>
      </c>
      <c r="O45" s="34">
        <v>6.3643325108482944</v>
      </c>
      <c r="P45" s="34">
        <v>5.6411129073428059</v>
      </c>
      <c r="Q45" s="34">
        <v>4.6286054624351225</v>
      </c>
      <c r="R45" s="34">
        <v>8.7381945035310125</v>
      </c>
      <c r="S45" s="40">
        <f t="shared" si="3"/>
        <v>5.3220454352080324</v>
      </c>
      <c r="T45" s="39">
        <f t="shared" si="4"/>
        <v>64.188649080735388</v>
      </c>
      <c r="U45" s="38">
        <f t="shared" si="5"/>
        <v>14</v>
      </c>
      <c r="V45" s="40">
        <v>4.6966731898238745</v>
      </c>
      <c r="W45" s="40">
        <v>5.2327065430102948</v>
      </c>
      <c r="X45" s="41">
        <v>14.821747638900707</v>
      </c>
      <c r="Y45" s="41">
        <v>8.4914489917467879</v>
      </c>
      <c r="Z45" s="41">
        <v>5.147621883774355</v>
      </c>
      <c r="AA45" s="41">
        <v>7.8703309793244278</v>
      </c>
      <c r="AB45" s="41">
        <v>7.1215859780481576</v>
      </c>
      <c r="AC45" s="41"/>
      <c r="AD45" s="41">
        <v>11.741682974559687</v>
      </c>
      <c r="AE45" s="41">
        <v>5.5049774525653019</v>
      </c>
      <c r="AF45" s="41">
        <v>5.7857568280439038</v>
      </c>
      <c r="AG45" s="41">
        <v>8.2361950140389695</v>
      </c>
      <c r="AH45" s="41">
        <v>5.3688419977877988</v>
      </c>
      <c r="AI45" s="34">
        <f t="shared" si="6"/>
        <v>5.5730451799540539</v>
      </c>
      <c r="AJ45" s="35">
        <f t="shared" si="7"/>
        <v>56.793893129770993</v>
      </c>
      <c r="AK45" s="42">
        <f>RANK(R45,(D45:R45,V45:AH45),1)</f>
        <v>24</v>
      </c>
    </row>
    <row r="46" spans="1:37" ht="12.95" customHeight="1" x14ac:dyDescent="0.2">
      <c r="A46">
        <v>2013</v>
      </c>
      <c r="B46" s="111" t="s">
        <v>206</v>
      </c>
      <c r="C46" s="37" t="s">
        <v>108</v>
      </c>
      <c r="D46" s="34">
        <v>5.0945155548020686</v>
      </c>
      <c r="E46" s="34">
        <v>5.6200728998898022</v>
      </c>
      <c r="F46" s="34">
        <v>4.6367720606933966</v>
      </c>
      <c r="G46" s="34">
        <v>4.4672374332457405</v>
      </c>
      <c r="H46" s="34">
        <v>4.5096210901076548</v>
      </c>
      <c r="I46" s="34">
        <v>5.2640501822497248</v>
      </c>
      <c r="J46" s="34">
        <v>4.7978299567686697</v>
      </c>
      <c r="K46" s="34">
        <v>7.6544884292616775</v>
      </c>
      <c r="L46" s="34">
        <v>7.0017801135882003</v>
      </c>
      <c r="M46" s="34"/>
      <c r="N46" s="34">
        <v>6.5016529626176158</v>
      </c>
      <c r="O46" s="34">
        <v>6.5525133508519113</v>
      </c>
      <c r="P46" s="34">
        <v>6.1202000508603884</v>
      </c>
      <c r="Q46" s="34">
        <v>4.4333305077562093</v>
      </c>
      <c r="R46" s="34">
        <v>8.6123590743409331</v>
      </c>
      <c r="S46" s="40">
        <f t="shared" si="3"/>
        <v>5.4420615410697639</v>
      </c>
      <c r="T46" s="39">
        <f t="shared" si="4"/>
        <v>58.255451713395615</v>
      </c>
      <c r="U46" s="38">
        <f t="shared" si="5"/>
        <v>14</v>
      </c>
      <c r="V46" s="40">
        <v>4.2214122234466389</v>
      </c>
      <c r="W46" s="40">
        <v>5.6455030940069522</v>
      </c>
      <c r="X46" s="41">
        <v>12.867678223277105</v>
      </c>
      <c r="Y46" s="41">
        <v>8.1969992370941771</v>
      </c>
      <c r="Z46" s="41">
        <v>4.8995507332372634</v>
      </c>
      <c r="AA46" s="41">
        <v>7.1543612782910913</v>
      </c>
      <c r="AB46" s="41">
        <v>5.8489446469441386</v>
      </c>
      <c r="AC46" s="41"/>
      <c r="AD46" s="41">
        <v>12.036958548783588</v>
      </c>
      <c r="AE46" s="41">
        <v>5.2216665253878105</v>
      </c>
      <c r="AF46" s="41">
        <v>5.2047130626430453</v>
      </c>
      <c r="AG46" s="41">
        <v>8.9599050606086283</v>
      </c>
      <c r="AH46" s="41">
        <v>5.2810036449944908</v>
      </c>
      <c r="AI46" s="34">
        <f t="shared" si="6"/>
        <v>5.6327879969483767</v>
      </c>
      <c r="AJ46" s="35">
        <f t="shared" si="7"/>
        <v>52.896914973664387</v>
      </c>
      <c r="AK46" s="42">
        <f>RANK(R46,(D46:R46,V46:AH46),1)</f>
        <v>23</v>
      </c>
    </row>
    <row r="47" spans="1:37" ht="12.95" customHeight="1" x14ac:dyDescent="0.2">
      <c r="A47">
        <v>2014</v>
      </c>
      <c r="B47" s="111" t="s">
        <v>190</v>
      </c>
      <c r="C47" s="37" t="s">
        <v>108</v>
      </c>
      <c r="D47" s="34">
        <v>4.4181653937751495</v>
      </c>
      <c r="E47" s="34">
        <v>5.0669294571733596</v>
      </c>
      <c r="F47" s="34">
        <v>4.1061016670772768</v>
      </c>
      <c r="G47" s="34">
        <v>4.0157674304015769</v>
      </c>
      <c r="H47" s="34">
        <v>4.6398948837973224</v>
      </c>
      <c r="I47" s="34">
        <v>4.8123511538145678</v>
      </c>
      <c r="J47" s="34">
        <v>3.9829186170649589</v>
      </c>
      <c r="K47" s="34">
        <v>7.2924365607292447</v>
      </c>
      <c r="L47" s="34">
        <v>5.8388765705838876</v>
      </c>
      <c r="M47" s="34"/>
      <c r="N47" s="34">
        <v>5.8388765705838876</v>
      </c>
      <c r="O47" s="34">
        <v>5.1983247105198318</v>
      </c>
      <c r="P47" s="34">
        <v>5.5925104705592501</v>
      </c>
      <c r="Q47" s="34">
        <v>3.9582820070624947</v>
      </c>
      <c r="R47" s="34">
        <v>9.0991212942432451</v>
      </c>
      <c r="S47" s="40">
        <f t="shared" si="3"/>
        <v>4.9396403054939633</v>
      </c>
      <c r="T47" s="39">
        <f t="shared" si="4"/>
        <v>84.206151288445568</v>
      </c>
      <c r="U47" s="38">
        <f t="shared" si="5"/>
        <v>14</v>
      </c>
      <c r="V47" s="40">
        <v>4.5577728504557777</v>
      </c>
      <c r="W47" s="40">
        <v>4.5167118337850045</v>
      </c>
      <c r="X47" s="41">
        <v>11.858421614519175</v>
      </c>
      <c r="Y47" s="41">
        <v>6.4876406339820978</v>
      </c>
      <c r="Z47" s="41">
        <v>5.0505050505050502</v>
      </c>
      <c r="AA47" s="41">
        <v>6.6272480906627242</v>
      </c>
      <c r="AB47" s="41">
        <v>5.658208097232488</v>
      </c>
      <c r="AC47" s="41"/>
      <c r="AD47" s="41">
        <v>11.25071856779174</v>
      </c>
      <c r="AE47" s="41">
        <v>4.6234704771290138</v>
      </c>
      <c r="AF47" s="41">
        <v>4.6234704771290138</v>
      </c>
      <c r="AG47" s="41">
        <v>7.1035558840436881</v>
      </c>
      <c r="AH47" s="41">
        <v>4.8287755604828773</v>
      </c>
      <c r="AI47" s="34">
        <f t="shared" si="6"/>
        <v>5.0587172538392053</v>
      </c>
      <c r="AJ47" s="35">
        <f t="shared" si="7"/>
        <v>79.870129870129858</v>
      </c>
      <c r="AK47" s="42">
        <f>RANK(R47,(D47:R47,V47:AH47),1)</f>
        <v>24</v>
      </c>
    </row>
    <row r="48" spans="1:37" ht="12.95" customHeight="1" x14ac:dyDescent="0.2">
      <c r="A48">
        <v>2014</v>
      </c>
      <c r="B48" s="111" t="s">
        <v>207</v>
      </c>
      <c r="C48" s="37" t="s">
        <v>108</v>
      </c>
      <c r="D48" s="34">
        <v>4.3368154479265595</v>
      </c>
      <c r="E48" s="34">
        <v>4.9620132953466287</v>
      </c>
      <c r="F48" s="34">
        <v>4.1706236150680596</v>
      </c>
      <c r="G48" s="34">
        <v>3.8619816397594176</v>
      </c>
      <c r="H48" s="34">
        <v>4.1468819246597022</v>
      </c>
      <c r="I48" s="34">
        <v>4.8116492560937001</v>
      </c>
      <c r="J48" s="34">
        <v>3.2288698955365627</v>
      </c>
      <c r="K48" s="34">
        <v>7.0354542576764798</v>
      </c>
      <c r="L48" s="34">
        <v>6.0462171573282681</v>
      </c>
      <c r="M48" s="34"/>
      <c r="N48" s="34">
        <v>5.5713833491611267</v>
      </c>
      <c r="O48" s="34">
        <v>5.5159860715416267</v>
      </c>
      <c r="P48" s="34">
        <v>5.8246280468502682</v>
      </c>
      <c r="Q48" s="34">
        <v>3.6087369420702751</v>
      </c>
      <c r="R48" s="34">
        <v>9.0930674264007596</v>
      </c>
      <c r="S48" s="40">
        <f t="shared" si="3"/>
        <v>4.886831275720164</v>
      </c>
      <c r="T48" s="39">
        <f t="shared" si="4"/>
        <v>86.072874493927145</v>
      </c>
      <c r="U48" s="38">
        <f t="shared" si="5"/>
        <v>14</v>
      </c>
      <c r="V48" s="40">
        <v>3.9965178854067744</v>
      </c>
      <c r="W48" s="40">
        <v>4.138968027856917</v>
      </c>
      <c r="X48" s="41">
        <v>11.20607787274454</v>
      </c>
      <c r="Y48" s="41">
        <v>6.149097815764482</v>
      </c>
      <c r="Z48" s="41">
        <v>4.4476100031655585</v>
      </c>
      <c r="AA48" s="41">
        <v>6.267806267806268</v>
      </c>
      <c r="AB48" s="41">
        <v>5.0253244697689139</v>
      </c>
      <c r="AC48" s="41"/>
      <c r="AD48" s="41">
        <v>9.8923710034821148</v>
      </c>
      <c r="AE48" s="41">
        <v>4.4080405191516299</v>
      </c>
      <c r="AF48" s="41">
        <v>4.4001266223488438</v>
      </c>
      <c r="AG48" s="41">
        <v>6.7426400759734095</v>
      </c>
      <c r="AH48" s="41">
        <v>4.637543526432415</v>
      </c>
      <c r="AI48" s="34">
        <f t="shared" si="6"/>
        <v>4.886831275720164</v>
      </c>
      <c r="AJ48" s="35">
        <f t="shared" si="7"/>
        <v>86.072874493927145</v>
      </c>
      <c r="AK48" s="42">
        <f>RANK(R48,(D48:R48,V48:AH48),1)</f>
        <v>24</v>
      </c>
    </row>
    <row r="49" spans="1:37" ht="12.95" customHeight="1" x14ac:dyDescent="0.2">
      <c r="A49">
        <v>2015</v>
      </c>
      <c r="B49" s="111" t="s">
        <v>191</v>
      </c>
      <c r="C49" s="37">
        <v>2015</v>
      </c>
      <c r="D49" s="34">
        <v>3.6466185597984091</v>
      </c>
      <c r="E49" s="34">
        <v>4.3642262281924733</v>
      </c>
      <c r="F49" s="34">
        <v>3.3244273617439313</v>
      </c>
      <c r="G49" s="34">
        <v>3.2438795622303118</v>
      </c>
      <c r="H49" s="34">
        <v>4.07864766628055</v>
      </c>
      <c r="I49" s="34">
        <v>4.1591954657941699</v>
      </c>
      <c r="J49" s="34">
        <v>3.2072669260877573</v>
      </c>
      <c r="K49" s="34">
        <v>6.4145338521755146</v>
      </c>
      <c r="L49" s="34">
        <v>4.9500284064733417</v>
      </c>
      <c r="M49" s="34"/>
      <c r="N49" s="34">
        <v>4.9207382975592981</v>
      </c>
      <c r="O49" s="34">
        <v>4.7962553346746146</v>
      </c>
      <c r="P49" s="34">
        <v>5.2722196045278196</v>
      </c>
      <c r="Q49" s="34">
        <v>2.9729460547754094</v>
      </c>
      <c r="R49" s="34">
        <v>7.6813310627078923</v>
      </c>
      <c r="S49" s="40">
        <f t="shared" si="3"/>
        <v>4.2617108469933216</v>
      </c>
      <c r="T49" s="39">
        <f t="shared" si="4"/>
        <v>80.240549828178658</v>
      </c>
      <c r="U49" s="38">
        <f t="shared" si="5"/>
        <v>14</v>
      </c>
      <c r="V49" s="40">
        <v>3.7930691043686258</v>
      </c>
      <c r="W49" s="40">
        <v>4.0420350301379955</v>
      </c>
      <c r="X49" s="41">
        <v>7.6813310627078923</v>
      </c>
      <c r="Y49" s="41">
        <v>5.4699278396976139</v>
      </c>
      <c r="Z49" s="41">
        <v>4.2983234831358752</v>
      </c>
      <c r="AA49" s="41">
        <v>5.5651206936682547</v>
      </c>
      <c r="AB49" s="41">
        <v>4.2763559014503434</v>
      </c>
      <c r="AC49" s="41">
        <v>4.4813866638486477</v>
      </c>
      <c r="AD49" s="41">
        <v>8.3330359860453598</v>
      </c>
      <c r="AE49" s="41">
        <v>4.5179992999912013</v>
      </c>
      <c r="AF49" s="41">
        <v>3.7564564682260713</v>
      </c>
      <c r="AG49" s="41">
        <v>6.8099503225151015</v>
      </c>
      <c r="AH49" s="41">
        <v>4.07864766628055</v>
      </c>
      <c r="AI49" s="34">
        <f t="shared" si="6"/>
        <v>4.3642262281924733</v>
      </c>
      <c r="AJ49" s="35">
        <f t="shared" si="7"/>
        <v>76.006711409395947</v>
      </c>
      <c r="AK49" s="42">
        <f>RANK(R49,(D49:R49,V49:AH49),1)</f>
        <v>25</v>
      </c>
    </row>
    <row r="50" spans="1:37" ht="12.95" customHeight="1" x14ac:dyDescent="0.2">
      <c r="A50">
        <v>2015</v>
      </c>
      <c r="B50" s="111" t="s">
        <v>208</v>
      </c>
      <c r="C50" s="37">
        <v>2015</v>
      </c>
      <c r="D50" s="34">
        <v>3.6772382275515896</v>
      </c>
      <c r="E50" s="34">
        <v>4.2097541352596473</v>
      </c>
      <c r="F50" s="34">
        <v>3.1663108025884528</v>
      </c>
      <c r="G50" s="34">
        <v>3.0871530325237413</v>
      </c>
      <c r="H50" s="34">
        <v>3.8715345722558809</v>
      </c>
      <c r="I50" s="34">
        <v>3.8931230550008022</v>
      </c>
      <c r="J50" s="34">
        <v>2.9288374923943188</v>
      </c>
      <c r="K50" s="34">
        <v>6.0735598122378507</v>
      </c>
      <c r="L50" s="34">
        <v>4.7782508475425738</v>
      </c>
      <c r="M50" s="34"/>
      <c r="N50" s="34">
        <v>4.7926431693725222</v>
      </c>
      <c r="O50" s="34">
        <v>5.0804896059714713</v>
      </c>
      <c r="P50" s="34">
        <v>5.4546899735501073</v>
      </c>
      <c r="Q50" s="34">
        <v>2.4754793547509721</v>
      </c>
      <c r="R50" s="34">
        <v>7.5919497652973122</v>
      </c>
      <c r="S50" s="40">
        <f t="shared" si="3"/>
        <v>4.0514385951302252</v>
      </c>
      <c r="T50" s="39">
        <f t="shared" si="4"/>
        <v>87.388987566607426</v>
      </c>
      <c r="U50" s="38">
        <f t="shared" si="5"/>
        <v>14</v>
      </c>
      <c r="V50" s="40">
        <v>4.2601272616644641</v>
      </c>
      <c r="W50" s="40">
        <v>3.7060228712114842</v>
      </c>
      <c r="X50" s="41">
        <v>7.030649213929359</v>
      </c>
      <c r="Y50" s="41">
        <v>5.4331014908051856</v>
      </c>
      <c r="Z50" s="41">
        <v>4.0226539514703292</v>
      </c>
      <c r="AA50" s="41">
        <v>5.5122592608698975</v>
      </c>
      <c r="AB50" s="41">
        <v>4.0154577905553559</v>
      </c>
      <c r="AC50" s="41">
        <v>4.7206815602227845</v>
      </c>
      <c r="AD50" s="41">
        <v>7.1170031449090452</v>
      </c>
      <c r="AE50" s="41">
        <v>4.1593810088548313</v>
      </c>
      <c r="AF50" s="41">
        <v>3.6124727793168256</v>
      </c>
      <c r="AG50" s="41">
        <v>6.3398177660918789</v>
      </c>
      <c r="AH50" s="41">
        <v>4.044242434215251</v>
      </c>
      <c r="AI50" s="34">
        <f t="shared" si="6"/>
        <v>4.2097541352596473</v>
      </c>
      <c r="AJ50" s="35">
        <f t="shared" si="7"/>
        <v>80.341880341880341</v>
      </c>
      <c r="AK50" s="42">
        <f>RANK(R50,(D50:R50,V50:AH50),1)</f>
        <v>27</v>
      </c>
    </row>
    <row r="51" spans="1:37" ht="12.95" customHeight="1" x14ac:dyDescent="0.2">
      <c r="A51">
        <v>2016</v>
      </c>
      <c r="B51" s="111" t="s">
        <v>192</v>
      </c>
      <c r="C51" s="37">
        <v>2015</v>
      </c>
      <c r="D51" s="34">
        <v>3.5735888255242751</v>
      </c>
      <c r="E51" s="34">
        <v>4.0173678300011453</v>
      </c>
      <c r="F51" s="34">
        <v>3.4412336838381909</v>
      </c>
      <c r="G51" s="34">
        <v>3.1531666107567129</v>
      </c>
      <c r="H51" s="34">
        <v>3.9940110402918361</v>
      </c>
      <c r="I51" s="34">
        <v>3.4957328598265782</v>
      </c>
      <c r="J51" s="34">
        <v>4.149722971687229</v>
      </c>
      <c r="K51" s="34">
        <v>6.0182661484319482</v>
      </c>
      <c r="L51" s="34">
        <v>4.3988620619198588</v>
      </c>
      <c r="M51" s="34"/>
      <c r="N51" s="34">
        <v>4.5467883967454821</v>
      </c>
      <c r="O51" s="34">
        <v>3.8382991088964422</v>
      </c>
      <c r="P51" s="34">
        <v>4.9438538218037351</v>
      </c>
      <c r="Q51" s="34">
        <v>2.9429555033729322</v>
      </c>
      <c r="R51" s="34">
        <v>7.0771072819206218</v>
      </c>
      <c r="S51" s="40">
        <f t="shared" si="3"/>
        <v>4.0056894351464907</v>
      </c>
      <c r="T51" s="39">
        <f t="shared" si="4"/>
        <v>76.67638483965014</v>
      </c>
      <c r="U51" s="38">
        <f t="shared" si="5"/>
        <v>14</v>
      </c>
      <c r="V51" s="40">
        <v>4.9983529977921224</v>
      </c>
      <c r="W51" s="40">
        <v>4.1419373751174593</v>
      </c>
      <c r="X51" s="41">
        <v>5.7224134787807008</v>
      </c>
      <c r="Y51" s="41">
        <v>5.1774217188968246</v>
      </c>
      <c r="Z51" s="41">
        <v>4.3443628859314716</v>
      </c>
      <c r="AA51" s="41">
        <v>4.9905674012223535</v>
      </c>
      <c r="AB51" s="41">
        <v>4.0017966368616067</v>
      </c>
      <c r="AC51" s="41">
        <v>4.3599340790710102</v>
      </c>
      <c r="AD51" s="41">
        <v>7.7233117972115028</v>
      </c>
      <c r="AE51" s="41">
        <v>4.2742925168035439</v>
      </c>
      <c r="AF51" s="41">
        <v>3.6125168083731221</v>
      </c>
      <c r="AG51" s="41">
        <v>5.8781254101760938</v>
      </c>
      <c r="AH51" s="41">
        <v>4.0017966368616067</v>
      </c>
      <c r="AI51" s="34">
        <f t="shared" si="6"/>
        <v>4.2742925168035439</v>
      </c>
      <c r="AJ51" s="35">
        <f t="shared" si="7"/>
        <v>65.573770491803273</v>
      </c>
      <c r="AK51" s="42">
        <f>RANK(R51,(D51:R51,V51:AH51),1)</f>
        <v>26</v>
      </c>
    </row>
    <row r="52" spans="1:37" ht="12.95" customHeight="1" x14ac:dyDescent="0.2">
      <c r="A52">
        <v>2016</v>
      </c>
      <c r="B52" s="111" t="s">
        <v>209</v>
      </c>
      <c r="C52" s="37">
        <v>2015</v>
      </c>
      <c r="D52" s="34">
        <v>4.021621838191006</v>
      </c>
      <c r="E52" s="34">
        <v>5.1988914788580312</v>
      </c>
      <c r="F52" s="34">
        <v>4.2966045279818443</v>
      </c>
      <c r="G52" s="34">
        <v>3.9872490019671503</v>
      </c>
      <c r="H52" s="34">
        <v>4.45128229098919</v>
      </c>
      <c r="I52" s="34">
        <v>3.5146225038891483</v>
      </c>
      <c r="J52" s="34">
        <v>4.2708249008139525</v>
      </c>
      <c r="K52" s="34">
        <v>6.4105339557489112</v>
      </c>
      <c r="L52" s="34">
        <v>5.2934167784736319</v>
      </c>
      <c r="M52" s="34"/>
      <c r="N52" s="34">
        <v>4.9754680434029748</v>
      </c>
      <c r="O52" s="34">
        <v>5.1817050607461033</v>
      </c>
      <c r="P52" s="34">
        <v>5.7488568584397068</v>
      </c>
      <c r="Q52" s="34">
        <v>3.7810119846240218</v>
      </c>
      <c r="R52" s="34">
        <v>7.2698548613452791</v>
      </c>
      <c r="S52" s="40">
        <f t="shared" si="3"/>
        <v>4.713375167196082</v>
      </c>
      <c r="T52" s="39">
        <f t="shared" si="4"/>
        <v>54.238833181403834</v>
      </c>
      <c r="U52" s="38">
        <f t="shared" si="5"/>
        <v>14</v>
      </c>
      <c r="V52" s="40">
        <v>4.8465699075635191</v>
      </c>
      <c r="W52" s="40">
        <v>6.1269580569021089</v>
      </c>
      <c r="X52" s="41">
        <v>7.5190579239682256</v>
      </c>
      <c r="Y52" s="41">
        <v>5.7144840222158519</v>
      </c>
      <c r="Z52" s="41">
        <v>4.7778242351158102</v>
      </c>
      <c r="AA52" s="41">
        <v>5.671517976936034</v>
      </c>
      <c r="AB52" s="41">
        <v>5.302009987529595</v>
      </c>
      <c r="AC52" s="41">
        <v>4.8036038622837012</v>
      </c>
      <c r="AD52" s="41">
        <v>8.4986837563480861</v>
      </c>
      <c r="AE52" s="41">
        <v>4.7262649807800283</v>
      </c>
      <c r="AF52" s="41">
        <v>4.4083162457093712</v>
      </c>
      <c r="AG52" s="41">
        <v>7.3643801609608799</v>
      </c>
      <c r="AH52" s="41">
        <v>4.4426890819332261</v>
      </c>
      <c r="AI52" s="34">
        <f t="shared" si="6"/>
        <v>4.9754680434029748</v>
      </c>
      <c r="AJ52" s="35">
        <f t="shared" si="7"/>
        <v>46.1139896373057</v>
      </c>
      <c r="AK52" s="42">
        <f>RANK(R52,(D52:R52,V52:AH52),1)</f>
        <v>24</v>
      </c>
    </row>
    <row r="53" spans="1:37" ht="12.95" customHeight="1" x14ac:dyDescent="0.2">
      <c r="A53">
        <v>2017</v>
      </c>
      <c r="B53" s="111" t="s">
        <v>193</v>
      </c>
      <c r="C53" s="37">
        <v>2015</v>
      </c>
      <c r="D53" s="34">
        <v>3.8905452274886279</v>
      </c>
      <c r="E53" s="34">
        <v>4.2778782700483378</v>
      </c>
      <c r="F53" s="34">
        <v>4.0454784445125114</v>
      </c>
      <c r="G53" s="34">
        <v>3.7528268123562878</v>
      </c>
      <c r="H53" s="34">
        <v>4.1573746568075398</v>
      </c>
      <c r="I53" s="34">
        <v>3.9163674303259421</v>
      </c>
      <c r="J53" s="34"/>
      <c r="K53" s="34">
        <v>6.1284694733891669</v>
      </c>
      <c r="L53" s="34">
        <v>5.3968403929986062</v>
      </c>
      <c r="M53" s="34"/>
      <c r="N53" s="34">
        <v>4.3037004728856516</v>
      </c>
      <c r="O53" s="34">
        <v>5.5087366052936337</v>
      </c>
      <c r="P53" s="34">
        <v>5.9735362563652838</v>
      </c>
      <c r="Q53" s="34">
        <v>3.3654937697965792</v>
      </c>
      <c r="R53" s="125">
        <v>8.598793544825531</v>
      </c>
      <c r="S53" s="40">
        <f t="shared" si="3"/>
        <v>4.2778782700483378</v>
      </c>
      <c r="T53" s="39">
        <f t="shared" si="4"/>
        <v>101.0060362173038</v>
      </c>
      <c r="U53" s="38">
        <f t="shared" si="5"/>
        <v>13</v>
      </c>
      <c r="V53" s="40">
        <v>4.5016706946383911</v>
      </c>
      <c r="W53" s="40">
        <v>4.0626932464040548</v>
      </c>
      <c r="X53" s="41">
        <v>9.0377709930598673</v>
      </c>
      <c r="Y53" s="41">
        <v>5.4312699967816913</v>
      </c>
      <c r="Z53" s="41">
        <v>4.3639522795060506</v>
      </c>
      <c r="AA53" s="41">
        <v>5.1300109636796956</v>
      </c>
      <c r="AB53" s="41">
        <v>4.4414188880179912</v>
      </c>
      <c r="AC53" s="41">
        <v>4.6479965107165029</v>
      </c>
      <c r="AD53" s="41">
        <v>8.2028531013200521</v>
      </c>
      <c r="AE53" s="41">
        <v>3.9249748312717139</v>
      </c>
      <c r="AF53" s="41">
        <v>4.3381300766687367</v>
      </c>
      <c r="AG53" s="41">
        <v>4.4844558927468485</v>
      </c>
      <c r="AH53" s="41">
        <v>4.3037004728856516</v>
      </c>
      <c r="AI53" s="34">
        <f t="shared" si="6"/>
        <v>4.4026855837620209</v>
      </c>
      <c r="AJ53" s="35">
        <f t="shared" si="7"/>
        <v>95.307917888563068</v>
      </c>
      <c r="AK53" s="42">
        <f>RANK(R53,(D53:R53,V53:AH53),1)</f>
        <v>25</v>
      </c>
    </row>
    <row r="54" spans="1:37" ht="12.95" customHeight="1" x14ac:dyDescent="0.2">
      <c r="A54">
        <v>2017</v>
      </c>
      <c r="B54" s="111" t="s">
        <v>210</v>
      </c>
      <c r="C54" s="37">
        <v>2015</v>
      </c>
      <c r="D54" s="34">
        <v>3.9453467028287323</v>
      </c>
      <c r="E54" s="34">
        <v>4.0346079404492921</v>
      </c>
      <c r="F54" s="34">
        <v>4.3470222721212499</v>
      </c>
      <c r="G54" s="34">
        <v>3.9631989503528442</v>
      </c>
      <c r="H54" s="34">
        <v>4.1595736731180759</v>
      </c>
      <c r="I54" s="34">
        <v>3.8739377127322845</v>
      </c>
      <c r="J54" s="34"/>
      <c r="K54" s="34">
        <v>6.4357352324423438</v>
      </c>
      <c r="L54" s="34">
        <v>5.3110436384232935</v>
      </c>
      <c r="M54" s="34"/>
      <c r="N54" s="34">
        <v>4.4809141285520893</v>
      </c>
      <c r="O54" s="34">
        <v>5.7662759502881471</v>
      </c>
      <c r="P54" s="34">
        <v>6.0162074156257139</v>
      </c>
      <c r="Q54" s="34">
        <v>3.5525972572982707</v>
      </c>
      <c r="R54" s="125">
        <v>8.5065959452393241</v>
      </c>
      <c r="S54" s="40">
        <f t="shared" si="3"/>
        <v>4.3470222721212499</v>
      </c>
      <c r="T54" s="39">
        <f t="shared" si="4"/>
        <v>95.687885010266925</v>
      </c>
      <c r="U54" s="38">
        <f t="shared" si="5"/>
        <v>13</v>
      </c>
      <c r="V54" s="40">
        <v>5.0968166681339504</v>
      </c>
      <c r="W54" s="40">
        <v>4.1952781681662987</v>
      </c>
      <c r="X54" s="41">
        <v>9.0064588759144595</v>
      </c>
      <c r="Y54" s="41">
        <v>5.7127192077158115</v>
      </c>
      <c r="Z54" s="41">
        <v>5.0164815542754466</v>
      </c>
      <c r="AA54" s="41">
        <v>5.4627877423782447</v>
      </c>
      <c r="AB54" s="41">
        <v>4.8468852027963836</v>
      </c>
      <c r="AC54" s="41">
        <v>4.6058798612208722</v>
      </c>
      <c r="AD54" s="41">
        <v>8.4887436977152131</v>
      </c>
      <c r="AE54" s="41">
        <v>4.0524601879734039</v>
      </c>
      <c r="AF54" s="41">
        <v>4.7219194701276006</v>
      </c>
      <c r="AG54" s="41">
        <v>5.0968166681339504</v>
      </c>
      <c r="AH54" s="41">
        <v>4.6772888513173214</v>
      </c>
      <c r="AI54" s="34">
        <f t="shared" si="6"/>
        <v>4.7844023364619925</v>
      </c>
      <c r="AJ54" s="35">
        <f t="shared" si="7"/>
        <v>77.798507462686516</v>
      </c>
      <c r="AK54" s="42">
        <f>RANK(R54,(D54:R54,V54:AH54),1)</f>
        <v>25</v>
      </c>
    </row>
    <row r="55" spans="1:37" ht="12.95" customHeight="1" x14ac:dyDescent="0.2">
      <c r="A55">
        <v>2018</v>
      </c>
      <c r="B55" s="111" t="s">
        <v>194</v>
      </c>
      <c r="C55" s="37">
        <v>2015</v>
      </c>
      <c r="D55" s="34">
        <v>4.1348565869169018</v>
      </c>
      <c r="E55" s="34">
        <v>4.0732736164734593</v>
      </c>
      <c r="F55" s="34">
        <v>4.5395446784023861</v>
      </c>
      <c r="G55" s="34">
        <v>4.1788444229479333</v>
      </c>
      <c r="H55" s="34">
        <v>4.5219495439899742</v>
      </c>
      <c r="I55" s="34">
        <v>4.0204882132362219</v>
      </c>
      <c r="J55" s="34"/>
      <c r="K55" s="34">
        <v>7.0996367354083825</v>
      </c>
      <c r="L55" s="34">
        <v>5.4896819366726533</v>
      </c>
      <c r="M55" s="34"/>
      <c r="N55" s="34">
        <v>4.442771439134118</v>
      </c>
      <c r="O55" s="34">
        <v>5.190564651661643</v>
      </c>
      <c r="P55" s="34">
        <v>6.0879165066946728</v>
      </c>
      <c r="Q55" s="34">
        <v>3.3518731055645525</v>
      </c>
      <c r="R55" s="125">
        <v>8.0587262999352589</v>
      </c>
      <c r="S55" s="40">
        <f t="shared" si="3"/>
        <v>4.5219495439899742</v>
      </c>
      <c r="T55" s="39">
        <f t="shared" si="4"/>
        <v>78.213538685895742</v>
      </c>
      <c r="U55" s="38">
        <f t="shared" si="5"/>
        <v>13</v>
      </c>
      <c r="V55" s="40">
        <v>5.4984795038788592</v>
      </c>
      <c r="W55" s="40">
        <v>5.0673987107747562</v>
      </c>
      <c r="X55" s="41">
        <v>9.0263039535675347</v>
      </c>
      <c r="Y55" s="41">
        <v>5.5688600415285086</v>
      </c>
      <c r="Z55" s="41">
        <v>5.0586011435685512</v>
      </c>
      <c r="AA55" s="41">
        <v>5.2609451893112924</v>
      </c>
      <c r="AB55" s="41">
        <v>4.1172614525044899</v>
      </c>
      <c r="AC55" s="41">
        <v>4.5747349472272099</v>
      </c>
      <c r="AD55" s="41">
        <v>8.3840815475144836</v>
      </c>
      <c r="AE55" s="41">
        <v>3.9061198395555419</v>
      </c>
      <c r="AF55" s="41">
        <v>4.8474595306196022</v>
      </c>
      <c r="AG55" s="41">
        <v>4.8562570978258082</v>
      </c>
      <c r="AH55" s="41">
        <v>4.3987836031030874</v>
      </c>
      <c r="AI55" s="34">
        <f t="shared" si="6"/>
        <v>4.8518583142227047</v>
      </c>
      <c r="AJ55" s="35">
        <f t="shared" si="7"/>
        <v>66.095664341886547</v>
      </c>
      <c r="AK55" s="42">
        <f>RANK(R55,(D55:R55,V55:AH55),1)</f>
        <v>24</v>
      </c>
    </row>
    <row r="56" spans="1:37" ht="12.95" customHeight="1" x14ac:dyDescent="0.2">
      <c r="A56">
        <v>2018</v>
      </c>
      <c r="B56" s="111" t="s">
        <v>211</v>
      </c>
      <c r="C56" s="37">
        <v>2015</v>
      </c>
      <c r="D56" s="34">
        <v>4.6784304487728061</v>
      </c>
      <c r="E56" s="34">
        <v>5.0519933363174037</v>
      </c>
      <c r="F56" s="34">
        <v>4.8563175380797574</v>
      </c>
      <c r="G56" s="34">
        <v>4.2870788522975145</v>
      </c>
      <c r="H56" s="34">
        <v>4.6161699675153738</v>
      </c>
      <c r="I56" s="34">
        <v>4.2603957889014721</v>
      </c>
      <c r="J56" s="34"/>
      <c r="K56" s="34">
        <v>7.720299675921666</v>
      </c>
      <c r="L56" s="34">
        <v>6.4128295695155764</v>
      </c>
      <c r="M56" s="34"/>
      <c r="N56" s="34">
        <v>5.1231481720401835</v>
      </c>
      <c r="O56" s="34">
        <v>5.6390207310303406</v>
      </c>
      <c r="P56" s="34">
        <v>6.9909626097631667</v>
      </c>
      <c r="Q56" s="34">
        <v>3.9579877370796552</v>
      </c>
      <c r="R56" s="125">
        <v>8.1819710964710453</v>
      </c>
      <c r="S56" s="40">
        <f t="shared" si="3"/>
        <v>5.0519933363174037</v>
      </c>
      <c r="T56" s="39">
        <f t="shared" si="4"/>
        <v>61.95530262585828</v>
      </c>
      <c r="U56" s="38">
        <f t="shared" si="5"/>
        <v>13</v>
      </c>
      <c r="V56" s="40">
        <v>5.3010352613471348</v>
      </c>
      <c r="W56" s="40">
        <v>5.2298804256243541</v>
      </c>
      <c r="X56" s="41">
        <v>12.425413188090515</v>
      </c>
      <c r="Y56" s="41">
        <v>5.5856546042382558</v>
      </c>
      <c r="Z56" s="41">
        <v>5.5411828319115184</v>
      </c>
      <c r="AA56" s="41">
        <v>5.9770062007135474</v>
      </c>
      <c r="AB56" s="41">
        <v>4.4649659416044658</v>
      </c>
      <c r="AC56" s="41">
        <v>4.9363667282678856</v>
      </c>
      <c r="AD56" s="41">
        <v>8.4585310965455118</v>
      </c>
      <c r="AE56" s="41">
        <v>4.1536635353173015</v>
      </c>
      <c r="AF56" s="41">
        <v>5.6034433131689507</v>
      </c>
      <c r="AG56" s="41">
        <v>5.5589715408422133</v>
      </c>
      <c r="AH56" s="41">
        <v>4.7229022210995444</v>
      </c>
      <c r="AI56" s="34">
        <f t="shared" si="6"/>
        <v>5.2654578434857449</v>
      </c>
      <c r="AJ56" s="35">
        <f t="shared" si="7"/>
        <v>55.38954711399915</v>
      </c>
      <c r="AK56" s="42">
        <f>RANK(R56,(D56:R56,V56:AH56),1)</f>
        <v>24</v>
      </c>
    </row>
    <row r="57" spans="1:37" ht="12.95" customHeight="1" x14ac:dyDescent="0.2">
      <c r="A57">
        <v>2019</v>
      </c>
      <c r="B57" s="111" t="s">
        <v>195</v>
      </c>
      <c r="C57" s="37">
        <v>2015</v>
      </c>
      <c r="D57" s="34">
        <v>5.0839665126827258</v>
      </c>
      <c r="E57" s="34">
        <v>4.7083469937044491</v>
      </c>
      <c r="F57" s="34">
        <v>4.6471996301498448</v>
      </c>
      <c r="G57" s="34">
        <v>4.3239921370755141</v>
      </c>
      <c r="H57" s="34">
        <v>4.8481123961149706</v>
      </c>
      <c r="I57" s="34">
        <v>4.7607590196083942</v>
      </c>
      <c r="J57" s="34"/>
      <c r="K57" s="34">
        <v>7.6259497690240892</v>
      </c>
      <c r="L57" s="34">
        <v>6.9009167440195069</v>
      </c>
      <c r="M57" s="34"/>
      <c r="N57" s="34">
        <v>5.0752311750320676</v>
      </c>
      <c r="O57" s="34">
        <v>5.7915288623859906</v>
      </c>
      <c r="P57" s="34">
        <v>5.9487649400978277</v>
      </c>
      <c r="Q57" s="34">
        <v>4.3501981500274862</v>
      </c>
      <c r="R57" s="125">
        <v>7.16304840962525</v>
      </c>
      <c r="S57" s="40">
        <f t="shared" si="3"/>
        <v>5.0752311750320676</v>
      </c>
      <c r="T57" s="39">
        <f t="shared" si="4"/>
        <v>41.137381975117435</v>
      </c>
      <c r="U57" s="38">
        <f t="shared" si="5"/>
        <v>12</v>
      </c>
      <c r="V57" s="40">
        <v>5.90508825184454</v>
      </c>
      <c r="W57" s="40">
        <v>5.2499379280452194</v>
      </c>
      <c r="X57" s="41">
        <v>9.1895752084917994</v>
      </c>
      <c r="Y57" s="41">
        <v>5.4770567069623182</v>
      </c>
      <c r="Z57" s="41">
        <v>5.6867048105781004</v>
      </c>
      <c r="AA57" s="41">
        <v>6.0797950048576919</v>
      </c>
      <c r="AB57" s="41">
        <v>4.6821409807524761</v>
      </c>
      <c r="AC57" s="41">
        <v>6.2282957449188716</v>
      </c>
      <c r="AD57" s="41">
        <v>8.3247767810766948</v>
      </c>
      <c r="AE57" s="41">
        <v>5.6517634599754691</v>
      </c>
      <c r="AF57" s="41">
        <v>6.0623243295563771</v>
      </c>
      <c r="AG57" s="41">
        <v>5.4333800187090295</v>
      </c>
      <c r="AH57" s="41">
        <v>4.7694943572590525</v>
      </c>
      <c r="AI57" s="34">
        <f t="shared" si="6"/>
        <v>5.5644100834688937</v>
      </c>
      <c r="AJ57" s="35">
        <f t="shared" si="7"/>
        <v>28.729700043238971</v>
      </c>
      <c r="AK57" s="42">
        <f>RANK(R57,(D57:R57,V57:AH57),1)</f>
        <v>23</v>
      </c>
    </row>
    <row r="58" spans="1:37" ht="12.95" customHeight="1" x14ac:dyDescent="0.2">
      <c r="A58">
        <v>2019</v>
      </c>
      <c r="B58" s="111" t="s">
        <v>212</v>
      </c>
      <c r="C58" s="37">
        <v>2015</v>
      </c>
      <c r="D58" s="34">
        <v>5.1564593554581162</v>
      </c>
      <c r="E58" s="34">
        <v>4.6540351105673254</v>
      </c>
      <c r="F58" s="34">
        <v>4.6452206501306454</v>
      </c>
      <c r="G58" s="34">
        <v>4.5570760457638402</v>
      </c>
      <c r="H58" s="34">
        <v>4.7421797149341316</v>
      </c>
      <c r="I58" s="34">
        <v>3.9488782756328824</v>
      </c>
      <c r="J58" s="34"/>
      <c r="K58" s="34">
        <v>7.3336310833182097</v>
      </c>
      <c r="L58" s="34">
        <v>6.8664646801741407</v>
      </c>
      <c r="M58" s="34"/>
      <c r="N58" s="34">
        <v>4.8479532401742977</v>
      </c>
      <c r="O58" s="34">
        <v>5.5266666937986999</v>
      </c>
      <c r="P58" s="34">
        <v>5.288676262008325</v>
      </c>
      <c r="Q58" s="34">
        <v>3.8607336712660771</v>
      </c>
      <c r="R58" s="125">
        <v>6.9891773559213721</v>
      </c>
      <c r="S58" s="40">
        <f t="shared" si="3"/>
        <v>4.8479532401742977</v>
      </c>
      <c r="T58" s="39">
        <f t="shared" si="4"/>
        <v>44.16759010798733</v>
      </c>
      <c r="U58" s="38">
        <f t="shared" si="5"/>
        <v>12</v>
      </c>
      <c r="V58" s="40">
        <v>5.9233174134493227</v>
      </c>
      <c r="W58" s="40">
        <v>5.3239341037550476</v>
      </c>
      <c r="X58" s="41">
        <v>10.471578998776483</v>
      </c>
      <c r="Y58" s="41">
        <v>5.6236257586021843</v>
      </c>
      <c r="Z58" s="41">
        <v>5.4385220894318937</v>
      </c>
      <c r="AA58" s="41">
        <v>6.0731632408728924</v>
      </c>
      <c r="AB58" s="41">
        <v>5.0418713697812692</v>
      </c>
      <c r="AC58" s="41"/>
      <c r="AD58" s="41">
        <v>8.6910579905670122</v>
      </c>
      <c r="AE58" s="41">
        <v>4.6452206501306454</v>
      </c>
      <c r="AF58" s="41">
        <v>6.4874428813968779</v>
      </c>
      <c r="AG58" s="41">
        <v>5.517852233362019</v>
      </c>
      <c r="AH58" s="41">
        <v>4.812695398427576</v>
      </c>
      <c r="AI58" s="34">
        <f t="shared" si="6"/>
        <v>5.3239341037550476</v>
      </c>
      <c r="AJ58" s="35">
        <f t="shared" si="7"/>
        <v>31.278434700981823</v>
      </c>
      <c r="AK58" s="42">
        <f>RANK(R58,(D58:R58,V58:AH58),1)</f>
        <v>22</v>
      </c>
    </row>
    <row r="59" spans="1:37" ht="12.95" customHeight="1" x14ac:dyDescent="0.2">
      <c r="A59">
        <v>2020</v>
      </c>
      <c r="B59" s="111" t="s">
        <v>196</v>
      </c>
      <c r="C59" s="37">
        <v>2015</v>
      </c>
      <c r="D59" s="34">
        <v>5.1867537470243033</v>
      </c>
      <c r="E59" s="34">
        <v>4.6619557287756388</v>
      </c>
      <c r="F59" s="34">
        <v>3.4986534549910986</v>
      </c>
      <c r="G59" s="34">
        <v>3.5423866231784875</v>
      </c>
      <c r="H59" s="34">
        <v>4.6969422633255498</v>
      </c>
      <c r="I59" s="34">
        <v>3.7960389986653418</v>
      </c>
      <c r="J59" s="34"/>
      <c r="K59" s="34">
        <v>7.0060535436196751</v>
      </c>
      <c r="L59" s="34">
        <v>5.326699885223948</v>
      </c>
      <c r="M59" s="34"/>
      <c r="N59" s="34">
        <v>5.0905407770120483</v>
      </c>
      <c r="O59" s="34">
        <v>4.5482494914884279</v>
      </c>
      <c r="P59" s="34">
        <v>4.53950285785095</v>
      </c>
      <c r="Q59" s="34">
        <v>3.2537477131417214</v>
      </c>
      <c r="R59" s="125">
        <v>7.11142732573565</v>
      </c>
      <c r="S59" s="40">
        <f t="shared" si="3"/>
        <v>4.6619557287756388</v>
      </c>
      <c r="T59" s="39">
        <f t="shared" si="4"/>
        <v>52.541717241989161</v>
      </c>
      <c r="U59" s="38">
        <f t="shared" si="5"/>
        <v>13</v>
      </c>
      <c r="V59" s="40">
        <v>5.6940584979980136</v>
      </c>
      <c r="W59" s="40">
        <v>5.396672954323769</v>
      </c>
      <c r="X59" s="41">
        <v>8.8253533402150453</v>
      </c>
      <c r="Y59" s="41">
        <v>5.6153387952607128</v>
      </c>
      <c r="Z59" s="41">
        <v>4.452036521476173</v>
      </c>
      <c r="AA59" s="41">
        <v>5.492885924336024</v>
      </c>
      <c r="AB59" s="41">
        <v>4.513262956938517</v>
      </c>
      <c r="AC59" s="41">
        <v>6.245096417159111</v>
      </c>
      <c r="AD59" s="41">
        <v>9.3414047248262335</v>
      </c>
      <c r="AE59" s="41">
        <v>4.7406754315129387</v>
      </c>
      <c r="AF59" s="41">
        <v>6.6212016635706545</v>
      </c>
      <c r="AG59" s="41">
        <v>5.6328320625356687</v>
      </c>
      <c r="AH59" s="41">
        <v>5.1080340442870042</v>
      </c>
      <c r="AI59" s="34">
        <f t="shared" si="6"/>
        <v>5.1473938956556538</v>
      </c>
      <c r="AJ59" s="35">
        <f t="shared" si="7"/>
        <v>38.155879847035209</v>
      </c>
      <c r="AK59" s="42">
        <f>RANK(R59,(D59:R59,V59:AH59),1)</f>
        <v>24</v>
      </c>
    </row>
    <row r="60" spans="1:37" ht="12.95" customHeight="1" x14ac:dyDescent="0.2">
      <c r="A60">
        <v>2020</v>
      </c>
      <c r="B60" s="111" t="s">
        <v>213</v>
      </c>
      <c r="C60" s="37">
        <v>2015</v>
      </c>
      <c r="D60" s="34">
        <v>5.5243221380208265</v>
      </c>
      <c r="E60" s="34">
        <v>4.5930534306294266</v>
      </c>
      <c r="F60" s="34">
        <v>4.981835512355933</v>
      </c>
      <c r="G60" s="34">
        <v>4.2494785677083282</v>
      </c>
      <c r="H60" s="34">
        <v>4.9275868497894431</v>
      </c>
      <c r="I60" s="34">
        <v>4.4303074429299585</v>
      </c>
      <c r="J60" s="34"/>
      <c r="K60" s="34">
        <v>7.3778181090425443</v>
      </c>
      <c r="L60" s="34">
        <v>6.2024304201019413</v>
      </c>
      <c r="M60" s="34"/>
      <c r="N60" s="34">
        <v>5.5333635817819067</v>
      </c>
      <c r="O60" s="34">
        <v>4.9095039622672809</v>
      </c>
      <c r="P60" s="34">
        <v>5.01800128740026</v>
      </c>
      <c r="Q60" s="34">
        <v>3.8697379297429024</v>
      </c>
      <c r="R60" s="125">
        <v>6.9262618036573826</v>
      </c>
      <c r="S60" s="40">
        <f t="shared" si="3"/>
        <v>4.981835512355933</v>
      </c>
      <c r="T60" s="39">
        <f t="shared" si="4"/>
        <v>39.030318975383459</v>
      </c>
      <c r="U60" s="38">
        <f t="shared" si="5"/>
        <v>12</v>
      </c>
      <c r="V60" s="40">
        <v>5.6237780193927227</v>
      </c>
      <c r="W60" s="40">
        <v>5.4700734754543365</v>
      </c>
      <c r="X60" s="41"/>
      <c r="Y60" s="41">
        <v>5.5966536881094777</v>
      </c>
      <c r="Z60" s="41">
        <v>5.1445815000554003</v>
      </c>
      <c r="AA60" s="41">
        <v>5.849814113419761</v>
      </c>
      <c r="AB60" s="41">
        <v>4.2313956801861643</v>
      </c>
      <c r="AC60" s="41">
        <v>5.8859798884640879</v>
      </c>
      <c r="AD60" s="41">
        <v>8.6164959043107139</v>
      </c>
      <c r="AE60" s="41">
        <v>4.8010066371343019</v>
      </c>
      <c r="AF60" s="41">
        <v>6.2385961951462683</v>
      </c>
      <c r="AG60" s="41">
        <v>6.1391403137743712</v>
      </c>
      <c r="AH60" s="41">
        <v>5.3706175940824403</v>
      </c>
      <c r="AI60" s="34">
        <f t="shared" si="6"/>
        <v>5.4700734754543365</v>
      </c>
      <c r="AJ60" s="35">
        <f t="shared" si="7"/>
        <v>26.621001248655023</v>
      </c>
      <c r="AK60" s="42">
        <f>RANK(R60,(D60:R60,V60:AH60),1)</f>
        <v>23</v>
      </c>
    </row>
    <row r="61" spans="1:37" ht="12.95" customHeight="1" x14ac:dyDescent="0.2">
      <c r="A61">
        <v>2021</v>
      </c>
      <c r="B61" s="111" t="s">
        <v>197</v>
      </c>
      <c r="C61" s="37">
        <v>2015</v>
      </c>
      <c r="D61" s="34">
        <v>5.966150942721173</v>
      </c>
      <c r="E61" s="34">
        <v>5.0282407508523423</v>
      </c>
      <c r="F61" s="34">
        <v>5.6969359802403057</v>
      </c>
      <c r="G61" s="34">
        <v>4.489810825890606</v>
      </c>
      <c r="H61" s="34">
        <v>5.2540339451911349</v>
      </c>
      <c r="I61" s="34">
        <v>4.5158638867758514</v>
      </c>
      <c r="J61" s="34"/>
      <c r="K61" s="34">
        <v>8.7017223356719278</v>
      </c>
      <c r="L61" s="34">
        <v>7.2427509260981928</v>
      </c>
      <c r="M61" s="34"/>
      <c r="N61" s="34">
        <v>5.1758747625353996</v>
      </c>
      <c r="O61" s="34">
        <v>5.201927823420645</v>
      </c>
      <c r="P61" s="34">
        <v>5.3321931278468711</v>
      </c>
      <c r="Q61" s="34">
        <v>4.3855985823496253</v>
      </c>
      <c r="R61" s="125">
        <v>7.07563700183987</v>
      </c>
      <c r="S61" s="40">
        <f t="shared" si="3"/>
        <v>5.2540339451911349</v>
      </c>
      <c r="T61" s="39">
        <f t="shared" si="4"/>
        <v>34.670561242109898</v>
      </c>
      <c r="U61" s="38">
        <f t="shared" si="5"/>
        <v>11</v>
      </c>
      <c r="V61" s="40">
        <v>5.5145645540435879</v>
      </c>
      <c r="W61" s="40">
        <v>5.6448298584698149</v>
      </c>
      <c r="X61" s="41">
        <v>7.763812143803098</v>
      </c>
      <c r="Y61" s="41">
        <v>5.3756148959889467</v>
      </c>
      <c r="Z61" s="41">
        <v>5.5666706758140787</v>
      </c>
      <c r="AA61" s="41">
        <v>5.7056203338687199</v>
      </c>
      <c r="AB61" s="41">
        <v>4.7590257883714742</v>
      </c>
      <c r="AC61" s="41">
        <v>6.1311536616610596</v>
      </c>
      <c r="AD61" s="41">
        <v>8.2935577151364193</v>
      </c>
      <c r="AE61" s="41">
        <v>4.3942829359780404</v>
      </c>
      <c r="AF61" s="41">
        <v>6.21799719794521</v>
      </c>
      <c r="AG61" s="41">
        <v>6.226681551573626</v>
      </c>
      <c r="AH61" s="41">
        <v>5.3321931278468711</v>
      </c>
      <c r="AI61" s="34">
        <f t="shared" ref="AI61" si="8">MEDIAN(D61:R61,V61:AH61)</f>
        <v>5.5406176149288333</v>
      </c>
      <c r="AJ61" s="35">
        <f t="shared" ref="AJ61" si="9">(R61-AI61)/AI61*100</f>
        <v>27.704842557173176</v>
      </c>
      <c r="AK61" s="42">
        <f>RANK(R61,(D61:R61,V61:AH61),1)</f>
        <v>22</v>
      </c>
    </row>
    <row r="62" spans="1:37" ht="12.95" customHeight="1" x14ac:dyDescent="0.2">
      <c r="A62">
        <v>2021</v>
      </c>
      <c r="B62" s="111" t="s">
        <v>214</v>
      </c>
      <c r="C62" s="37">
        <v>2015</v>
      </c>
      <c r="D62" s="34">
        <v>8.1680352602255368</v>
      </c>
      <c r="E62" s="34">
        <v>7.3759317365540316</v>
      </c>
      <c r="F62" s="34">
        <v>10.527311346860026</v>
      </c>
      <c r="G62" s="34">
        <v>6.3027592206119891</v>
      </c>
      <c r="H62" s="34">
        <v>7.2822420724638528</v>
      </c>
      <c r="I62" s="34">
        <v>6.2346212830918599</v>
      </c>
      <c r="J62" s="34"/>
      <c r="K62" s="34">
        <v>13.704242683736068</v>
      </c>
      <c r="L62" s="34">
        <v>12.682173620934126</v>
      </c>
      <c r="M62" s="34"/>
      <c r="N62" s="34">
        <v>6.4560695800322812</v>
      </c>
      <c r="O62" s="34">
        <v>8.78979394009672</v>
      </c>
      <c r="P62" s="34">
        <v>9.3348974402577571</v>
      </c>
      <c r="Q62" s="34">
        <v>7.1544834396136094</v>
      </c>
      <c r="R62" s="125">
        <v>10.172825520808901</v>
      </c>
      <c r="S62" s="40">
        <f t="shared" si="3"/>
        <v>8.1680352602255368</v>
      </c>
      <c r="T62" s="39">
        <f t="shared" si="4"/>
        <v>24.54433895928123</v>
      </c>
      <c r="U62" s="38">
        <f t="shared" si="5"/>
        <v>10</v>
      </c>
      <c r="V62" s="40">
        <v>13.022863308534774</v>
      </c>
      <c r="W62" s="40">
        <v>7.3163110412239174</v>
      </c>
      <c r="X62" s="41">
        <v>10.271794081159539</v>
      </c>
      <c r="Y62" s="41">
        <v>5.6554488141707582</v>
      </c>
      <c r="Z62" s="41">
        <v>10.220690628019442</v>
      </c>
      <c r="AA62" s="41">
        <v>9.2667595027376279</v>
      </c>
      <c r="AB62" s="41">
        <v>6.0216902283414546</v>
      </c>
      <c r="AC62" s="41">
        <v>8.4491042524960722</v>
      </c>
      <c r="AD62" s="41">
        <v>8.3298628618358439</v>
      </c>
      <c r="AE62" s="41">
        <v>4.5396900872786352</v>
      </c>
      <c r="AF62" s="41">
        <v>9.3348974402577571</v>
      </c>
      <c r="AG62" s="41">
        <v>8.1850697446055705</v>
      </c>
      <c r="AH62" s="41">
        <v>7.026724806763367</v>
      </c>
      <c r="AI62" s="34">
        <f>MEDIAN(D62:R62,V62:AH62)</f>
        <v>8.2574663032207063</v>
      </c>
      <c r="AJ62" s="35">
        <f>(R62-AI62)/AI62*100</f>
        <v>23.195483302682526</v>
      </c>
      <c r="AK62" s="42">
        <f>RANK(R62,(D62:R62,V62:AH62),1)</f>
        <v>20</v>
      </c>
    </row>
    <row r="63" spans="1:37" x14ac:dyDescent="0.2">
      <c r="A63">
        <v>2022</v>
      </c>
      <c r="B63" s="111" t="s">
        <v>198</v>
      </c>
      <c r="C63" s="37">
        <v>2015</v>
      </c>
      <c r="D63" s="34">
        <v>13.546826557881106</v>
      </c>
      <c r="E63" s="34">
        <v>9.6402215094927719</v>
      </c>
      <c r="F63" s="34">
        <v>14.21195974499895</v>
      </c>
      <c r="G63" s="34">
        <v>7.3585620954556177</v>
      </c>
      <c r="H63" s="34">
        <v>10.195902399996285</v>
      </c>
      <c r="I63" s="34">
        <v>10.22958002972377</v>
      </c>
      <c r="J63" s="34"/>
      <c r="K63" s="34">
        <v>16.493619159036101</v>
      </c>
      <c r="L63" s="34">
        <v>20.905388653336725</v>
      </c>
      <c r="M63" s="34"/>
      <c r="N63" s="34">
        <v>11.265167143843954</v>
      </c>
      <c r="O63" s="34">
        <v>14.077249226089005</v>
      </c>
      <c r="P63" s="34">
        <v>16.384166862421775</v>
      </c>
      <c r="Q63" s="34">
        <v>6.9881081684532758</v>
      </c>
      <c r="R63" s="125">
        <v>13.226624715603529</v>
      </c>
      <c r="S63" s="40">
        <f t="shared" si="3"/>
        <v>13.226624715603529</v>
      </c>
      <c r="T63" s="39">
        <f t="shared" si="4"/>
        <v>0</v>
      </c>
      <c r="U63" s="38">
        <f t="shared" si="5"/>
        <v>7</v>
      </c>
      <c r="V63" s="40">
        <v>17.150332938722073</v>
      </c>
      <c r="W63" s="40">
        <v>11.761912182324368</v>
      </c>
      <c r="X63" s="41">
        <v>13.117436778855666</v>
      </c>
      <c r="Y63" s="41">
        <v>12.949048630218238</v>
      </c>
      <c r="Z63" s="41">
        <v>10.94522966143284</v>
      </c>
      <c r="AA63" s="41">
        <v>17.06613886440336</v>
      </c>
      <c r="AB63" s="41">
        <v>10.886293809409739</v>
      </c>
      <c r="AC63" s="41">
        <v>14.868673524684922</v>
      </c>
      <c r="AD63" s="41">
        <v>8.0405340974372024</v>
      </c>
      <c r="AE63" s="41">
        <v>6.8449782421114618</v>
      </c>
      <c r="AF63" s="41">
        <v>14.321412041613279</v>
      </c>
      <c r="AG63" s="41">
        <v>14.456122560523221</v>
      </c>
      <c r="AH63" s="41">
        <v>12.342851295123497</v>
      </c>
      <c r="AI63" s="34">
        <f>MEDIAN(D63:R63,V63:AH63)</f>
        <v>13.033242704536953</v>
      </c>
      <c r="AJ63" s="35">
        <f>(R63-AI63)/AI63*100</f>
        <v>1.4837597630193691</v>
      </c>
      <c r="AK63" s="42">
        <f>RANK(R63,(D63:R63,V63:AH63),1)</f>
        <v>15</v>
      </c>
    </row>
    <row r="64" spans="1:37" x14ac:dyDescent="0.2">
      <c r="A64">
        <v>2022</v>
      </c>
      <c r="B64" s="111" t="s">
        <v>215</v>
      </c>
      <c r="C64" s="37">
        <v>2015</v>
      </c>
      <c r="D64" s="34">
        <v>17.116210621289603</v>
      </c>
      <c r="E64" s="34">
        <v>11.704277157069443</v>
      </c>
      <c r="F64" s="34">
        <v>20.862269829378203</v>
      </c>
      <c r="G64" s="34">
        <v>13.050786918502212</v>
      </c>
      <c r="H64" s="34">
        <v>11.574805064623984</v>
      </c>
      <c r="I64" s="34">
        <v>14.915185049716811</v>
      </c>
      <c r="J64" s="34"/>
      <c r="K64" s="34">
        <v>18.764821931761777</v>
      </c>
      <c r="L64" s="34">
        <v>28.77733041421056</v>
      </c>
      <c r="M64" s="34"/>
      <c r="N64" s="34">
        <v>13.309731103393126</v>
      </c>
      <c r="O64" s="34">
        <v>12.86952598907857</v>
      </c>
      <c r="P64" s="34">
        <v>16.770951708101716</v>
      </c>
      <c r="Q64" s="34">
        <v>10.815235455610628</v>
      </c>
      <c r="R64" s="125">
        <v>17.41232549543691</v>
      </c>
      <c r="S64" s="40">
        <f t="shared" si="3"/>
        <v>14.915185049716811</v>
      </c>
      <c r="T64" s="39">
        <f t="shared" si="4"/>
        <v>16.742269287282568</v>
      </c>
      <c r="U64" s="38">
        <f t="shared" si="5"/>
        <v>10</v>
      </c>
      <c r="V64" s="40">
        <v>24.159492450322542</v>
      </c>
      <c r="W64" s="40">
        <v>14.67350381048529</v>
      </c>
      <c r="X64" s="41"/>
      <c r="Y64" s="41">
        <v>18.626718366486621</v>
      </c>
      <c r="Z64" s="41">
        <v>16.710531398293835</v>
      </c>
      <c r="AA64" s="41">
        <v>25.58368546722259</v>
      </c>
      <c r="AB64" s="41">
        <v>23.762444700156472</v>
      </c>
      <c r="AC64" s="41">
        <v>23.891916792601929</v>
      </c>
      <c r="AD64" s="41">
        <v>8.2085306610420652</v>
      </c>
      <c r="AE64" s="41">
        <v>8.1222159327450925</v>
      </c>
      <c r="AF64" s="41">
        <v>23.296345167352818</v>
      </c>
      <c r="AG64" s="41">
        <v>17.737676665027806</v>
      </c>
      <c r="AH64" s="41">
        <v>15.82148969683502</v>
      </c>
      <c r="AI64" s="34">
        <f>MEDIAN(D64:R64,V64:AH64)</f>
        <v>16.770951708101716</v>
      </c>
      <c r="AJ64" s="35">
        <f>(R64-AI64)/AI64*100</f>
        <v>3.8243136018652959</v>
      </c>
      <c r="AK64" s="42">
        <f>RANK(R64,(D64:R64,V64:AH64),1)</f>
        <v>15</v>
      </c>
    </row>
    <row r="65" spans="1:37" x14ac:dyDescent="0.2">
      <c r="A65">
        <v>2023</v>
      </c>
      <c r="B65" s="111" t="s">
        <v>199</v>
      </c>
      <c r="C65" s="37">
        <v>2015</v>
      </c>
      <c r="D65" s="34">
        <v>15.631126467391731</v>
      </c>
      <c r="E65" s="34">
        <v>12.464551464738301</v>
      </c>
      <c r="F65" s="34">
        <v>11.473352087176423</v>
      </c>
      <c r="G65" s="34">
        <v>7.2190892719772135</v>
      </c>
      <c r="H65" s="34">
        <v>10.613727848228955</v>
      </c>
      <c r="I65" s="34">
        <v>13.227687268701867</v>
      </c>
      <c r="J65" s="34"/>
      <c r="K65" s="34">
        <v>21.315172455534178</v>
      </c>
      <c r="L65" s="34">
        <v>17.70124198159176</v>
      </c>
      <c r="M65" s="34"/>
      <c r="N65" s="34">
        <v>19.35031705222568</v>
      </c>
      <c r="O65" s="34">
        <v>9.5874417670365677</v>
      </c>
      <c r="P65" s="34">
        <v>9.7891903129119946</v>
      </c>
      <c r="Q65" s="34">
        <v>7.3155777069611139</v>
      </c>
      <c r="R65" s="127">
        <v>17.406858229952906</v>
      </c>
      <c r="S65" s="40">
        <f t="shared" si="3"/>
        <v>12.464551464738301</v>
      </c>
      <c r="T65" s="39">
        <f t="shared" si="4"/>
        <v>39.650899426234353</v>
      </c>
      <c r="U65" s="38">
        <f t="shared" si="5"/>
        <v>10</v>
      </c>
      <c r="V65" s="112">
        <v>10.789161366381499</v>
      </c>
      <c r="W65" s="112"/>
      <c r="X65" s="34"/>
      <c r="Y65" s="34">
        <v>18.683669683246009</v>
      </c>
      <c r="Z65" s="34">
        <v>13.903106313589166</v>
      </c>
      <c r="AA65" s="34">
        <v>22.122166639035886</v>
      </c>
      <c r="AB65" s="34">
        <v>15.096054237026472</v>
      </c>
      <c r="AC65" s="34">
        <v>17.525808463439216</v>
      </c>
      <c r="AD65" s="34">
        <v>8.6137857412899432</v>
      </c>
      <c r="AE65" s="34">
        <v>12.183857835694228</v>
      </c>
      <c r="AF65" s="34">
        <v>14.043453128111203</v>
      </c>
      <c r="AG65" s="34">
        <v>16.911791149905309</v>
      </c>
      <c r="AH65" s="34">
        <v>16.350403891817166</v>
      </c>
      <c r="AI65" s="34">
        <f>MEDIAN(D65:R65,V65:AH65)</f>
        <v>13.973279720850185</v>
      </c>
      <c r="AJ65" s="113">
        <f>(R65-AI65)/AI65*100</f>
        <v>24.572459563514773</v>
      </c>
      <c r="AK65" s="42">
        <f>RANK(R65,(D65:R65,V65:AH65),1)</f>
        <v>18</v>
      </c>
    </row>
    <row r="66" spans="1:37" x14ac:dyDescent="0.2">
      <c r="A66">
        <v>2023</v>
      </c>
      <c r="B66" s="111" t="s">
        <v>216</v>
      </c>
      <c r="C66" s="37">
        <v>2015</v>
      </c>
      <c r="D66" s="34">
        <v>14.981215196737461</v>
      </c>
      <c r="E66" s="34">
        <v>9.1441538290172755</v>
      </c>
      <c r="F66" s="34">
        <v>9.8090262037427998</v>
      </c>
      <c r="G66" s="34">
        <v>5.6125590074232568</v>
      </c>
      <c r="H66" s="34">
        <v>10.836556237409518</v>
      </c>
      <c r="I66" s="34">
        <v>13.254273963684152</v>
      </c>
      <c r="J66" s="34"/>
      <c r="K66" s="34">
        <v>18.486905899835683</v>
      </c>
      <c r="L66" s="34">
        <v>13.167926902031487</v>
      </c>
      <c r="M66" s="34"/>
      <c r="N66" s="34">
        <v>22.407062498866694</v>
      </c>
      <c r="O66" s="34">
        <v>8.6001673406054824</v>
      </c>
      <c r="P66" s="34">
        <v>8.746957345415014</v>
      </c>
      <c r="Q66" s="34">
        <v>5.7507143060675219</v>
      </c>
      <c r="R66" s="125">
        <v>17.936939033925544</v>
      </c>
      <c r="S66" s="40">
        <f t="shared" si="3"/>
        <v>10.836556237409518</v>
      </c>
      <c r="T66" s="39">
        <f t="shared" si="4"/>
        <v>65.522502176515957</v>
      </c>
      <c r="U66" s="38">
        <f t="shared" si="5"/>
        <v>11</v>
      </c>
      <c r="V66" s="34">
        <v>9.6881403174290668</v>
      </c>
      <c r="W66" s="34"/>
      <c r="X66" s="34"/>
      <c r="Y66" s="34">
        <v>15.818781694768317</v>
      </c>
      <c r="Z66" s="34">
        <v>12.140396868364768</v>
      </c>
      <c r="AA66" s="34">
        <v>17.502549396995292</v>
      </c>
      <c r="AB66" s="34">
        <v>14.221361054194007</v>
      </c>
      <c r="AC66" s="34">
        <v>12.442611584149097</v>
      </c>
      <c r="AD66" s="34">
        <v>8.2116055631684883</v>
      </c>
      <c r="AE66" s="34">
        <v>10.750209175756853</v>
      </c>
      <c r="AF66" s="34">
        <v>13.107483958874619</v>
      </c>
      <c r="AG66" s="34">
        <v>14.350881646673002</v>
      </c>
      <c r="AH66" s="34">
        <v>14.489036945317268</v>
      </c>
      <c r="AI66" s="34">
        <f>MEDIAN(D66:R66,V66:AH66)</f>
        <v>12.775047771511858</v>
      </c>
      <c r="AJ66" s="35">
        <f>(R66-AI66)/AI66*100</f>
        <v>40.406042738443745</v>
      </c>
      <c r="AK66" s="42">
        <f>RANK(R66,(D66:R66,V66:AH66),1)</f>
        <v>22</v>
      </c>
    </row>
  </sheetData>
  <phoneticPr fontId="14" type="noConversion"/>
  <conditionalFormatting sqref="E53:I53 K53:P53 AA53 AF53">
    <cfRule type="expression" dxfId="5" priority="5">
      <formula>#REF!=1</formula>
    </cfRule>
  </conditionalFormatting>
  <conditionalFormatting sqref="E54:I56 K54:P56 AA54:AA56 AF54:AF56">
    <cfRule type="expression" dxfId="4" priority="6">
      <formula>#REF!=1</formula>
    </cfRule>
  </conditionalFormatting>
  <conditionalFormatting sqref="E57:I57">
    <cfRule type="expression" dxfId="3" priority="3">
      <formula>#REF!=1</formula>
    </cfRule>
  </conditionalFormatting>
  <conditionalFormatting sqref="E58:I61">
    <cfRule type="expression" dxfId="2" priority="2">
      <formula>#REF!=1</formula>
    </cfRule>
  </conditionalFormatting>
  <conditionalFormatting sqref="J53:J61">
    <cfRule type="expression" dxfId="1" priority="1">
      <formula>#REF!=1</formula>
    </cfRule>
  </conditionalFormatting>
  <conditionalFormatting sqref="M57:M61">
    <cfRule type="expression" dxfId="0" priority="4">
      <formula>#REF!=1</formula>
    </cfRule>
  </conditionalFormatting>
  <pageMargins left="0.7" right="0.7" top="0.75" bottom="0.75" header="0.3" footer="0.3"/>
  <pageSetup paperSize="9" orientation="portrait"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85E67-B152-45BA-B942-D66985EC9C2F}">
  <sheetPr>
    <tabColor theme="4"/>
  </sheetPr>
  <dimension ref="A1:AK66"/>
  <sheetViews>
    <sheetView showGridLines="0" zoomScaleNormal="100" workbookViewId="0">
      <pane ySplit="13" topLeftCell="A14" activePane="bottomLeft" state="frozen"/>
      <selection activeCell="A14" sqref="A14"/>
      <selection pane="bottomLeft" activeCell="A14" sqref="A14"/>
    </sheetView>
  </sheetViews>
  <sheetFormatPr defaultRowHeight="12.75" x14ac:dyDescent="0.2"/>
  <cols>
    <col min="1" max="1" width="8.5703125" customWidth="1"/>
    <col min="2" max="3" width="14.5703125" customWidth="1"/>
    <col min="4" max="37" width="11.5703125" customWidth="1"/>
  </cols>
  <sheetData>
    <row r="1" spans="1:37" ht="15.75" x14ac:dyDescent="0.2">
      <c r="A1" s="46" t="s">
        <v>118</v>
      </c>
    </row>
    <row r="2" spans="1:37" ht="15" x14ac:dyDescent="0.2">
      <c r="A2" s="36" t="s">
        <v>111</v>
      </c>
    </row>
    <row r="3" spans="1:37" ht="15" x14ac:dyDescent="0.2">
      <c r="A3" s="36" t="s">
        <v>119</v>
      </c>
    </row>
    <row r="4" spans="1:37" ht="15" x14ac:dyDescent="0.2">
      <c r="A4" s="36" t="s">
        <v>132</v>
      </c>
    </row>
    <row r="5" spans="1:37" ht="15" x14ac:dyDescent="0.2">
      <c r="A5" s="36" t="s">
        <v>131</v>
      </c>
    </row>
    <row r="6" spans="1:37" ht="15" x14ac:dyDescent="0.2">
      <c r="A6" s="36" t="s">
        <v>168</v>
      </c>
    </row>
    <row r="7" spans="1:37" ht="15" x14ac:dyDescent="0.2">
      <c r="A7" s="36" t="s">
        <v>122</v>
      </c>
    </row>
    <row r="8" spans="1:37" ht="15" x14ac:dyDescent="0.2">
      <c r="A8" s="36" t="s">
        <v>125</v>
      </c>
    </row>
    <row r="9" spans="1:37" ht="15" x14ac:dyDescent="0.2">
      <c r="A9" s="43" t="s">
        <v>128</v>
      </c>
    </row>
    <row r="10" spans="1:37" ht="15.75" x14ac:dyDescent="0.25">
      <c r="A10" s="45" t="s">
        <v>126</v>
      </c>
    </row>
    <row r="11" spans="1:37" ht="15" x14ac:dyDescent="0.2">
      <c r="A11" s="45" t="s">
        <v>133</v>
      </c>
    </row>
    <row r="12" spans="1:37" ht="15" x14ac:dyDescent="0.2">
      <c r="A12" s="36" t="s">
        <v>67</v>
      </c>
    </row>
    <row r="13" spans="1:37" ht="63.95" customHeight="1" x14ac:dyDescent="0.2">
      <c r="A13" s="102" t="s">
        <v>105</v>
      </c>
      <c r="B13" s="102" t="s">
        <v>106</v>
      </c>
      <c r="C13" s="103" t="s">
        <v>63</v>
      </c>
      <c r="D13" s="104" t="s">
        <v>0</v>
      </c>
      <c r="E13" s="104" t="s">
        <v>1</v>
      </c>
      <c r="F13" s="104" t="s">
        <v>2</v>
      </c>
      <c r="G13" s="104" t="s">
        <v>3</v>
      </c>
      <c r="H13" s="104" t="s">
        <v>4</v>
      </c>
      <c r="I13" s="104" t="s">
        <v>5</v>
      </c>
      <c r="J13" s="104" t="s">
        <v>6</v>
      </c>
      <c r="K13" s="104" t="s">
        <v>7</v>
      </c>
      <c r="L13" s="104" t="s">
        <v>8</v>
      </c>
      <c r="M13" s="104" t="s">
        <v>9</v>
      </c>
      <c r="N13" s="104" t="s">
        <v>10</v>
      </c>
      <c r="O13" s="104" t="s">
        <v>11</v>
      </c>
      <c r="P13" s="104" t="s">
        <v>12</v>
      </c>
      <c r="Q13" s="104" t="s">
        <v>13</v>
      </c>
      <c r="R13" s="104" t="s">
        <v>162</v>
      </c>
      <c r="S13" s="104" t="s">
        <v>123</v>
      </c>
      <c r="T13" s="104" t="s">
        <v>109</v>
      </c>
      <c r="U13" s="104" t="s">
        <v>163</v>
      </c>
      <c r="V13" s="104" t="s">
        <v>26</v>
      </c>
      <c r="W13" s="104" t="s">
        <v>50</v>
      </c>
      <c r="X13" s="105" t="s">
        <v>16</v>
      </c>
      <c r="Y13" s="105" t="s">
        <v>17</v>
      </c>
      <c r="Z13" s="105" t="s">
        <v>18</v>
      </c>
      <c r="AA13" s="106" t="s">
        <v>19</v>
      </c>
      <c r="AB13" s="106" t="s">
        <v>20</v>
      </c>
      <c r="AC13" s="106" t="s">
        <v>21</v>
      </c>
      <c r="AD13" s="106" t="s">
        <v>22</v>
      </c>
      <c r="AE13" s="106" t="s">
        <v>23</v>
      </c>
      <c r="AF13" s="106" t="s">
        <v>27</v>
      </c>
      <c r="AG13" s="106" t="s">
        <v>24</v>
      </c>
      <c r="AH13" s="106" t="s">
        <v>25</v>
      </c>
      <c r="AI13" s="104" t="s">
        <v>124</v>
      </c>
      <c r="AJ13" s="104" t="s">
        <v>110</v>
      </c>
      <c r="AK13" s="104" t="s">
        <v>161</v>
      </c>
    </row>
    <row r="14" spans="1:37" ht="12.95" customHeight="1" x14ac:dyDescent="0.2">
      <c r="A14">
        <v>1998</v>
      </c>
      <c r="B14" s="111">
        <v>35977</v>
      </c>
      <c r="C14" s="37" t="s">
        <v>107</v>
      </c>
      <c r="D14" s="34"/>
      <c r="E14" s="34">
        <v>2.96</v>
      </c>
      <c r="F14" s="34"/>
      <c r="G14" s="34"/>
      <c r="H14" s="34">
        <v>2.67</v>
      </c>
      <c r="I14" s="34">
        <v>3.97</v>
      </c>
      <c r="J14" s="34"/>
      <c r="K14" s="34"/>
      <c r="L14" s="34">
        <v>3.62</v>
      </c>
      <c r="M14" s="34"/>
      <c r="N14" s="34">
        <v>3.13</v>
      </c>
      <c r="O14" s="34"/>
      <c r="P14" s="34"/>
      <c r="Q14" s="34"/>
      <c r="R14" s="125">
        <v>3.25</v>
      </c>
      <c r="S14" s="40"/>
      <c r="T14" s="39"/>
      <c r="U14" s="38"/>
      <c r="V14" s="40"/>
      <c r="W14" s="40"/>
      <c r="X14" s="41"/>
      <c r="Y14" s="41"/>
      <c r="Z14" s="41"/>
      <c r="AA14" s="41"/>
      <c r="AB14" s="41"/>
      <c r="AC14" s="41"/>
      <c r="AD14" s="41"/>
      <c r="AE14" s="41"/>
      <c r="AF14" s="41"/>
      <c r="AG14" s="41"/>
      <c r="AH14" s="41"/>
      <c r="AI14" s="34"/>
      <c r="AJ14" s="35"/>
      <c r="AK14" s="42"/>
    </row>
    <row r="15" spans="1:37" ht="12.95" customHeight="1" x14ac:dyDescent="0.2">
      <c r="A15">
        <v>1999</v>
      </c>
      <c r="B15" s="111">
        <v>36161</v>
      </c>
      <c r="C15" s="37" t="s">
        <v>107</v>
      </c>
      <c r="D15" s="34"/>
      <c r="E15" s="34">
        <v>3.06</v>
      </c>
      <c r="F15" s="34"/>
      <c r="G15" s="34"/>
      <c r="H15" s="34">
        <v>2.91</v>
      </c>
      <c r="I15" s="34">
        <v>4.32</v>
      </c>
      <c r="J15" s="34"/>
      <c r="K15" s="34"/>
      <c r="L15" s="34">
        <v>3.67</v>
      </c>
      <c r="M15" s="34"/>
      <c r="N15" s="34">
        <v>3.5</v>
      </c>
      <c r="O15" s="34"/>
      <c r="P15" s="34"/>
      <c r="Q15" s="34"/>
      <c r="R15" s="125">
        <v>3.28</v>
      </c>
      <c r="S15" s="40"/>
      <c r="T15" s="39"/>
      <c r="U15" s="38"/>
      <c r="V15" s="40"/>
      <c r="W15" s="40"/>
      <c r="X15" s="41"/>
      <c r="Y15" s="41"/>
      <c r="Z15" s="41"/>
      <c r="AA15" s="41"/>
      <c r="AB15" s="41"/>
      <c r="AC15" s="41"/>
      <c r="AD15" s="41"/>
      <c r="AE15" s="41"/>
      <c r="AF15" s="41"/>
      <c r="AG15" s="41"/>
      <c r="AH15" s="41"/>
      <c r="AI15" s="34"/>
      <c r="AJ15" s="35"/>
      <c r="AK15" s="42"/>
    </row>
    <row r="16" spans="1:37" ht="12.95" customHeight="1" x14ac:dyDescent="0.2">
      <c r="A16">
        <v>1999</v>
      </c>
      <c r="B16" s="111">
        <v>36342</v>
      </c>
      <c r="C16" s="37" t="s">
        <v>107</v>
      </c>
      <c r="D16" s="34"/>
      <c r="E16" s="34">
        <v>2.74</v>
      </c>
      <c r="F16" s="34"/>
      <c r="G16" s="34"/>
      <c r="H16" s="34">
        <v>2.63</v>
      </c>
      <c r="I16" s="34">
        <v>3.97</v>
      </c>
      <c r="J16" s="34"/>
      <c r="K16" s="34"/>
      <c r="L16" s="34">
        <v>3.18</v>
      </c>
      <c r="M16" s="34"/>
      <c r="N16" s="34">
        <v>3.18</v>
      </c>
      <c r="O16" s="34"/>
      <c r="P16" s="34"/>
      <c r="Q16" s="34"/>
      <c r="R16" s="125">
        <v>3.27</v>
      </c>
      <c r="S16" s="40"/>
      <c r="T16" s="39"/>
      <c r="U16" s="38"/>
      <c r="V16" s="40"/>
      <c r="W16" s="40"/>
      <c r="X16" s="41"/>
      <c r="Y16" s="41"/>
      <c r="Z16" s="41"/>
      <c r="AA16" s="41"/>
      <c r="AB16" s="41"/>
      <c r="AC16" s="41"/>
      <c r="AD16" s="41"/>
      <c r="AE16" s="41"/>
      <c r="AF16" s="41"/>
      <c r="AG16" s="41"/>
      <c r="AH16" s="41"/>
      <c r="AI16" s="34"/>
      <c r="AJ16" s="35"/>
      <c r="AK16" s="42"/>
    </row>
    <row r="17" spans="1:37" ht="12.95" customHeight="1" x14ac:dyDescent="0.2">
      <c r="A17">
        <v>2000</v>
      </c>
      <c r="B17" s="111">
        <v>36526</v>
      </c>
      <c r="C17" s="37" t="s">
        <v>107</v>
      </c>
      <c r="D17" s="34"/>
      <c r="E17" s="34">
        <v>2.67</v>
      </c>
      <c r="F17" s="34"/>
      <c r="G17" s="34"/>
      <c r="H17" s="34">
        <v>2.52</v>
      </c>
      <c r="I17" s="34">
        <v>2.95</v>
      </c>
      <c r="J17" s="34"/>
      <c r="K17" s="34"/>
      <c r="L17" s="34">
        <v>3.35</v>
      </c>
      <c r="M17" s="34"/>
      <c r="N17" s="34">
        <v>2.79</v>
      </c>
      <c r="O17" s="34"/>
      <c r="P17" s="34"/>
      <c r="Q17" s="34"/>
      <c r="R17" s="125">
        <v>3.16</v>
      </c>
      <c r="S17" s="40"/>
      <c r="T17" s="39"/>
      <c r="U17" s="38"/>
      <c r="V17" s="40"/>
      <c r="W17" s="40"/>
      <c r="X17" s="41"/>
      <c r="Y17" s="41"/>
      <c r="Z17" s="41"/>
      <c r="AA17" s="41"/>
      <c r="AB17" s="41"/>
      <c r="AC17" s="41"/>
      <c r="AD17" s="41"/>
      <c r="AE17" s="41"/>
      <c r="AF17" s="41"/>
      <c r="AG17" s="41"/>
      <c r="AH17" s="41"/>
      <c r="AI17" s="34"/>
      <c r="AJ17" s="35"/>
      <c r="AK17" s="42"/>
    </row>
    <row r="18" spans="1:37" ht="12.95" customHeight="1" x14ac:dyDescent="0.2">
      <c r="A18">
        <v>2000</v>
      </c>
      <c r="B18" s="111">
        <v>36708</v>
      </c>
      <c r="C18" s="37" t="s">
        <v>107</v>
      </c>
      <c r="D18" s="34"/>
      <c r="E18" s="34">
        <v>2.76</v>
      </c>
      <c r="F18" s="34"/>
      <c r="G18" s="34"/>
      <c r="H18" s="34">
        <v>2.34</v>
      </c>
      <c r="I18" s="34">
        <v>2.87</v>
      </c>
      <c r="J18" s="34"/>
      <c r="K18" s="34"/>
      <c r="L18" s="34">
        <v>4.24</v>
      </c>
      <c r="M18" s="34"/>
      <c r="N18" s="34">
        <v>2.98</v>
      </c>
      <c r="O18" s="34"/>
      <c r="P18" s="34"/>
      <c r="Q18" s="34"/>
      <c r="R18" s="125">
        <v>2.81</v>
      </c>
      <c r="S18" s="40"/>
      <c r="T18" s="39"/>
      <c r="U18" s="38"/>
      <c r="V18" s="40"/>
      <c r="W18" s="40"/>
      <c r="X18" s="41"/>
      <c r="Y18" s="41"/>
      <c r="Z18" s="41"/>
      <c r="AA18" s="41"/>
      <c r="AB18" s="41"/>
      <c r="AC18" s="41"/>
      <c r="AD18" s="41"/>
      <c r="AE18" s="41"/>
      <c r="AF18" s="41"/>
      <c r="AG18" s="41"/>
      <c r="AH18" s="41"/>
      <c r="AI18" s="34"/>
      <c r="AJ18" s="35"/>
      <c r="AK18" s="42"/>
    </row>
    <row r="19" spans="1:37" ht="12.95" customHeight="1" x14ac:dyDescent="0.2">
      <c r="A19">
        <v>2001</v>
      </c>
      <c r="B19" s="111">
        <v>36892</v>
      </c>
      <c r="C19" s="37" t="s">
        <v>107</v>
      </c>
      <c r="D19" s="34"/>
      <c r="E19" s="34">
        <v>2.71</v>
      </c>
      <c r="F19" s="34"/>
      <c r="G19" s="34"/>
      <c r="H19" s="34">
        <v>2.3199999999999998</v>
      </c>
      <c r="I19" s="34">
        <v>3</v>
      </c>
      <c r="J19" s="34"/>
      <c r="K19" s="34"/>
      <c r="L19" s="34">
        <v>4.17</v>
      </c>
      <c r="M19" s="34"/>
      <c r="N19" s="34">
        <v>2.98</v>
      </c>
      <c r="O19" s="34"/>
      <c r="P19" s="34"/>
      <c r="Q19" s="34"/>
      <c r="R19" s="125">
        <v>2.81</v>
      </c>
      <c r="S19" s="40"/>
      <c r="T19" s="39"/>
      <c r="U19" s="38"/>
      <c r="V19" s="40"/>
      <c r="W19" s="40"/>
      <c r="X19" s="41"/>
      <c r="Y19" s="41"/>
      <c r="Z19" s="41"/>
      <c r="AA19" s="41"/>
      <c r="AB19" s="41"/>
      <c r="AC19" s="41"/>
      <c r="AD19" s="41"/>
      <c r="AE19" s="41"/>
      <c r="AF19" s="41"/>
      <c r="AG19" s="41"/>
      <c r="AH19" s="41"/>
      <c r="AI19" s="34"/>
      <c r="AJ19" s="35"/>
      <c r="AK19" s="42"/>
    </row>
    <row r="20" spans="1:37" ht="12.95" customHeight="1" x14ac:dyDescent="0.2">
      <c r="A20">
        <v>2001</v>
      </c>
      <c r="B20" s="111">
        <v>37073</v>
      </c>
      <c r="C20" s="37" t="s">
        <v>107</v>
      </c>
      <c r="D20" s="34"/>
      <c r="E20" s="34">
        <v>2.69</v>
      </c>
      <c r="F20" s="34"/>
      <c r="G20" s="34"/>
      <c r="H20" s="34">
        <v>2.2200000000000002</v>
      </c>
      <c r="I20" s="34">
        <v>2.94</v>
      </c>
      <c r="J20" s="34"/>
      <c r="K20" s="34"/>
      <c r="L20" s="34">
        <v>3.64</v>
      </c>
      <c r="M20" s="34"/>
      <c r="N20" s="34">
        <v>2.98</v>
      </c>
      <c r="O20" s="34"/>
      <c r="P20" s="34"/>
      <c r="Q20" s="34"/>
      <c r="R20" s="125">
        <v>2.84</v>
      </c>
      <c r="S20" s="40"/>
      <c r="T20" s="39"/>
      <c r="U20" s="38"/>
      <c r="V20" s="40"/>
      <c r="W20" s="40"/>
      <c r="X20" s="41"/>
      <c r="Y20" s="41"/>
      <c r="Z20" s="41"/>
      <c r="AA20" s="41"/>
      <c r="AB20" s="41"/>
      <c r="AC20" s="41"/>
      <c r="AD20" s="41"/>
      <c r="AE20" s="41"/>
      <c r="AF20" s="41"/>
      <c r="AG20" s="41"/>
      <c r="AH20" s="41"/>
      <c r="AI20" s="34"/>
      <c r="AJ20" s="35"/>
      <c r="AK20" s="42"/>
    </row>
    <row r="21" spans="1:37" ht="12.95" customHeight="1" x14ac:dyDescent="0.2">
      <c r="A21">
        <v>2002</v>
      </c>
      <c r="B21" s="111">
        <v>37257</v>
      </c>
      <c r="C21" s="37" t="s">
        <v>107</v>
      </c>
      <c r="D21" s="34">
        <v>3.16</v>
      </c>
      <c r="E21" s="34">
        <v>2.6</v>
      </c>
      <c r="F21" s="34">
        <v>2.94</v>
      </c>
      <c r="G21" s="34">
        <v>1.93</v>
      </c>
      <c r="H21" s="34">
        <v>2.2999999999999998</v>
      </c>
      <c r="I21" s="34">
        <v>2.93</v>
      </c>
      <c r="J21" s="34"/>
      <c r="K21" s="34"/>
      <c r="L21" s="34">
        <v>3.37</v>
      </c>
      <c r="M21" s="34"/>
      <c r="N21" s="34">
        <v>2.67</v>
      </c>
      <c r="O21" s="34"/>
      <c r="P21" s="34">
        <v>3.06</v>
      </c>
      <c r="Q21" s="34">
        <v>1.72</v>
      </c>
      <c r="R21" s="125">
        <v>2.84</v>
      </c>
      <c r="S21" s="40">
        <f t="shared" ref="S21:S31" si="0">MEDIAN(D21:R21)</f>
        <v>2.84</v>
      </c>
      <c r="T21" s="39">
        <f t="shared" ref="T21:T31" si="1">(R21-S21)/S21*100</f>
        <v>0</v>
      </c>
      <c r="U21" s="38">
        <f t="shared" ref="U21:U31" si="2">RANK(R21,D21:R21,1)</f>
        <v>6</v>
      </c>
      <c r="V21" s="40"/>
      <c r="W21" s="40"/>
      <c r="X21" s="41"/>
      <c r="Y21" s="41"/>
      <c r="Z21" s="41"/>
      <c r="AA21" s="41"/>
      <c r="AB21" s="41"/>
      <c r="AC21" s="41"/>
      <c r="AD21" s="41"/>
      <c r="AE21" s="41"/>
      <c r="AF21" s="41"/>
      <c r="AG21" s="41"/>
      <c r="AH21" s="41"/>
      <c r="AI21" s="34"/>
      <c r="AJ21" s="35"/>
      <c r="AK21" s="42"/>
    </row>
    <row r="22" spans="1:37" ht="12.95" customHeight="1" x14ac:dyDescent="0.2">
      <c r="A22">
        <v>2002</v>
      </c>
      <c r="B22" s="111">
        <v>37438</v>
      </c>
      <c r="C22" s="37" t="s">
        <v>107</v>
      </c>
      <c r="D22" s="34">
        <v>2.9047200000000002</v>
      </c>
      <c r="E22" s="34">
        <v>2.6618529049399999</v>
      </c>
      <c r="F22" s="34">
        <v>3.1398166334709998</v>
      </c>
      <c r="G22" s="34">
        <v>2.0364960000000001</v>
      </c>
      <c r="H22" s="34">
        <v>2.28515466715</v>
      </c>
      <c r="I22" s="34">
        <v>2.8600319999999999</v>
      </c>
      <c r="J22" s="34" t="s">
        <v>136</v>
      </c>
      <c r="K22" s="34" t="s">
        <v>136</v>
      </c>
      <c r="L22" s="34">
        <v>3.5495040000000002</v>
      </c>
      <c r="M22" s="34" t="s">
        <v>136</v>
      </c>
      <c r="N22" s="34">
        <v>2.9366400000000001</v>
      </c>
      <c r="O22" s="34" t="s">
        <v>136</v>
      </c>
      <c r="P22" s="34">
        <v>2.8153440000000001</v>
      </c>
      <c r="Q22" s="34">
        <v>1.67260965196</v>
      </c>
      <c r="R22" s="125">
        <v>2.59</v>
      </c>
      <c r="S22" s="40">
        <f t="shared" si="0"/>
        <v>2.8153440000000001</v>
      </c>
      <c r="T22" s="39">
        <f t="shared" si="1"/>
        <v>-8.0041373274456049</v>
      </c>
      <c r="U22" s="38">
        <f t="shared" si="2"/>
        <v>4</v>
      </c>
      <c r="V22" s="40"/>
      <c r="W22" s="40"/>
      <c r="X22" s="41"/>
      <c r="Y22" s="41"/>
      <c r="Z22" s="41"/>
      <c r="AA22" s="41"/>
      <c r="AB22" s="41"/>
      <c r="AC22" s="41"/>
      <c r="AD22" s="41"/>
      <c r="AE22" s="41"/>
      <c r="AF22" s="41"/>
      <c r="AG22" s="41"/>
      <c r="AH22" s="41"/>
      <c r="AI22" s="34"/>
      <c r="AJ22" s="35"/>
      <c r="AK22" s="42"/>
    </row>
    <row r="23" spans="1:37" ht="12.95" customHeight="1" x14ac:dyDescent="0.2">
      <c r="A23">
        <v>2003</v>
      </c>
      <c r="B23" s="111">
        <v>37622</v>
      </c>
      <c r="C23" s="37" t="s">
        <v>107</v>
      </c>
      <c r="D23" s="34">
        <v>3.2</v>
      </c>
      <c r="E23" s="34">
        <v>2.75</v>
      </c>
      <c r="F23" s="34">
        <v>3.33</v>
      </c>
      <c r="G23" s="34">
        <v>2.35</v>
      </c>
      <c r="H23" s="34">
        <v>2.34</v>
      </c>
      <c r="I23" s="34">
        <v>3.76</v>
      </c>
      <c r="J23" s="34"/>
      <c r="K23" s="34"/>
      <c r="L23" s="34">
        <v>3.5</v>
      </c>
      <c r="M23" s="34"/>
      <c r="N23" s="34">
        <v>3.12</v>
      </c>
      <c r="O23" s="34"/>
      <c r="P23" s="34">
        <v>2.93</v>
      </c>
      <c r="Q23" s="34">
        <v>1.85</v>
      </c>
      <c r="R23" s="125">
        <v>2.6</v>
      </c>
      <c r="S23" s="40">
        <f t="shared" si="0"/>
        <v>2.93</v>
      </c>
      <c r="T23" s="39">
        <f t="shared" si="1"/>
        <v>-11.26279863481229</v>
      </c>
      <c r="U23" s="38">
        <f t="shared" si="2"/>
        <v>4</v>
      </c>
      <c r="V23" s="40"/>
      <c r="W23" s="40"/>
      <c r="X23" s="41"/>
      <c r="Y23" s="41"/>
      <c r="Z23" s="41"/>
      <c r="AA23" s="41"/>
      <c r="AB23" s="41"/>
      <c r="AC23" s="41"/>
      <c r="AD23" s="41"/>
      <c r="AE23" s="41"/>
      <c r="AF23" s="41"/>
      <c r="AG23" s="41"/>
      <c r="AH23" s="41"/>
      <c r="AI23" s="34"/>
      <c r="AJ23" s="35"/>
      <c r="AK23" s="42"/>
    </row>
    <row r="24" spans="1:37" ht="12.95" customHeight="1" x14ac:dyDescent="0.2">
      <c r="A24">
        <v>2003</v>
      </c>
      <c r="B24" s="111">
        <v>37803</v>
      </c>
      <c r="C24" s="37" t="s">
        <v>107</v>
      </c>
      <c r="D24" s="34">
        <v>3.45</v>
      </c>
      <c r="E24" s="34">
        <v>2.94</v>
      </c>
      <c r="F24" s="34">
        <v>3.65</v>
      </c>
      <c r="G24" s="34">
        <v>3.13</v>
      </c>
      <c r="H24" s="34">
        <v>2.61</v>
      </c>
      <c r="I24" s="34">
        <v>3.78</v>
      </c>
      <c r="J24" s="34"/>
      <c r="K24" s="34"/>
      <c r="L24" s="34">
        <v>3.78</v>
      </c>
      <c r="M24" s="34"/>
      <c r="N24" s="34">
        <v>3.43</v>
      </c>
      <c r="O24" s="34"/>
      <c r="P24" s="34">
        <v>2.91</v>
      </c>
      <c r="Q24" s="34">
        <v>3.25</v>
      </c>
      <c r="R24" s="125">
        <v>2.68</v>
      </c>
      <c r="S24" s="40">
        <f t="shared" si="0"/>
        <v>3.25</v>
      </c>
      <c r="T24" s="39">
        <f t="shared" si="1"/>
        <v>-17.538461538461533</v>
      </c>
      <c r="U24" s="38">
        <f t="shared" si="2"/>
        <v>2</v>
      </c>
      <c r="V24" s="40"/>
      <c r="W24" s="40"/>
      <c r="X24" s="41"/>
      <c r="Y24" s="41"/>
      <c r="Z24" s="41"/>
      <c r="AA24" s="41"/>
      <c r="AB24" s="41"/>
      <c r="AC24" s="41"/>
      <c r="AD24" s="41"/>
      <c r="AE24" s="41"/>
      <c r="AF24" s="41"/>
      <c r="AG24" s="41"/>
      <c r="AH24" s="41"/>
      <c r="AI24" s="34"/>
      <c r="AJ24" s="35"/>
      <c r="AK24" s="42"/>
    </row>
    <row r="25" spans="1:37" ht="12.95" customHeight="1" x14ac:dyDescent="0.2">
      <c r="A25">
        <v>2004</v>
      </c>
      <c r="B25" s="111">
        <v>37987</v>
      </c>
      <c r="C25" s="37" t="s">
        <v>107</v>
      </c>
      <c r="D25" s="34">
        <v>3.07</v>
      </c>
      <c r="E25" s="34">
        <v>3.26</v>
      </c>
      <c r="F25" s="34">
        <v>3.75</v>
      </c>
      <c r="G25" s="34">
        <v>2.99</v>
      </c>
      <c r="H25" s="34">
        <v>2.76</v>
      </c>
      <c r="I25" s="34">
        <v>4.07</v>
      </c>
      <c r="J25" s="34"/>
      <c r="K25" s="34"/>
      <c r="L25" s="34">
        <v>3.88</v>
      </c>
      <c r="M25" s="34"/>
      <c r="N25" s="34">
        <v>3.79</v>
      </c>
      <c r="O25" s="34"/>
      <c r="P25" s="34">
        <v>3.06</v>
      </c>
      <c r="Q25" s="34">
        <v>2.64</v>
      </c>
      <c r="R25" s="125">
        <v>2.83</v>
      </c>
      <c r="S25" s="40">
        <f t="shared" si="0"/>
        <v>3.07</v>
      </c>
      <c r="T25" s="39">
        <f t="shared" si="1"/>
        <v>-7.8175895765472241</v>
      </c>
      <c r="U25" s="38">
        <f t="shared" si="2"/>
        <v>3</v>
      </c>
      <c r="V25" s="40"/>
      <c r="W25" s="40"/>
      <c r="X25" s="41"/>
      <c r="Y25" s="41"/>
      <c r="Z25" s="41"/>
      <c r="AA25" s="41"/>
      <c r="AB25" s="41"/>
      <c r="AC25" s="41"/>
      <c r="AD25" s="41"/>
      <c r="AE25" s="41"/>
      <c r="AF25" s="41"/>
      <c r="AG25" s="41"/>
      <c r="AH25" s="41"/>
      <c r="AI25" s="34"/>
      <c r="AJ25" s="35"/>
      <c r="AK25" s="42"/>
    </row>
    <row r="26" spans="1:37" ht="12.95" customHeight="1" x14ac:dyDescent="0.2">
      <c r="A26">
        <v>2004</v>
      </c>
      <c r="B26" s="111">
        <v>38169</v>
      </c>
      <c r="C26" s="37" t="s">
        <v>107</v>
      </c>
      <c r="D26" s="34">
        <v>2.8154880000000002</v>
      </c>
      <c r="E26" s="34">
        <v>3.2015359999999999</v>
      </c>
      <c r="F26" s="34">
        <v>3.2450170804530001</v>
      </c>
      <c r="G26" s="34">
        <v>2.7822079999999998</v>
      </c>
      <c r="H26" s="34">
        <v>2.83069696</v>
      </c>
      <c r="I26" s="34">
        <v>3.9802879999999998</v>
      </c>
      <c r="J26" s="34"/>
      <c r="K26" s="34"/>
      <c r="L26" s="34">
        <v>3.8233728</v>
      </c>
      <c r="M26" s="34"/>
      <c r="N26" s="34">
        <v>3.2481279999999999</v>
      </c>
      <c r="O26" s="34"/>
      <c r="P26" s="34">
        <v>2.8978227200000002</v>
      </c>
      <c r="Q26" s="34">
        <v>3.3035254723750294</v>
      </c>
      <c r="R26" s="125">
        <v>3.00169</v>
      </c>
      <c r="S26" s="40">
        <f t="shared" si="0"/>
        <v>3.2015359999999999</v>
      </c>
      <c r="T26" s="39">
        <f t="shared" si="1"/>
        <v>-6.2421912482008635</v>
      </c>
      <c r="U26" s="38">
        <f t="shared" si="2"/>
        <v>5</v>
      </c>
      <c r="V26" s="40"/>
      <c r="W26" s="40"/>
      <c r="X26" s="41"/>
      <c r="Y26" s="41"/>
      <c r="Z26" s="41"/>
      <c r="AA26" s="41"/>
      <c r="AB26" s="41"/>
      <c r="AC26" s="41"/>
      <c r="AD26" s="41"/>
      <c r="AE26" s="41"/>
      <c r="AF26" s="41"/>
      <c r="AG26" s="41"/>
      <c r="AH26" s="41"/>
      <c r="AI26" s="34"/>
      <c r="AJ26" s="35"/>
      <c r="AK26" s="42"/>
    </row>
    <row r="27" spans="1:37" ht="12.95" customHeight="1" x14ac:dyDescent="0.2">
      <c r="A27">
        <v>2005</v>
      </c>
      <c r="B27" s="111">
        <v>38353</v>
      </c>
      <c r="C27" s="37" t="s">
        <v>107</v>
      </c>
      <c r="D27" s="34">
        <v>2.99</v>
      </c>
      <c r="E27" s="34">
        <v>3.36</v>
      </c>
      <c r="F27" s="34">
        <v>3.43</v>
      </c>
      <c r="G27" s="34">
        <v>2.93</v>
      </c>
      <c r="H27" s="34">
        <v>3</v>
      </c>
      <c r="I27" s="34">
        <v>4.17</v>
      </c>
      <c r="J27" s="34"/>
      <c r="K27" s="34"/>
      <c r="L27" s="34">
        <v>3.98</v>
      </c>
      <c r="M27" s="34"/>
      <c r="N27" s="34">
        <v>3.42</v>
      </c>
      <c r="O27" s="34"/>
      <c r="P27" s="34">
        <v>3.09</v>
      </c>
      <c r="Q27" s="34">
        <v>2.790520039748261</v>
      </c>
      <c r="R27" s="125">
        <v>3.31</v>
      </c>
      <c r="S27" s="40">
        <f t="shared" si="0"/>
        <v>3.31</v>
      </c>
      <c r="T27" s="39">
        <f t="shared" si="1"/>
        <v>0</v>
      </c>
      <c r="U27" s="38">
        <f t="shared" si="2"/>
        <v>6</v>
      </c>
      <c r="V27" s="40"/>
      <c r="W27" s="40"/>
      <c r="X27" s="41"/>
      <c r="Y27" s="41"/>
      <c r="Z27" s="41"/>
      <c r="AA27" s="41"/>
      <c r="AB27" s="41"/>
      <c r="AC27" s="41"/>
      <c r="AD27" s="41"/>
      <c r="AE27" s="41"/>
      <c r="AF27" s="41"/>
      <c r="AG27" s="41"/>
      <c r="AH27" s="41"/>
      <c r="AI27" s="34"/>
      <c r="AJ27" s="35"/>
      <c r="AK27" s="42"/>
    </row>
    <row r="28" spans="1:37" ht="12.95" customHeight="1" x14ac:dyDescent="0.2">
      <c r="A28">
        <v>2005</v>
      </c>
      <c r="B28" s="111">
        <v>38534</v>
      </c>
      <c r="C28" s="37" t="s">
        <v>107</v>
      </c>
      <c r="D28" s="34">
        <v>3.2142824000000001</v>
      </c>
      <c r="E28" s="34">
        <v>3.6879010000000001</v>
      </c>
      <c r="F28" s="34">
        <v>3.3405856639999998</v>
      </c>
      <c r="G28" s="34">
        <v>2.9991262000000001</v>
      </c>
      <c r="H28" s="34">
        <v>3.2514020000000001</v>
      </c>
      <c r="I28" s="34">
        <v>4.5505880000000003</v>
      </c>
      <c r="J28" s="34" t="s">
        <v>136</v>
      </c>
      <c r="K28" s="34" t="s">
        <v>136</v>
      </c>
      <c r="L28" s="34">
        <v>4.3421683199999999</v>
      </c>
      <c r="M28" s="34" t="s">
        <v>136</v>
      </c>
      <c r="N28" s="34">
        <v>3.6432199999999999</v>
      </c>
      <c r="O28" s="34" t="s">
        <v>136</v>
      </c>
      <c r="P28" s="34">
        <v>3.9162034499999998</v>
      </c>
      <c r="Q28" s="34">
        <v>3.3134374834282565</v>
      </c>
      <c r="R28" s="125">
        <v>3.58</v>
      </c>
      <c r="S28" s="40">
        <f t="shared" si="0"/>
        <v>3.58</v>
      </c>
      <c r="T28" s="39">
        <f t="shared" si="1"/>
        <v>0</v>
      </c>
      <c r="U28" s="38">
        <f t="shared" si="2"/>
        <v>6</v>
      </c>
      <c r="V28" s="40"/>
      <c r="W28" s="40"/>
      <c r="X28" s="41"/>
      <c r="Y28" s="41"/>
      <c r="Z28" s="41"/>
      <c r="AA28" s="41"/>
      <c r="AB28" s="41"/>
      <c r="AC28" s="41"/>
      <c r="AD28" s="41"/>
      <c r="AE28" s="41"/>
      <c r="AF28" s="41"/>
      <c r="AG28" s="41"/>
      <c r="AH28" s="41"/>
      <c r="AI28" s="34"/>
      <c r="AJ28" s="35"/>
      <c r="AK28" s="42"/>
    </row>
    <row r="29" spans="1:37" ht="12.95" customHeight="1" x14ac:dyDescent="0.2">
      <c r="A29">
        <v>2006</v>
      </c>
      <c r="B29" s="111">
        <v>38718</v>
      </c>
      <c r="C29" s="37" t="s">
        <v>107</v>
      </c>
      <c r="D29" s="34">
        <v>3.76</v>
      </c>
      <c r="E29" s="34">
        <v>4.18</v>
      </c>
      <c r="F29" s="34">
        <v>3.85</v>
      </c>
      <c r="G29" s="34">
        <v>3.77</v>
      </c>
      <c r="H29" s="34">
        <v>4.01</v>
      </c>
      <c r="I29" s="34">
        <v>4.74</v>
      </c>
      <c r="J29" s="34"/>
      <c r="K29" s="34"/>
      <c r="L29" s="34">
        <v>5.22</v>
      </c>
      <c r="M29" s="34"/>
      <c r="N29" s="34">
        <v>4.4000000000000004</v>
      </c>
      <c r="O29" s="34"/>
      <c r="P29" s="34">
        <v>3.42</v>
      </c>
      <c r="Q29" s="34">
        <v>3.31</v>
      </c>
      <c r="R29" s="125">
        <v>5.4</v>
      </c>
      <c r="S29" s="40">
        <f t="shared" si="0"/>
        <v>4.01</v>
      </c>
      <c r="T29" s="39">
        <f t="shared" si="1"/>
        <v>34.663341645885303</v>
      </c>
      <c r="U29" s="38">
        <f t="shared" si="2"/>
        <v>11</v>
      </c>
      <c r="V29" s="40"/>
      <c r="W29" s="40"/>
      <c r="X29" s="41"/>
      <c r="Y29" s="41"/>
      <c r="Z29" s="41"/>
      <c r="AA29" s="41"/>
      <c r="AB29" s="41"/>
      <c r="AC29" s="41"/>
      <c r="AD29" s="41"/>
      <c r="AE29" s="41"/>
      <c r="AF29" s="41"/>
      <c r="AG29" s="41"/>
      <c r="AH29" s="41"/>
      <c r="AI29" s="34"/>
      <c r="AJ29" s="35"/>
      <c r="AK29" s="42"/>
    </row>
    <row r="30" spans="1:37" ht="12.95" customHeight="1" x14ac:dyDescent="0.2">
      <c r="A30">
        <v>2006</v>
      </c>
      <c r="B30" s="111">
        <v>38899</v>
      </c>
      <c r="C30" s="37" t="s">
        <v>107</v>
      </c>
      <c r="D30" s="34">
        <v>3.87</v>
      </c>
      <c r="E30" s="34">
        <v>4.45</v>
      </c>
      <c r="F30" s="34">
        <v>4.29</v>
      </c>
      <c r="G30" s="34">
        <v>3.36</v>
      </c>
      <c r="H30" s="34">
        <v>4.17</v>
      </c>
      <c r="I30" s="34">
        <v>5.0199999999999996</v>
      </c>
      <c r="J30" s="34"/>
      <c r="K30" s="34"/>
      <c r="L30" s="34">
        <v>6.38</v>
      </c>
      <c r="M30" s="34"/>
      <c r="N30" s="34">
        <v>4.8499999999999996</v>
      </c>
      <c r="O30" s="34"/>
      <c r="P30" s="34">
        <v>3.48</v>
      </c>
      <c r="Q30" s="34">
        <v>3.53</v>
      </c>
      <c r="R30" s="125">
        <v>4.84</v>
      </c>
      <c r="S30" s="40">
        <f t="shared" si="0"/>
        <v>4.29</v>
      </c>
      <c r="T30" s="39">
        <f t="shared" si="1"/>
        <v>12.820512820512816</v>
      </c>
      <c r="U30" s="38">
        <f t="shared" si="2"/>
        <v>8</v>
      </c>
      <c r="V30" s="40"/>
      <c r="W30" s="40"/>
      <c r="X30" s="41"/>
      <c r="Y30" s="41"/>
      <c r="Z30" s="41"/>
      <c r="AA30" s="41"/>
      <c r="AB30" s="41"/>
      <c r="AC30" s="41"/>
      <c r="AD30" s="41"/>
      <c r="AE30" s="41"/>
      <c r="AF30" s="41"/>
      <c r="AG30" s="41"/>
      <c r="AH30" s="41"/>
      <c r="AI30" s="34"/>
      <c r="AJ30" s="35"/>
      <c r="AK30" s="42"/>
    </row>
    <row r="31" spans="1:37" ht="12.95" customHeight="1" x14ac:dyDescent="0.2">
      <c r="A31">
        <v>2007</v>
      </c>
      <c r="B31" s="111">
        <v>39083</v>
      </c>
      <c r="C31" s="37" t="s">
        <v>107</v>
      </c>
      <c r="D31" s="34">
        <v>4.1900000000000004</v>
      </c>
      <c r="E31" s="34">
        <v>4.66</v>
      </c>
      <c r="F31" s="34">
        <v>4.26</v>
      </c>
      <c r="G31" s="34">
        <v>3.2</v>
      </c>
      <c r="H31" s="34">
        <v>3.86</v>
      </c>
      <c r="I31" s="34">
        <v>5.25</v>
      </c>
      <c r="J31" s="34"/>
      <c r="K31" s="34"/>
      <c r="L31" s="34">
        <v>6.03</v>
      </c>
      <c r="M31" s="34"/>
      <c r="N31" s="34">
        <v>4.8499999999999996</v>
      </c>
      <c r="O31" s="34"/>
      <c r="P31" s="34">
        <v>3.7</v>
      </c>
      <c r="Q31" s="34">
        <v>3.91</v>
      </c>
      <c r="R31" s="125">
        <v>5.14</v>
      </c>
      <c r="S31" s="40">
        <f t="shared" si="0"/>
        <v>4.26</v>
      </c>
      <c r="T31" s="39">
        <f t="shared" si="1"/>
        <v>20.657276995305164</v>
      </c>
      <c r="U31" s="38">
        <f t="shared" si="2"/>
        <v>9</v>
      </c>
      <c r="V31" s="40"/>
      <c r="W31" s="40"/>
      <c r="X31" s="41"/>
      <c r="Y31" s="41"/>
      <c r="Z31" s="41"/>
      <c r="AA31" s="41"/>
      <c r="AB31" s="41"/>
      <c r="AC31" s="41"/>
      <c r="AD31" s="41"/>
      <c r="AE31" s="41"/>
      <c r="AF31" s="41"/>
      <c r="AG31" s="41"/>
      <c r="AH31" s="41"/>
      <c r="AI31" s="34"/>
      <c r="AJ31" s="35"/>
      <c r="AK31" s="42"/>
    </row>
    <row r="32" spans="1:37" ht="12.95" customHeight="1" x14ac:dyDescent="0.2">
      <c r="A32">
        <v>2007</v>
      </c>
      <c r="B32" s="111">
        <v>39264</v>
      </c>
      <c r="C32" s="37" t="s">
        <v>107</v>
      </c>
      <c r="D32" s="34">
        <v>4.32</v>
      </c>
      <c r="E32" s="34">
        <v>4.5</v>
      </c>
      <c r="F32" s="34">
        <v>4.12</v>
      </c>
      <c r="G32" s="34">
        <v>2.99</v>
      </c>
      <c r="H32" s="34">
        <v>3.97</v>
      </c>
      <c r="I32" s="34">
        <v>5.44</v>
      </c>
      <c r="J32" s="34"/>
      <c r="K32" s="34"/>
      <c r="L32" s="34">
        <v>5.78</v>
      </c>
      <c r="M32" s="34"/>
      <c r="N32" s="34">
        <v>4.7</v>
      </c>
      <c r="O32" s="34"/>
      <c r="P32" s="34">
        <v>3.74</v>
      </c>
      <c r="Q32" s="34">
        <v>3.57</v>
      </c>
      <c r="R32" s="125">
        <v>5.32</v>
      </c>
      <c r="S32" s="40"/>
      <c r="T32" s="39"/>
      <c r="U32" s="38"/>
      <c r="V32" s="40"/>
      <c r="W32" s="40"/>
      <c r="X32" s="41"/>
      <c r="Y32" s="41"/>
      <c r="Z32" s="41"/>
      <c r="AA32" s="41"/>
      <c r="AB32" s="41"/>
      <c r="AC32" s="41"/>
      <c r="AD32" s="41"/>
      <c r="AE32" s="41"/>
      <c r="AF32" s="41"/>
      <c r="AG32" s="41"/>
      <c r="AH32" s="41"/>
      <c r="AI32" s="34"/>
      <c r="AJ32" s="35"/>
      <c r="AK32" s="42"/>
    </row>
    <row r="33" spans="1:37" ht="12.95" customHeight="1" x14ac:dyDescent="0.2">
      <c r="A33">
        <v>2007</v>
      </c>
      <c r="B33" s="111" t="s">
        <v>183</v>
      </c>
      <c r="C33" s="37" t="s">
        <v>108</v>
      </c>
      <c r="D33" s="34"/>
      <c r="E33" s="34"/>
      <c r="F33" s="34"/>
      <c r="G33" s="34">
        <v>2.9010250999999996</v>
      </c>
      <c r="H33" s="34"/>
      <c r="I33" s="34">
        <v>5.10715349</v>
      </c>
      <c r="J33" s="34"/>
      <c r="K33" s="34"/>
      <c r="L33" s="34"/>
      <c r="M33" s="34"/>
      <c r="N33" s="34">
        <v>5.7750639199999991</v>
      </c>
      <c r="O33" s="34"/>
      <c r="P33" s="34"/>
      <c r="Q33" s="34">
        <v>3.1160185366988622</v>
      </c>
      <c r="R33" s="125">
        <v>6.16</v>
      </c>
      <c r="S33" s="40"/>
      <c r="T33" s="39"/>
      <c r="U33" s="38"/>
      <c r="V33" s="40"/>
      <c r="W33" s="40"/>
      <c r="X33" s="41"/>
      <c r="Y33" s="41"/>
      <c r="Z33" s="41"/>
      <c r="AA33" s="41"/>
      <c r="AB33" s="41"/>
      <c r="AC33" s="41"/>
      <c r="AD33" s="41"/>
      <c r="AE33" s="41"/>
      <c r="AF33" s="41"/>
      <c r="AG33" s="41"/>
      <c r="AH33" s="41"/>
      <c r="AI33" s="34"/>
      <c r="AJ33" s="35"/>
      <c r="AK33" s="42"/>
    </row>
    <row r="34" spans="1:37" ht="12.95" customHeight="1" x14ac:dyDescent="0.2">
      <c r="A34">
        <v>2007</v>
      </c>
      <c r="B34" s="111" t="s">
        <v>200</v>
      </c>
      <c r="C34" s="37" t="s">
        <v>108</v>
      </c>
      <c r="D34" s="34">
        <v>5.2152819500000005</v>
      </c>
      <c r="E34" s="34">
        <v>4.27083675</v>
      </c>
      <c r="F34" s="34">
        <v>5.5347266499999996</v>
      </c>
      <c r="G34" s="34">
        <v>3.055558</v>
      </c>
      <c r="H34" s="34">
        <v>3.5833362000000002</v>
      </c>
      <c r="I34" s="34">
        <v>5.7222267999999996</v>
      </c>
      <c r="J34" s="34">
        <v>4.1597255500000001</v>
      </c>
      <c r="K34" s="34">
        <v>7.1250056999999991</v>
      </c>
      <c r="L34" s="34"/>
      <c r="M34" s="34"/>
      <c r="N34" s="34">
        <v>4.9166706000000007</v>
      </c>
      <c r="O34" s="34">
        <v>4.0208365500000003</v>
      </c>
      <c r="P34" s="34">
        <v>3.8402808500000005</v>
      </c>
      <c r="Q34" s="34">
        <v>3.5625028499999996</v>
      </c>
      <c r="R34" s="125">
        <v>5.8750046999999999</v>
      </c>
      <c r="S34" s="40">
        <f t="shared" ref="S34:S55" si="3">MEDIAN(D34:R34)</f>
        <v>4.27083675</v>
      </c>
      <c r="T34" s="39">
        <f t="shared" ref="T34:T55" si="4">(R34-S34)/S34*100</f>
        <v>37.560975609756099</v>
      </c>
      <c r="U34" s="38">
        <f t="shared" ref="U34:U55" si="5">RANK(R34,D34:R34,1)</f>
        <v>12</v>
      </c>
      <c r="V34" s="40">
        <v>2.7013910499999998</v>
      </c>
      <c r="W34" s="40">
        <v>2.8472244999999998</v>
      </c>
      <c r="X34" s="41">
        <v>8.0000064000000002</v>
      </c>
      <c r="Y34" s="41">
        <v>4.6388926000000001</v>
      </c>
      <c r="Z34" s="41">
        <v>2.3958352500000002</v>
      </c>
      <c r="AA34" s="41">
        <v>5.0069484499999994</v>
      </c>
      <c r="AB34" s="41">
        <v>2.9861134999999996</v>
      </c>
      <c r="AC34" s="41">
        <v>3.8611142000000003</v>
      </c>
      <c r="AD34" s="41"/>
      <c r="AE34" s="41">
        <v>4.2500033999999998</v>
      </c>
      <c r="AF34" s="41">
        <v>3.9722253999999997</v>
      </c>
      <c r="AG34" s="41">
        <v>5.0972263</v>
      </c>
      <c r="AH34" s="41">
        <v>4.7152815500000003</v>
      </c>
      <c r="AI34" s="34">
        <f t="shared" ref="AI34:AI60" si="6">MEDIAN(D34:R34,V34:AH34)</f>
        <v>4.2500033999999998</v>
      </c>
      <c r="AJ34" s="35">
        <f t="shared" ref="AJ34:AJ60" si="7">(R34-AI34)/AI34*100</f>
        <v>38.235294117647065</v>
      </c>
      <c r="AK34" s="42">
        <f>RANK(R34,(D34:R34,V34:AH34),1)</f>
        <v>23</v>
      </c>
    </row>
    <row r="35" spans="1:37" ht="12.95" customHeight="1" x14ac:dyDescent="0.2">
      <c r="A35">
        <v>2008</v>
      </c>
      <c r="B35" s="111" t="s">
        <v>184</v>
      </c>
      <c r="C35" s="37" t="s">
        <v>108</v>
      </c>
      <c r="D35" s="34">
        <v>5.9152973833333338</v>
      </c>
      <c r="E35" s="34">
        <v>5.6206954166666661</v>
      </c>
      <c r="F35" s="34">
        <v>6.3727056999999991</v>
      </c>
      <c r="G35" s="34">
        <v>3.9693738666666665</v>
      </c>
      <c r="H35" s="34">
        <v>4.6826207333333336</v>
      </c>
      <c r="I35" s="34">
        <v>6.6595549833333338</v>
      </c>
      <c r="J35" s="34">
        <v>5.0314914833333333</v>
      </c>
      <c r="K35" s="34">
        <v>6.0548456833333333</v>
      </c>
      <c r="L35" s="34">
        <v>7.9077369999999991</v>
      </c>
      <c r="M35" s="34"/>
      <c r="N35" s="34">
        <v>6.1633832499999999</v>
      </c>
      <c r="O35" s="34">
        <v>4.6903734166666666</v>
      </c>
      <c r="P35" s="34">
        <v>4.612846583333333</v>
      </c>
      <c r="Q35" s="34">
        <v>4.341502666666667</v>
      </c>
      <c r="R35" s="125">
        <v>6.8223613333333324</v>
      </c>
      <c r="S35" s="40">
        <f t="shared" si="3"/>
        <v>5.7679963999999995</v>
      </c>
      <c r="T35" s="39">
        <f t="shared" si="4"/>
        <v>18.279569892473113</v>
      </c>
      <c r="U35" s="38">
        <f t="shared" si="5"/>
        <v>13</v>
      </c>
      <c r="V35" s="40">
        <v>2.7366972166666663</v>
      </c>
      <c r="W35" s="40">
        <v>3.2018582166666669</v>
      </c>
      <c r="X35" s="41">
        <v>9.4815317166666659</v>
      </c>
      <c r="Y35" s="41">
        <v>6.4889959499999996</v>
      </c>
      <c r="Z35" s="41">
        <v>2.9305143</v>
      </c>
      <c r="AA35" s="41">
        <v>6.0548456833333333</v>
      </c>
      <c r="AB35" s="41">
        <v>4.0313953333333332</v>
      </c>
      <c r="AC35" s="41">
        <v>4.8841904999999999</v>
      </c>
      <c r="AD35" s="41">
        <v>4.5043090166666664</v>
      </c>
      <c r="AE35" s="41">
        <v>5.1787924666666667</v>
      </c>
      <c r="AF35" s="41">
        <v>4.7834056166666663</v>
      </c>
      <c r="AG35" s="41">
        <v>6.8301140166666663</v>
      </c>
      <c r="AH35" s="41">
        <v>5.0004807499999995</v>
      </c>
      <c r="AI35" s="34">
        <f t="shared" si="6"/>
        <v>5.0314914833333333</v>
      </c>
      <c r="AJ35" s="35">
        <f t="shared" si="7"/>
        <v>35.593220338983031</v>
      </c>
      <c r="AK35" s="42">
        <f>RANK(R35,(D35:R35,V35:AH35),1)</f>
        <v>24</v>
      </c>
    </row>
    <row r="36" spans="1:37" ht="12.95" customHeight="1" x14ac:dyDescent="0.2">
      <c r="A36">
        <v>2008</v>
      </c>
      <c r="B36" s="111" t="s">
        <v>201</v>
      </c>
      <c r="C36" s="37" t="s">
        <v>108</v>
      </c>
      <c r="D36" s="34">
        <v>7.2458556666666674</v>
      </c>
      <c r="E36" s="34">
        <v>6.0600215000000004</v>
      </c>
      <c r="F36" s="34">
        <v>7.581160500000002</v>
      </c>
      <c r="G36" s="34">
        <v>4.5961296666666671</v>
      </c>
      <c r="H36" s="34">
        <v>4.4162100000000004</v>
      </c>
      <c r="I36" s="34">
        <v>6.9759761666666673</v>
      </c>
      <c r="J36" s="34">
        <v>5.4303026666666669</v>
      </c>
      <c r="K36" s="34">
        <v>8.2108793333333345</v>
      </c>
      <c r="L36" s="34">
        <v>9.3231100000000016</v>
      </c>
      <c r="M36" s="34"/>
      <c r="N36" s="34">
        <v>6.3953263333333341</v>
      </c>
      <c r="O36" s="34">
        <v>5.0050380000000008</v>
      </c>
      <c r="P36" s="34">
        <v>5.9291708333333339</v>
      </c>
      <c r="Q36" s="34">
        <v>5.0949978333333341</v>
      </c>
      <c r="R36" s="125">
        <v>8.1290976666666683</v>
      </c>
      <c r="S36" s="40">
        <f t="shared" si="3"/>
        <v>6.2276739166666673</v>
      </c>
      <c r="T36" s="39">
        <f t="shared" si="4"/>
        <v>30.531845042678938</v>
      </c>
      <c r="U36" s="38">
        <f t="shared" si="5"/>
        <v>12</v>
      </c>
      <c r="V36" s="40">
        <v>3.7210658333333333</v>
      </c>
      <c r="W36" s="40">
        <v>4.4407445000000001</v>
      </c>
      <c r="X36" s="41">
        <v>12.692514666666668</v>
      </c>
      <c r="Y36" s="41">
        <v>6.9841543333333336</v>
      </c>
      <c r="Z36" s="41">
        <v>3.2385540000000006</v>
      </c>
      <c r="AA36" s="41">
        <v>7.3358155000000007</v>
      </c>
      <c r="AB36" s="41">
        <v>5.585687833333334</v>
      </c>
      <c r="AC36" s="41"/>
      <c r="AD36" s="41">
        <v>10.819714500000002</v>
      </c>
      <c r="AE36" s="41">
        <v>5.9209926666666677</v>
      </c>
      <c r="AF36" s="41">
        <v>4.4816353333333332</v>
      </c>
      <c r="AG36" s="41">
        <v>7.7120111666666675</v>
      </c>
      <c r="AH36" s="41">
        <v>6.3462573333333339</v>
      </c>
      <c r="AI36" s="34">
        <f t="shared" si="6"/>
        <v>6.2031394166666676</v>
      </c>
      <c r="AJ36" s="35">
        <f t="shared" si="7"/>
        <v>31.04812129202374</v>
      </c>
      <c r="AK36" s="42">
        <f>RANK(R36,(D36:R36,V36:AH36),1)</f>
        <v>22</v>
      </c>
    </row>
    <row r="37" spans="1:37" ht="12.95" customHeight="1" x14ac:dyDescent="0.2">
      <c r="A37">
        <v>2009</v>
      </c>
      <c r="B37" s="111" t="s">
        <v>185</v>
      </c>
      <c r="C37" s="37" t="s">
        <v>108</v>
      </c>
      <c r="D37" s="34">
        <v>8.2150328999999989</v>
      </c>
      <c r="E37" s="34">
        <v>7.5892958999999998</v>
      </c>
      <c r="F37" s="34">
        <v>6.7400813999999993</v>
      </c>
      <c r="G37" s="34">
        <v>4.8539312999999993</v>
      </c>
      <c r="H37" s="34">
        <v>5.4349727999999997</v>
      </c>
      <c r="I37" s="34">
        <v>7.8395906999999987</v>
      </c>
      <c r="J37" s="34">
        <v>5.6048157000000005</v>
      </c>
      <c r="K37" s="34">
        <v>7.8127734000000002</v>
      </c>
      <c r="L37" s="34">
        <v>8.7603179999999981</v>
      </c>
      <c r="M37" s="34"/>
      <c r="N37" s="34">
        <v>7.8306515999999995</v>
      </c>
      <c r="O37" s="34">
        <v>5.7389021999999992</v>
      </c>
      <c r="P37" s="34">
        <v>6.5076647999999997</v>
      </c>
      <c r="Q37" s="34">
        <v>4.4248545000000004</v>
      </c>
      <c r="R37" s="125">
        <v>8.7424397999999979</v>
      </c>
      <c r="S37" s="40">
        <f t="shared" si="3"/>
        <v>7.1646886499999995</v>
      </c>
      <c r="T37" s="39">
        <f t="shared" si="4"/>
        <v>22.021210230817196</v>
      </c>
      <c r="U37" s="38">
        <f t="shared" si="5"/>
        <v>13</v>
      </c>
      <c r="V37" s="40">
        <v>4.2997070999999991</v>
      </c>
      <c r="W37" s="40">
        <v>4.8449921999999992</v>
      </c>
      <c r="X37" s="41">
        <v>9.0016736999999978</v>
      </c>
      <c r="Y37" s="41">
        <v>7.777016999999999</v>
      </c>
      <c r="Z37" s="41">
        <v>3.9778994999999999</v>
      </c>
      <c r="AA37" s="41">
        <v>8.7245615999999995</v>
      </c>
      <c r="AB37" s="41">
        <v>6.5166038999999998</v>
      </c>
      <c r="AC37" s="41"/>
      <c r="AD37" s="41">
        <v>10.995092999999999</v>
      </c>
      <c r="AE37" s="41">
        <v>6.5702384999999985</v>
      </c>
      <c r="AF37" s="41">
        <v>5.3008862999999993</v>
      </c>
      <c r="AG37" s="41">
        <v>8.5100231999999991</v>
      </c>
      <c r="AH37" s="41">
        <v>6.2126744999999994</v>
      </c>
      <c r="AI37" s="34">
        <f t="shared" si="6"/>
        <v>6.6551599499999989</v>
      </c>
      <c r="AJ37" s="35">
        <f t="shared" si="7"/>
        <v>31.363331094694413</v>
      </c>
      <c r="AK37" s="42">
        <f>RANK(R37,(D37:R37,V37:AH37),1)</f>
        <v>23</v>
      </c>
    </row>
    <row r="38" spans="1:37" ht="12.95" customHeight="1" x14ac:dyDescent="0.2">
      <c r="A38">
        <v>2009</v>
      </c>
      <c r="B38" s="111" t="s">
        <v>202</v>
      </c>
      <c r="C38" s="37" t="s">
        <v>108</v>
      </c>
      <c r="D38" s="34">
        <v>8.1569253983047076</v>
      </c>
      <c r="E38" s="34">
        <v>6.7989171437447302</v>
      </c>
      <c r="F38" s="34">
        <v>7.2160830781520442</v>
      </c>
      <c r="G38" s="34">
        <v>4.6598322460391426</v>
      </c>
      <c r="H38" s="34">
        <v>4.7663426973771799</v>
      </c>
      <c r="I38" s="34">
        <v>7.6421248835041933</v>
      </c>
      <c r="J38" s="34">
        <v>5.6450539209159905</v>
      </c>
      <c r="K38" s="34">
        <v>6.9941863045311319</v>
      </c>
      <c r="L38" s="34">
        <v>7.8817733990147794</v>
      </c>
      <c r="M38" s="34"/>
      <c r="N38" s="34">
        <v>7.0208139173656425</v>
      </c>
      <c r="O38" s="34">
        <v>4.8284737939910354</v>
      </c>
      <c r="P38" s="34">
        <v>6.2929924998890527</v>
      </c>
      <c r="Q38" s="34">
        <v>4.4556872143079049</v>
      </c>
      <c r="R38" s="125">
        <v>7.7131318510628866</v>
      </c>
      <c r="S38" s="40">
        <f t="shared" si="3"/>
        <v>6.8965517241379306</v>
      </c>
      <c r="T38" s="39">
        <f t="shared" si="4"/>
        <v>11.840411840411862</v>
      </c>
      <c r="U38" s="38">
        <f t="shared" si="5"/>
        <v>12</v>
      </c>
      <c r="V38" s="40">
        <v>4.2249145697421566</v>
      </c>
      <c r="W38" s="40">
        <v>4.9882394709980922</v>
      </c>
      <c r="X38" s="41">
        <v>10.801934939865976</v>
      </c>
      <c r="Y38" s="41">
        <v>8.1302977854701997</v>
      </c>
      <c r="Z38" s="41">
        <v>4.0917765055696096</v>
      </c>
      <c r="AA38" s="41">
        <v>7.7841388186215781</v>
      </c>
      <c r="AB38" s="41">
        <v>6.3196201127235616</v>
      </c>
      <c r="AC38" s="41"/>
      <c r="AD38" s="41">
        <v>7.6332490125593564</v>
      </c>
      <c r="AE38" s="41">
        <v>6.4882616606754535</v>
      </c>
      <c r="AF38" s="41">
        <v>5.0681223095016197</v>
      </c>
      <c r="AG38" s="41">
        <v>8.9735055252296636</v>
      </c>
      <c r="AH38" s="41">
        <v>6.7279101761860387</v>
      </c>
      <c r="AI38" s="34">
        <f t="shared" si="6"/>
        <v>6.7634136599653845</v>
      </c>
      <c r="AJ38" s="35">
        <f t="shared" si="7"/>
        <v>14.041994750656178</v>
      </c>
      <c r="AK38" s="42">
        <f>RANK(R38,(D38:R38,V38:AH38),1)</f>
        <v>20</v>
      </c>
    </row>
    <row r="39" spans="1:37" ht="12.95" customHeight="1" x14ac:dyDescent="0.2">
      <c r="A39">
        <v>2010</v>
      </c>
      <c r="B39" s="111" t="s">
        <v>186</v>
      </c>
      <c r="C39" s="37" t="s">
        <v>108</v>
      </c>
      <c r="D39" s="34">
        <v>7.7779711153645374</v>
      </c>
      <c r="E39" s="34">
        <v>6.229337045414999</v>
      </c>
      <c r="F39" s="34">
        <v>7.2733600139203061</v>
      </c>
      <c r="G39" s="34">
        <v>5.2549156081433797</v>
      </c>
      <c r="H39" s="34">
        <v>5.4028188620149642</v>
      </c>
      <c r="I39" s="34">
        <v>7.1689577170697749</v>
      </c>
      <c r="J39" s="34">
        <v>5.6638246041412916</v>
      </c>
      <c r="K39" s="34">
        <v>4.8895075691665211</v>
      </c>
      <c r="L39" s="34">
        <v>8.1955803027666612</v>
      </c>
      <c r="M39" s="34"/>
      <c r="N39" s="34">
        <v>6.3859404906907962</v>
      </c>
      <c r="O39" s="34">
        <v>4.4892987645728208</v>
      </c>
      <c r="P39" s="34">
        <v>5.881329389246563</v>
      </c>
      <c r="Q39" s="34">
        <v>5.6551244127370799</v>
      </c>
      <c r="R39" s="125">
        <v>7.0558552288150347</v>
      </c>
      <c r="S39" s="40">
        <f t="shared" si="3"/>
        <v>6.055333217330781</v>
      </c>
      <c r="T39" s="39">
        <f t="shared" si="4"/>
        <v>16.522988505747144</v>
      </c>
      <c r="U39" s="38">
        <f t="shared" si="5"/>
        <v>10</v>
      </c>
      <c r="V39" s="40">
        <v>4.0455890029580654</v>
      </c>
      <c r="W39" s="40">
        <v>5.4028188620149642</v>
      </c>
      <c r="X39" s="41">
        <v>11.353749782495214</v>
      </c>
      <c r="Y39" s="41">
        <v>7.8214720723855917</v>
      </c>
      <c r="Z39" s="41">
        <v>3.8889855576822687</v>
      </c>
      <c r="AA39" s="41">
        <v>7.3081607795371495</v>
      </c>
      <c r="AB39" s="41">
        <v>6.3163389594571075</v>
      </c>
      <c r="AC39" s="41"/>
      <c r="AD39" s="41">
        <v>11.39725073951627</v>
      </c>
      <c r="AE39" s="41">
        <v>6.7600487210718638</v>
      </c>
      <c r="AF39" s="41">
        <v>5.1418131198886377</v>
      </c>
      <c r="AG39" s="41">
        <v>8.1694797285540286</v>
      </c>
      <c r="AH39" s="41">
        <v>6.3076387680528967</v>
      </c>
      <c r="AI39" s="34">
        <f t="shared" si="6"/>
        <v>6.3119888637550021</v>
      </c>
      <c r="AJ39" s="35">
        <f t="shared" si="7"/>
        <v>11.784975878704362</v>
      </c>
      <c r="AK39" s="42">
        <f>RANK(R39,(D39:R39,V39:AH39),1)</f>
        <v>17</v>
      </c>
    </row>
    <row r="40" spans="1:37" ht="12.95" customHeight="1" x14ac:dyDescent="0.2">
      <c r="A40">
        <v>2010</v>
      </c>
      <c r="B40" s="111" t="s">
        <v>203</v>
      </c>
      <c r="C40" s="37" t="s">
        <v>108</v>
      </c>
      <c r="D40" s="34">
        <v>7.514298791497696</v>
      </c>
      <c r="E40" s="34">
        <v>6.3380740932790252</v>
      </c>
      <c r="F40" s="34">
        <v>7.2350512012731194</v>
      </c>
      <c r="G40" s="34">
        <v>4.8487536120812829</v>
      </c>
      <c r="H40" s="34">
        <v>4.6202783109884491</v>
      </c>
      <c r="I40" s="34">
        <v>7.632767466138425</v>
      </c>
      <c r="J40" s="34">
        <v>6.2788397559586606</v>
      </c>
      <c r="K40" s="34">
        <v>4.7674832391820221</v>
      </c>
      <c r="L40" s="34">
        <v>9.0797777063930489</v>
      </c>
      <c r="M40" s="34"/>
      <c r="N40" s="34">
        <v>6.1519090331293071</v>
      </c>
      <c r="O40" s="34">
        <v>4.9841463830992607</v>
      </c>
      <c r="P40" s="34">
        <v>5.6780343345663908</v>
      </c>
      <c r="Q40" s="34">
        <v>5.55956565992566</v>
      </c>
      <c r="R40" s="125">
        <v>6.6934801172012142</v>
      </c>
      <c r="S40" s="40">
        <f t="shared" si="3"/>
        <v>6.2153743945439839</v>
      </c>
      <c r="T40" s="39">
        <f t="shared" si="4"/>
        <v>7.6923076923077041</v>
      </c>
      <c r="U40" s="38">
        <f t="shared" si="5"/>
        <v>10</v>
      </c>
      <c r="V40" s="40">
        <v>4.2479481906890131</v>
      </c>
      <c r="W40" s="40">
        <v>4.5356578291022132</v>
      </c>
      <c r="X40" s="41">
        <v>12.489983126408333</v>
      </c>
      <c r="Y40" s="41">
        <v>7.8527807190426362</v>
      </c>
      <c r="Z40" s="41">
        <v>5.0264566240423783</v>
      </c>
      <c r="AA40" s="41">
        <v>6.9558036110485428</v>
      </c>
      <c r="AB40" s="41">
        <v>6.4819289124856256</v>
      </c>
      <c r="AC40" s="41"/>
      <c r="AD40" s="41">
        <v>11.846867464072945</v>
      </c>
      <c r="AE40" s="41">
        <v>6.4903909606742483</v>
      </c>
      <c r="AF40" s="41">
        <v>4.7302849374405547</v>
      </c>
      <c r="AG40" s="41">
        <v>8.0643319237582247</v>
      </c>
      <c r="AH40" s="41">
        <v>6.3380740932790252</v>
      </c>
      <c r="AI40" s="34">
        <f t="shared" si="6"/>
        <v>6.3380740932790252</v>
      </c>
      <c r="AJ40" s="35">
        <f t="shared" si="7"/>
        <v>5.60747663551403</v>
      </c>
      <c r="AK40" s="42">
        <f>RANK(R40,(D40:R40,V40:AH40),1)</f>
        <v>17</v>
      </c>
    </row>
    <row r="41" spans="1:37" ht="12.95" customHeight="1" x14ac:dyDescent="0.2">
      <c r="A41">
        <v>2011</v>
      </c>
      <c r="B41" s="111" t="s">
        <v>187</v>
      </c>
      <c r="C41" s="37" t="s">
        <v>108</v>
      </c>
      <c r="D41" s="34">
        <v>7.457155165223611</v>
      </c>
      <c r="E41" s="34">
        <v>6.5109038113128141</v>
      </c>
      <c r="F41" s="34">
        <v>7.5873732414498667</v>
      </c>
      <c r="G41" s="34">
        <v>5.4952028167480158</v>
      </c>
      <c r="H41" s="34">
        <v>5.477840406584515</v>
      </c>
      <c r="I41" s="34">
        <v>8.7940607478131767</v>
      </c>
      <c r="J41" s="34">
        <v>5.4170719710122617</v>
      </c>
      <c r="K41" s="34">
        <v>5.9639878911625379</v>
      </c>
      <c r="L41" s="34">
        <v>8.5249433902789118</v>
      </c>
      <c r="M41" s="34"/>
      <c r="N41" s="34">
        <v>6.2938736842690535</v>
      </c>
      <c r="O41" s="34">
        <v>6.0594811470617929</v>
      </c>
      <c r="P41" s="34">
        <v>6.1810180182062986</v>
      </c>
      <c r="Q41" s="34">
        <v>5.8424510200180322</v>
      </c>
      <c r="R41" s="125">
        <v>7.2401250381798512</v>
      </c>
      <c r="S41" s="40">
        <f t="shared" si="3"/>
        <v>6.237445851237676</v>
      </c>
      <c r="T41" s="39">
        <f t="shared" si="4"/>
        <v>16.075156576200449</v>
      </c>
      <c r="U41" s="38">
        <f t="shared" si="5"/>
        <v>10</v>
      </c>
      <c r="V41" s="40">
        <v>4.3232401307117083</v>
      </c>
      <c r="W41" s="40">
        <v>4.9916929220064921</v>
      </c>
      <c r="X41" s="41">
        <v>12.657197009192114</v>
      </c>
      <c r="Y41" s="41">
        <v>8.3947253140526552</v>
      </c>
      <c r="Z41" s="41">
        <v>5.6861893285465248</v>
      </c>
      <c r="AA41" s="41">
        <v>6.6324406824573208</v>
      </c>
      <c r="AB41" s="41">
        <v>6.997051295890838</v>
      </c>
      <c r="AC41" s="41"/>
      <c r="AD41" s="41">
        <v>11.893250961998076</v>
      </c>
      <c r="AE41" s="41">
        <v>6.8755144247463331</v>
      </c>
      <c r="AF41" s="41">
        <v>5.1305922033144986</v>
      </c>
      <c r="AG41" s="41">
        <v>8.1863763920906454</v>
      </c>
      <c r="AH41" s="41">
        <v>6.6498030926208225</v>
      </c>
      <c r="AI41" s="34">
        <f t="shared" si="6"/>
        <v>6.5716722468850675</v>
      </c>
      <c r="AJ41" s="35">
        <f t="shared" si="7"/>
        <v>10.171730515191568</v>
      </c>
      <c r="AK41" s="42">
        <f>RANK(R41,(D41:R41,V41:AH41),1)</f>
        <v>18</v>
      </c>
    </row>
    <row r="42" spans="1:37" ht="12.95" customHeight="1" x14ac:dyDescent="0.2">
      <c r="A42">
        <v>2011</v>
      </c>
      <c r="B42" s="111" t="s">
        <v>204</v>
      </c>
      <c r="C42" s="37" t="s">
        <v>108</v>
      </c>
      <c r="D42" s="34">
        <v>7.4519925799163156</v>
      </c>
      <c r="E42" s="34">
        <v>7.0269080206428596</v>
      </c>
      <c r="F42" s="34">
        <v>7.0182328255556454</v>
      </c>
      <c r="G42" s="34">
        <v>5.3005441982873904</v>
      </c>
      <c r="H42" s="34">
        <v>4.858109248839507</v>
      </c>
      <c r="I42" s="34">
        <v>8.6751950872134049</v>
      </c>
      <c r="J42" s="34">
        <v>5.0923395161942695</v>
      </c>
      <c r="K42" s="34">
        <v>5.856721921897023</v>
      </c>
      <c r="L42" s="34">
        <v>8.9614765250914488</v>
      </c>
      <c r="M42" s="34"/>
      <c r="N42" s="34">
        <v>6.4630203399739861</v>
      </c>
      <c r="O42" s="34">
        <v>6.1160125364854503</v>
      </c>
      <c r="P42" s="34">
        <v>6.324217218578573</v>
      </c>
      <c r="Q42" s="34">
        <v>4.8234084684906531</v>
      </c>
      <c r="R42" s="125">
        <v>7.1049847764277789</v>
      </c>
      <c r="S42" s="40">
        <f t="shared" si="3"/>
        <v>6.3936187792762791</v>
      </c>
      <c r="T42" s="39">
        <f t="shared" si="4"/>
        <v>11.126187245590241</v>
      </c>
      <c r="U42" s="38">
        <f t="shared" si="5"/>
        <v>11</v>
      </c>
      <c r="V42" s="40">
        <v>4.1640936418624346</v>
      </c>
      <c r="W42" s="40">
        <v>4.6585797618335985</v>
      </c>
      <c r="X42" s="41">
        <v>15.77150466855397</v>
      </c>
      <c r="Y42" s="41">
        <v>8.2587857230271631</v>
      </c>
      <c r="Z42" s="41">
        <v>5.3352449786362444</v>
      </c>
      <c r="AA42" s="41">
        <v>6.3936187792762809</v>
      </c>
      <c r="AB42" s="41">
        <v>6.8100281434625236</v>
      </c>
      <c r="AC42" s="41"/>
      <c r="AD42" s="41">
        <v>12.318777023843035</v>
      </c>
      <c r="AE42" s="41">
        <v>6.2114396824447988</v>
      </c>
      <c r="AF42" s="41">
        <v>5.3265697835490311</v>
      </c>
      <c r="AG42" s="41">
        <v>8.3889136493353629</v>
      </c>
      <c r="AH42" s="41">
        <v>6.3068668284041465</v>
      </c>
      <c r="AI42" s="34">
        <f t="shared" si="6"/>
        <v>6.3589179989274269</v>
      </c>
      <c r="AJ42" s="35">
        <f t="shared" si="7"/>
        <v>11.732605729877202</v>
      </c>
      <c r="AK42" s="42">
        <f>RANK(R42,(D42:R42,V42:AH42),1)</f>
        <v>19</v>
      </c>
    </row>
    <row r="43" spans="1:37" ht="12.95" customHeight="1" x14ac:dyDescent="0.2">
      <c r="A43">
        <v>2012</v>
      </c>
      <c r="B43" s="111" t="s">
        <v>188</v>
      </c>
      <c r="C43" s="37" t="s">
        <v>108</v>
      </c>
      <c r="D43" s="34">
        <v>6.7994136614398206</v>
      </c>
      <c r="E43" s="34">
        <v>6.3389938729989144</v>
      </c>
      <c r="F43" s="34">
        <v>6.9145186085500479</v>
      </c>
      <c r="G43" s="34">
        <v>4.8426295605659666</v>
      </c>
      <c r="H43" s="34">
        <v>5.4181542961171001</v>
      </c>
      <c r="I43" s="34">
        <v>7.6544789828300761</v>
      </c>
      <c r="J43" s="34">
        <v>4.752189959265074</v>
      </c>
      <c r="K43" s="34">
        <v>7.1447285027705014</v>
      </c>
      <c r="L43" s="34">
        <v>9.1837304230088019</v>
      </c>
      <c r="M43" s="34"/>
      <c r="N43" s="34">
        <v>5.796356265193559</v>
      </c>
      <c r="O43" s="34">
        <v>6.8569661349949351</v>
      </c>
      <c r="P43" s="34">
        <v>6.2321107078251332</v>
      </c>
      <c r="Q43" s="34">
        <v>4.4315404637437288</v>
      </c>
      <c r="R43" s="125">
        <v>7.5804829454020739</v>
      </c>
      <c r="S43" s="40">
        <f t="shared" si="3"/>
        <v>6.5692037672193671</v>
      </c>
      <c r="T43" s="39">
        <f t="shared" si="4"/>
        <v>15.394242803504394</v>
      </c>
      <c r="U43" s="38">
        <f t="shared" si="5"/>
        <v>12</v>
      </c>
      <c r="V43" s="40">
        <v>4.2342176972690542</v>
      </c>
      <c r="W43" s="40">
        <v>5.2454968754517601</v>
      </c>
      <c r="X43" s="41">
        <v>16.501116346444643</v>
      </c>
      <c r="Y43" s="41">
        <v>8.1231205532074284</v>
      </c>
      <c r="Z43" s="41">
        <v>5.1879444018966474</v>
      </c>
      <c r="AA43" s="41">
        <v>8.1888948086989863</v>
      </c>
      <c r="AB43" s="41">
        <v>6.4540988201091416</v>
      </c>
      <c r="AC43" s="41"/>
      <c r="AD43" s="41">
        <v>11.346059072293778</v>
      </c>
      <c r="AE43" s="41">
        <v>6.0019008136046788</v>
      </c>
      <c r="AF43" s="41">
        <v>5.1386137102779781</v>
      </c>
      <c r="AG43" s="41">
        <v>8.3286651016185473</v>
      </c>
      <c r="AH43" s="41">
        <v>5.8127998290664493</v>
      </c>
      <c r="AI43" s="34">
        <f t="shared" si="6"/>
        <v>6.396546346554028</v>
      </c>
      <c r="AJ43" s="35">
        <f t="shared" si="7"/>
        <v>18.508997429305907</v>
      </c>
      <c r="AK43" s="42">
        <f>RANK(R43,(D43:R43,V43:AH43),1)</f>
        <v>19</v>
      </c>
    </row>
    <row r="44" spans="1:37" ht="12.95" customHeight="1" x14ac:dyDescent="0.2">
      <c r="A44">
        <v>2012</v>
      </c>
      <c r="B44" s="111" t="s">
        <v>205</v>
      </c>
      <c r="C44" s="37" t="s">
        <v>108</v>
      </c>
      <c r="D44" s="34">
        <v>6.5632744424014717</v>
      </c>
      <c r="E44" s="34">
        <v>5.9956831081621234</v>
      </c>
      <c r="F44" s="34">
        <v>6.9629866496122794</v>
      </c>
      <c r="G44" s="34">
        <v>4.6846270685106726</v>
      </c>
      <c r="H44" s="34">
        <v>4.5487249180589977</v>
      </c>
      <c r="I44" s="34">
        <v>7.362698856823088</v>
      </c>
      <c r="J44" s="34">
        <v>5.3561435766248309</v>
      </c>
      <c r="K44" s="34">
        <v>7.8183707730434095</v>
      </c>
      <c r="L44" s="34">
        <v>9.8808857622511805</v>
      </c>
      <c r="M44" s="34"/>
      <c r="N44" s="34">
        <v>5.6119593892397477</v>
      </c>
      <c r="O44" s="34">
        <v>6.5153089775361748</v>
      </c>
      <c r="P44" s="34">
        <v>6.1555679910464471</v>
      </c>
      <c r="Q44" s="34">
        <v>3.9171796306659208</v>
      </c>
      <c r="R44" s="125">
        <v>8.2580542009752982</v>
      </c>
      <c r="S44" s="40">
        <f t="shared" si="3"/>
        <v>6.335438484291311</v>
      </c>
      <c r="T44" s="39">
        <f t="shared" si="4"/>
        <v>30.347003154574125</v>
      </c>
      <c r="U44" s="38">
        <f t="shared" si="5"/>
        <v>13</v>
      </c>
      <c r="V44" s="40">
        <v>4.7645695099528345</v>
      </c>
      <c r="W44" s="40">
        <v>4.8205292189623474</v>
      </c>
      <c r="X44" s="41">
        <v>16.356223519066273</v>
      </c>
      <c r="Y44" s="41">
        <v>7.9862499000719493</v>
      </c>
      <c r="Z44" s="41">
        <v>5.5559996802302347</v>
      </c>
      <c r="AA44" s="41">
        <v>8.1701175153889203</v>
      </c>
      <c r="AB44" s="41">
        <v>6.5233032216803908</v>
      </c>
      <c r="AC44" s="41"/>
      <c r="AD44" s="41">
        <v>12.231193540650732</v>
      </c>
      <c r="AE44" s="41">
        <v>6.1395795027580142</v>
      </c>
      <c r="AF44" s="41">
        <v>4.4048285234631068</v>
      </c>
      <c r="AG44" s="41">
        <v>7.7224398433128156</v>
      </c>
      <c r="AH44" s="41">
        <v>5.6119593892397477</v>
      </c>
      <c r="AI44" s="34">
        <f t="shared" si="6"/>
        <v>6.335438484291311</v>
      </c>
      <c r="AJ44" s="35">
        <f t="shared" si="7"/>
        <v>30.347003154574125</v>
      </c>
      <c r="AK44" s="42">
        <f>RANK(R44,(D44:R44,V44:AH44),1)</f>
        <v>23</v>
      </c>
    </row>
    <row r="45" spans="1:37" ht="12.95" customHeight="1" x14ac:dyDescent="0.2">
      <c r="A45">
        <v>2013</v>
      </c>
      <c r="B45" s="111" t="s">
        <v>189</v>
      </c>
      <c r="C45" s="37" t="s">
        <v>108</v>
      </c>
      <c r="D45" s="34">
        <v>6.8322981366459619</v>
      </c>
      <c r="E45" s="34">
        <v>5.0285033608440397</v>
      </c>
      <c r="F45" s="34">
        <v>7.6576193312345779</v>
      </c>
      <c r="G45" s="34">
        <v>4.9774525653024764</v>
      </c>
      <c r="H45" s="34">
        <v>5.6155875095720242</v>
      </c>
      <c r="I45" s="34">
        <v>9.0530077427039899</v>
      </c>
      <c r="J45" s="34">
        <v>5.9644346124393763</v>
      </c>
      <c r="K45" s="34">
        <v>7.861822513400833</v>
      </c>
      <c r="L45" s="34">
        <v>9.665617289202757</v>
      </c>
      <c r="M45" s="34"/>
      <c r="N45" s="34">
        <v>6.2962647834595415</v>
      </c>
      <c r="O45" s="34">
        <v>6.9429081936526842</v>
      </c>
      <c r="P45" s="34">
        <v>5.9218922828214069</v>
      </c>
      <c r="Q45" s="34">
        <v>4.6796562579766867</v>
      </c>
      <c r="R45" s="125">
        <v>8.9594146175444571</v>
      </c>
      <c r="S45" s="40">
        <f t="shared" si="3"/>
        <v>6.5642814600527517</v>
      </c>
      <c r="T45" s="39">
        <f t="shared" si="4"/>
        <v>36.487362281270272</v>
      </c>
      <c r="U45" s="38">
        <f t="shared" si="5"/>
        <v>12</v>
      </c>
      <c r="V45" s="40">
        <v>4.7817578490598143</v>
      </c>
      <c r="W45" s="40">
        <v>5.2922658044754529</v>
      </c>
      <c r="X45" s="41">
        <v>15.468391049093846</v>
      </c>
      <c r="Y45" s="41">
        <v>8.5850421169063225</v>
      </c>
      <c r="Z45" s="41">
        <v>6.2707393856887599</v>
      </c>
      <c r="AA45" s="41">
        <v>8.3723304688164717</v>
      </c>
      <c r="AB45" s="41">
        <v>8.6105675146771041</v>
      </c>
      <c r="AC45" s="41"/>
      <c r="AD45" s="41">
        <v>11.741682974559687</v>
      </c>
      <c r="AE45" s="41">
        <v>5.9133838168978139</v>
      </c>
      <c r="AF45" s="41">
        <v>5.7857568280439038</v>
      </c>
      <c r="AG45" s="41">
        <v>8.6105675146771041</v>
      </c>
      <c r="AH45" s="41">
        <v>6.2877563175359477</v>
      </c>
      <c r="AI45" s="34">
        <f t="shared" si="6"/>
        <v>6.5642814600527517</v>
      </c>
      <c r="AJ45" s="35">
        <f t="shared" si="7"/>
        <v>36.487362281270272</v>
      </c>
      <c r="AK45" s="42">
        <f>RANK(R45,(D45:R45,V45:AH45),1)</f>
        <v>22</v>
      </c>
    </row>
    <row r="46" spans="1:37" ht="12.95" customHeight="1" x14ac:dyDescent="0.2">
      <c r="A46">
        <v>2013</v>
      </c>
      <c r="B46" s="111" t="s">
        <v>206</v>
      </c>
      <c r="C46" s="37" t="s">
        <v>108</v>
      </c>
      <c r="D46" s="34">
        <v>6.6711875900652711</v>
      </c>
      <c r="E46" s="34">
        <v>6.1795371704670687</v>
      </c>
      <c r="F46" s="34">
        <v>7.3408493684835125</v>
      </c>
      <c r="G46" s="34">
        <v>5.0690853606849196</v>
      </c>
      <c r="H46" s="34">
        <v>4.6537255234381627</v>
      </c>
      <c r="I46" s="34">
        <v>8.2309061625837074</v>
      </c>
      <c r="J46" s="34">
        <v>5.5861659744002718</v>
      </c>
      <c r="K46" s="34">
        <v>7.87488344494363</v>
      </c>
      <c r="L46" s="34">
        <v>9.849961854708825</v>
      </c>
      <c r="M46" s="34"/>
      <c r="N46" s="34">
        <v>6.6203272018309747</v>
      </c>
      <c r="O46" s="34">
        <v>6.9339662626091387</v>
      </c>
      <c r="P46" s="34">
        <v>6.4338391116385525</v>
      </c>
      <c r="Q46" s="34">
        <v>4.4757141646181235</v>
      </c>
      <c r="R46" s="125">
        <v>8.7734169704162071</v>
      </c>
      <c r="S46" s="40">
        <f t="shared" si="3"/>
        <v>6.6457573959481229</v>
      </c>
      <c r="T46" s="39">
        <f t="shared" si="4"/>
        <v>32.015306122448962</v>
      </c>
      <c r="U46" s="38">
        <f t="shared" si="5"/>
        <v>13</v>
      </c>
      <c r="V46" s="40">
        <v>4.3061795371704665</v>
      </c>
      <c r="W46" s="40">
        <v>5.8743748410612868</v>
      </c>
      <c r="X46" s="41">
        <v>13.562770195812496</v>
      </c>
      <c r="Y46" s="41">
        <v>8.2902432821903869</v>
      </c>
      <c r="Z46" s="41">
        <v>5.9167584979232011</v>
      </c>
      <c r="AA46" s="41">
        <v>7.705348817495973</v>
      </c>
      <c r="AB46" s="41">
        <v>8.1291853861151147</v>
      </c>
      <c r="AC46" s="41"/>
      <c r="AD46" s="41">
        <v>12.036958548783588</v>
      </c>
      <c r="AE46" s="41">
        <v>5.6285496312621852</v>
      </c>
      <c r="AF46" s="41">
        <v>5.2047130626430453</v>
      </c>
      <c r="AG46" s="41">
        <v>9.3413579723658557</v>
      </c>
      <c r="AH46" s="41">
        <v>6.0608629312537081</v>
      </c>
      <c r="AI46" s="34">
        <f t="shared" si="6"/>
        <v>6.6457573959481229</v>
      </c>
      <c r="AJ46" s="35">
        <f t="shared" si="7"/>
        <v>32.015306122448962</v>
      </c>
      <c r="AK46" s="42">
        <f>RANK(R46,(D46:R46,V46:AH46),1)</f>
        <v>22</v>
      </c>
    </row>
    <row r="47" spans="1:37" ht="12.95" customHeight="1" x14ac:dyDescent="0.2">
      <c r="A47">
        <v>2014</v>
      </c>
      <c r="B47" s="111" t="s">
        <v>190</v>
      </c>
      <c r="C47" s="37" t="s">
        <v>108</v>
      </c>
      <c r="D47" s="34">
        <v>5.9292108072595875</v>
      </c>
      <c r="E47" s="34">
        <v>5.6171470805617147</v>
      </c>
      <c r="F47" s="34">
        <v>6.4465796173113254</v>
      </c>
      <c r="G47" s="34">
        <v>4.5906216637923958</v>
      </c>
      <c r="H47" s="34">
        <v>5.4857518272152417</v>
      </c>
      <c r="I47" s="34">
        <v>8.7295721442062906</v>
      </c>
      <c r="J47" s="34">
        <v>4.7466535271413317</v>
      </c>
      <c r="K47" s="34">
        <v>7.5470148640880348</v>
      </c>
      <c r="L47" s="34">
        <v>8.614601297528127</v>
      </c>
      <c r="M47" s="34"/>
      <c r="N47" s="34">
        <v>6.068818263940214</v>
      </c>
      <c r="O47" s="34">
        <v>6.2494867372916154</v>
      </c>
      <c r="P47" s="34">
        <v>5.87993758725466</v>
      </c>
      <c r="Q47" s="34">
        <v>4.0075552270674226</v>
      </c>
      <c r="R47" s="125">
        <v>9.2880019709288018</v>
      </c>
      <c r="S47" s="40">
        <f t="shared" si="3"/>
        <v>5.9990145355999012</v>
      </c>
      <c r="T47" s="39">
        <f t="shared" si="4"/>
        <v>54.825462012320358</v>
      </c>
      <c r="U47" s="38">
        <f t="shared" si="5"/>
        <v>14</v>
      </c>
      <c r="V47" s="40">
        <v>4.6398948837973224</v>
      </c>
      <c r="W47" s="40">
        <v>4.7220169171388688</v>
      </c>
      <c r="X47" s="41">
        <v>12.490761271249077</v>
      </c>
      <c r="Y47" s="41">
        <v>6.5779748706577976</v>
      </c>
      <c r="Z47" s="41">
        <v>5.9209986039254332</v>
      </c>
      <c r="AA47" s="41">
        <v>7.2677999507267792</v>
      </c>
      <c r="AB47" s="41">
        <v>7.8590785907859075</v>
      </c>
      <c r="AC47" s="41"/>
      <c r="AD47" s="41">
        <v>11.25071856779174</v>
      </c>
      <c r="AE47" s="41">
        <v>5.0094440338342778</v>
      </c>
      <c r="AF47" s="41">
        <v>5.5596616572226321</v>
      </c>
      <c r="AG47" s="41">
        <v>7.4731050340806435</v>
      </c>
      <c r="AH47" s="41">
        <v>5.4611152172127788</v>
      </c>
      <c r="AI47" s="34">
        <f t="shared" si="6"/>
        <v>5.9990145355999012</v>
      </c>
      <c r="AJ47" s="35">
        <f t="shared" si="7"/>
        <v>54.825462012320358</v>
      </c>
      <c r="AK47" s="42">
        <f>RANK(R47,(D47:R47,V47:AH47),1)</f>
        <v>24</v>
      </c>
    </row>
    <row r="48" spans="1:37" ht="12.95" customHeight="1" x14ac:dyDescent="0.2">
      <c r="A48">
        <v>2014</v>
      </c>
      <c r="B48" s="111" t="s">
        <v>207</v>
      </c>
      <c r="C48" s="37" t="s">
        <v>108</v>
      </c>
      <c r="D48" s="34">
        <v>5.761316872427984</v>
      </c>
      <c r="E48" s="34">
        <v>5.5397277619499841</v>
      </c>
      <c r="F48" s="34">
        <v>6.5843621399176948</v>
      </c>
      <c r="G48" s="34">
        <v>4.415954415954416</v>
      </c>
      <c r="H48" s="34">
        <v>4.3289015511237734</v>
      </c>
      <c r="I48" s="34">
        <v>8.1750553972776192</v>
      </c>
      <c r="J48" s="34">
        <v>3.9332067109844888</v>
      </c>
      <c r="K48" s="34">
        <v>7.3282684393795501</v>
      </c>
      <c r="L48" s="34">
        <v>9.1247230136119022</v>
      </c>
      <c r="M48" s="34"/>
      <c r="N48" s="34">
        <v>5.6109528331750553</v>
      </c>
      <c r="O48" s="34">
        <v>6.6318455207344096</v>
      </c>
      <c r="P48" s="34">
        <v>6.1253561253561246</v>
      </c>
      <c r="Q48" s="34">
        <v>3.6483064260842037</v>
      </c>
      <c r="R48" s="125">
        <v>9.2830009496676169</v>
      </c>
      <c r="S48" s="40">
        <f t="shared" si="3"/>
        <v>5.9433364988920543</v>
      </c>
      <c r="T48" s="39">
        <f t="shared" si="4"/>
        <v>56.191744340878849</v>
      </c>
      <c r="U48" s="38">
        <f t="shared" si="5"/>
        <v>14</v>
      </c>
      <c r="V48" s="40">
        <v>4.0756568534346309</v>
      </c>
      <c r="W48" s="40">
        <v>4.3684710351377012</v>
      </c>
      <c r="X48" s="41">
        <v>11.783792339347894</v>
      </c>
      <c r="Y48" s="41">
        <v>6.2282367837923394</v>
      </c>
      <c r="Z48" s="41">
        <v>5.3735359290914841</v>
      </c>
      <c r="AA48" s="41">
        <v>6.8692624248179808</v>
      </c>
      <c r="AB48" s="41">
        <v>7.1462488129154806</v>
      </c>
      <c r="AC48" s="41"/>
      <c r="AD48" s="41">
        <v>9.8923710034821148</v>
      </c>
      <c r="AE48" s="41">
        <v>4.7879075656853436</v>
      </c>
      <c r="AF48" s="41">
        <v>5.1440329218106999</v>
      </c>
      <c r="AG48" s="41">
        <v>7.098765432098765</v>
      </c>
      <c r="AH48" s="41">
        <v>5.2469135802469129</v>
      </c>
      <c r="AI48" s="34">
        <f t="shared" si="6"/>
        <v>5.9433364988920543</v>
      </c>
      <c r="AJ48" s="35">
        <f t="shared" si="7"/>
        <v>56.191744340878849</v>
      </c>
      <c r="AK48" s="42">
        <f>RANK(R48,(D48:R48,V48:AH48),1)</f>
        <v>24</v>
      </c>
    </row>
    <row r="49" spans="1:37" ht="12.95" customHeight="1" x14ac:dyDescent="0.2">
      <c r="A49">
        <v>2015</v>
      </c>
      <c r="B49" s="111" t="s">
        <v>191</v>
      </c>
      <c r="C49" s="37">
        <v>2015</v>
      </c>
      <c r="D49" s="34">
        <v>5.074511369358027</v>
      </c>
      <c r="E49" s="34">
        <v>4.9134157703307881</v>
      </c>
      <c r="F49" s="34">
        <v>5.5797657481252765</v>
      </c>
      <c r="G49" s="34">
        <v>3.7637789954545831</v>
      </c>
      <c r="H49" s="34">
        <v>4.84019049804568</v>
      </c>
      <c r="I49" s="34">
        <v>7.4103975552529917</v>
      </c>
      <c r="J49" s="34">
        <v>3.8589718494252239</v>
      </c>
      <c r="K49" s="34">
        <v>6.7660151591440361</v>
      </c>
      <c r="L49" s="34">
        <v>7.6447184265653405</v>
      </c>
      <c r="M49" s="34"/>
      <c r="N49" s="34">
        <v>5.1843492777856905</v>
      </c>
      <c r="O49" s="34">
        <v>5.7555064016095372</v>
      </c>
      <c r="P49" s="34">
        <v>5.5358305847542111</v>
      </c>
      <c r="Q49" s="34">
        <v>3.0168812181464748</v>
      </c>
      <c r="R49" s="125">
        <v>9.5485755059781638</v>
      </c>
      <c r="S49" s="40">
        <f t="shared" si="3"/>
        <v>5.3600899312699504</v>
      </c>
      <c r="T49" s="39">
        <f t="shared" si="4"/>
        <v>78.142076502732266</v>
      </c>
      <c r="U49" s="38">
        <f t="shared" si="5"/>
        <v>14</v>
      </c>
      <c r="V49" s="40">
        <v>3.8736169038822461</v>
      </c>
      <c r="W49" s="40">
        <v>4.3276135920499188</v>
      </c>
      <c r="X49" s="41">
        <v>8.2524881865317408</v>
      </c>
      <c r="Y49" s="41">
        <v>5.543153111982722</v>
      </c>
      <c r="Z49" s="41">
        <v>5.2429294956137769</v>
      </c>
      <c r="AA49" s="41">
        <v>6.2168256170057212</v>
      </c>
      <c r="AB49" s="41">
        <v>6.2387931986912539</v>
      </c>
      <c r="AC49" s="41">
        <v>5.6822811293244282</v>
      </c>
      <c r="AD49" s="41">
        <v>8.3330359860453598</v>
      </c>
      <c r="AE49" s="41">
        <v>4.8768031341882345</v>
      </c>
      <c r="AF49" s="41">
        <v>4.6278372084188648</v>
      </c>
      <c r="AG49" s="41">
        <v>7.1394640477980902</v>
      </c>
      <c r="AH49" s="41">
        <v>4.6498047901043966</v>
      </c>
      <c r="AI49" s="34">
        <f t="shared" si="6"/>
        <v>5.5358305847542111</v>
      </c>
      <c r="AJ49" s="35">
        <f t="shared" si="7"/>
        <v>72.486772486772495</v>
      </c>
      <c r="AK49" s="42">
        <f>RANK(R49,(D49:R49,V49:AH49),1)</f>
        <v>27</v>
      </c>
    </row>
    <row r="50" spans="1:37" ht="12.95" customHeight="1" x14ac:dyDescent="0.2">
      <c r="A50">
        <v>2015</v>
      </c>
      <c r="B50" s="111" t="s">
        <v>208</v>
      </c>
      <c r="C50" s="37">
        <v>2015</v>
      </c>
      <c r="D50" s="34">
        <v>5.1308627323762881</v>
      </c>
      <c r="E50" s="34">
        <v>4.5695621810083349</v>
      </c>
      <c r="F50" s="34">
        <v>5.4834746172100024</v>
      </c>
      <c r="G50" s="34">
        <v>3.5908842965719043</v>
      </c>
      <c r="H50" s="34">
        <v>4.0010654687254084</v>
      </c>
      <c r="I50" s="34">
        <v>6.7571950991603567</v>
      </c>
      <c r="J50" s="34">
        <v>3.3678033082077183</v>
      </c>
      <c r="K50" s="34">
        <v>6.3038369615170105</v>
      </c>
      <c r="L50" s="34">
        <v>7.6639113744470508</v>
      </c>
      <c r="M50" s="34"/>
      <c r="N50" s="34">
        <v>4.835820134862364</v>
      </c>
      <c r="O50" s="34">
        <v>6.0951482949827707</v>
      </c>
      <c r="P50" s="34">
        <v>5.735340249234083</v>
      </c>
      <c r="Q50" s="34">
        <v>2.5186563202408148</v>
      </c>
      <c r="R50" s="125">
        <v>9.5277170514252525</v>
      </c>
      <c r="S50" s="40">
        <f t="shared" si="3"/>
        <v>5.3071686747931448</v>
      </c>
      <c r="T50" s="39">
        <f t="shared" si="4"/>
        <v>79.525423728813564</v>
      </c>
      <c r="U50" s="38">
        <f t="shared" si="5"/>
        <v>14</v>
      </c>
      <c r="V50" s="40">
        <v>4.3320888708142009</v>
      </c>
      <c r="W50" s="40">
        <v>3.8355537676810116</v>
      </c>
      <c r="X50" s="41">
        <v>7.6998921790219192</v>
      </c>
      <c r="Y50" s="41">
        <v>5.5050630999549233</v>
      </c>
      <c r="Z50" s="41">
        <v>4.9797433531618394</v>
      </c>
      <c r="AA50" s="41">
        <v>6.1455214213875884</v>
      </c>
      <c r="AB50" s="41">
        <v>5.9440289157683228</v>
      </c>
      <c r="AC50" s="41">
        <v>5.9368327548533486</v>
      </c>
      <c r="AD50" s="41">
        <v>7.1170031449090452</v>
      </c>
      <c r="AE50" s="41">
        <v>4.4976005718585972</v>
      </c>
      <c r="AF50" s="41">
        <v>4.3033042271543058</v>
      </c>
      <c r="AG50" s="41">
        <v>6.6636450072656981</v>
      </c>
      <c r="AH50" s="41">
        <v>4.4904044109436239</v>
      </c>
      <c r="AI50" s="34">
        <f t="shared" si="6"/>
        <v>5.4834746172100024</v>
      </c>
      <c r="AJ50" s="35">
        <f t="shared" si="7"/>
        <v>73.753280839894998</v>
      </c>
      <c r="AK50" s="42">
        <f>RANK(R50,(D50:R50,V50:AH50),1)</f>
        <v>27</v>
      </c>
    </row>
    <row r="51" spans="1:37" ht="12.95" customHeight="1" x14ac:dyDescent="0.2">
      <c r="A51">
        <v>2016</v>
      </c>
      <c r="B51" s="111" t="s">
        <v>192</v>
      </c>
      <c r="C51" s="37">
        <v>2015</v>
      </c>
      <c r="D51" s="34">
        <v>5.0528521737805105</v>
      </c>
      <c r="E51" s="34">
        <v>4.3988620619198588</v>
      </c>
      <c r="F51" s="34">
        <v>6.1194789038389539</v>
      </c>
      <c r="G51" s="34">
        <v>3.7059439672103589</v>
      </c>
      <c r="H51" s="34">
        <v>4.2197933408151558</v>
      </c>
      <c r="I51" s="34">
        <v>6.1973348695366504</v>
      </c>
      <c r="J51" s="34">
        <v>4.8971402423851167</v>
      </c>
      <c r="K51" s="34">
        <v>6.2829764318041157</v>
      </c>
      <c r="L51" s="34">
        <v>7.0771072819206218</v>
      </c>
      <c r="M51" s="34"/>
      <c r="N51" s="34">
        <v>4.8348554698269597</v>
      </c>
      <c r="O51" s="34">
        <v>5.1774217188968246</v>
      </c>
      <c r="P51" s="34">
        <v>5.1929929120363632</v>
      </c>
      <c r="Q51" s="34">
        <v>2.9896690827915497</v>
      </c>
      <c r="R51" s="125">
        <v>9.5217846048282961</v>
      </c>
      <c r="S51" s="40">
        <f t="shared" si="3"/>
        <v>5.1151369463386676</v>
      </c>
      <c r="T51" s="39">
        <f t="shared" si="4"/>
        <v>86.149162861491632</v>
      </c>
      <c r="U51" s="38">
        <f t="shared" si="5"/>
        <v>14</v>
      </c>
      <c r="V51" s="40">
        <v>5.0762089634898189</v>
      </c>
      <c r="W51" s="40">
        <v>4.2353645339546953</v>
      </c>
      <c r="X51" s="41">
        <v>6.4620451529088188</v>
      </c>
      <c r="Y51" s="41">
        <v>5.2552776845945219</v>
      </c>
      <c r="Z51" s="41">
        <v>5.4343464056992241</v>
      </c>
      <c r="AA51" s="41">
        <v>5.5822727405248473</v>
      </c>
      <c r="AB51" s="41">
        <v>6.0883365175598749</v>
      </c>
      <c r="AC51" s="41">
        <v>5.6212007233736951</v>
      </c>
      <c r="AD51" s="41">
        <v>7.7233117972115028</v>
      </c>
      <c r="AE51" s="41">
        <v>4.6324299590129483</v>
      </c>
      <c r="AF51" s="41">
        <v>4.5545739933152518</v>
      </c>
      <c r="AG51" s="41">
        <v>6.2284772558157293</v>
      </c>
      <c r="AH51" s="41">
        <v>4.4144332550593983</v>
      </c>
      <c r="AI51" s="34">
        <f t="shared" si="6"/>
        <v>5.1929929120363632</v>
      </c>
      <c r="AJ51" s="35">
        <f t="shared" si="7"/>
        <v>83.358320839580244</v>
      </c>
      <c r="AK51" s="42">
        <f>RANK(R51,(D51:R51,V51:AH51),1)</f>
        <v>27</v>
      </c>
    </row>
    <row r="52" spans="1:37" ht="12.95" customHeight="1" x14ac:dyDescent="0.2">
      <c r="A52">
        <v>2016</v>
      </c>
      <c r="B52" s="111" t="s">
        <v>209</v>
      </c>
      <c r="C52" s="37">
        <v>2015</v>
      </c>
      <c r="D52" s="34">
        <v>5.6113655135442881</v>
      </c>
      <c r="E52" s="34">
        <v>5.9121278305030165</v>
      </c>
      <c r="F52" s="34">
        <v>6.6769234364837855</v>
      </c>
      <c r="G52" s="34">
        <v>4.5973668449405727</v>
      </c>
      <c r="H52" s="34">
        <v>4.7004853536121365</v>
      </c>
      <c r="I52" s="34">
        <v>7.5362443420801535</v>
      </c>
      <c r="J52" s="34">
        <v>5.0528069249066476</v>
      </c>
      <c r="K52" s="34">
        <v>6.7027030636516756</v>
      </c>
      <c r="L52" s="34">
        <v>8.2151078575012857</v>
      </c>
      <c r="M52" s="34"/>
      <c r="N52" s="34">
        <v>5.0356205067947206</v>
      </c>
      <c r="O52" s="34">
        <v>6.9948721715544417</v>
      </c>
      <c r="P52" s="34">
        <v>6.0410259663424721</v>
      </c>
      <c r="Q52" s="34">
        <v>3.8239780299038406</v>
      </c>
      <c r="R52" s="125">
        <v>9.753292278518785</v>
      </c>
      <c r="S52" s="40">
        <f t="shared" si="3"/>
        <v>5.9765768984227439</v>
      </c>
      <c r="T52" s="39">
        <f t="shared" si="4"/>
        <v>63.191948238677234</v>
      </c>
      <c r="U52" s="38">
        <f t="shared" si="5"/>
        <v>14</v>
      </c>
      <c r="V52" s="40">
        <v>4.9325019981231568</v>
      </c>
      <c r="W52" s="40">
        <v>6.2988222380213825</v>
      </c>
      <c r="X52" s="41">
        <v>8.2408874846691766</v>
      </c>
      <c r="Y52" s="41">
        <v>5.8004161127754896</v>
      </c>
      <c r="Z52" s="41">
        <v>5.9808735029507263</v>
      </c>
      <c r="AA52" s="41">
        <v>6.3246018651892735</v>
      </c>
      <c r="AB52" s="41">
        <v>7.6049900145278624</v>
      </c>
      <c r="AC52" s="41">
        <v>6.0925852206782549</v>
      </c>
      <c r="AD52" s="41">
        <v>8.4986837563480861</v>
      </c>
      <c r="AE52" s="41">
        <v>5.1215525973543574</v>
      </c>
      <c r="AF52" s="41">
        <v>5.4309081233690497</v>
      </c>
      <c r="AG52" s="41">
        <v>7.7510745684792468</v>
      </c>
      <c r="AH52" s="41">
        <v>5.0699933430185755</v>
      </c>
      <c r="AI52" s="34">
        <f t="shared" si="6"/>
        <v>6.0410259663424721</v>
      </c>
      <c r="AJ52" s="35">
        <f t="shared" si="7"/>
        <v>61.450924608819349</v>
      </c>
      <c r="AK52" s="42">
        <f>RANK(R52,(D52:R52,V52:AH52),1)</f>
        <v>27</v>
      </c>
    </row>
    <row r="53" spans="1:37" ht="12.95" customHeight="1" x14ac:dyDescent="0.2">
      <c r="A53">
        <v>2017</v>
      </c>
      <c r="B53" s="111" t="s">
        <v>193</v>
      </c>
      <c r="C53" s="37">
        <v>2015</v>
      </c>
      <c r="D53" s="34">
        <v>5.7755660346125444</v>
      </c>
      <c r="E53" s="34">
        <v>4.8717889353065571</v>
      </c>
      <c r="F53" s="34">
        <v>5.8616400440702563</v>
      </c>
      <c r="G53" s="34">
        <v>4.3553448785602784</v>
      </c>
      <c r="H53" s="34">
        <v>4.5447076993672475</v>
      </c>
      <c r="I53" s="34">
        <v>9.1410598044091227</v>
      </c>
      <c r="J53" s="34"/>
      <c r="K53" s="34">
        <v>6.8600985537797268</v>
      </c>
      <c r="L53" s="34">
        <v>7.8241274597061139</v>
      </c>
      <c r="M53" s="34"/>
      <c r="N53" s="34">
        <v>4.716855718282674</v>
      </c>
      <c r="O53" s="34">
        <v>7.0064243698578403</v>
      </c>
      <c r="P53" s="34">
        <v>6.2834026904130509</v>
      </c>
      <c r="Q53" s="34">
        <v>3.4171381754712069</v>
      </c>
      <c r="R53" s="125">
        <v>10.208377521684763</v>
      </c>
      <c r="S53" s="40">
        <f t="shared" si="3"/>
        <v>5.8616400440702563</v>
      </c>
      <c r="T53" s="39">
        <f t="shared" si="4"/>
        <v>74.155653450807634</v>
      </c>
      <c r="U53" s="38">
        <f t="shared" si="5"/>
        <v>13</v>
      </c>
      <c r="V53" s="40">
        <v>4.5877447040961039</v>
      </c>
      <c r="W53" s="40">
        <v>4.3381300766687367</v>
      </c>
      <c r="X53" s="41">
        <v>10.23419972452208</v>
      </c>
      <c r="Y53" s="41">
        <v>5.517344006239405</v>
      </c>
      <c r="Z53" s="41">
        <v>5.637847619480203</v>
      </c>
      <c r="AA53" s="41">
        <v>6.2834026904130509</v>
      </c>
      <c r="AB53" s="41">
        <v>6.748202341484701</v>
      </c>
      <c r="AC53" s="41">
        <v>5.8444252421787146</v>
      </c>
      <c r="AD53" s="41">
        <v>8.3319641155066204</v>
      </c>
      <c r="AE53" s="41">
        <v>5.6120254166428882</v>
      </c>
      <c r="AF53" s="41">
        <v>5.3538033882697498</v>
      </c>
      <c r="AG53" s="41">
        <v>7.7294460493026298</v>
      </c>
      <c r="AH53" s="41">
        <v>4.8029297277403868</v>
      </c>
      <c r="AI53" s="34">
        <f t="shared" si="6"/>
        <v>5.8099956383956295</v>
      </c>
      <c r="AJ53" s="35">
        <f t="shared" si="7"/>
        <v>75.703703703703667</v>
      </c>
      <c r="AK53" s="42">
        <f>RANK(R53,(D53:R53,V53:AH53),1)</f>
        <v>25</v>
      </c>
    </row>
    <row r="54" spans="1:37" ht="12.95" customHeight="1" x14ac:dyDescent="0.2">
      <c r="A54">
        <v>2017</v>
      </c>
      <c r="B54" s="111" t="s">
        <v>210</v>
      </c>
      <c r="C54" s="37">
        <v>2015</v>
      </c>
      <c r="D54" s="34">
        <v>5.8109065690984272</v>
      </c>
      <c r="E54" s="34">
        <v>5.1235950394201177</v>
      </c>
      <c r="F54" s="34">
        <v>6.1143947770083296</v>
      </c>
      <c r="G54" s="34">
        <v>4.5969537374588167</v>
      </c>
      <c r="H54" s="34">
        <v>4.623732108744985</v>
      </c>
      <c r="I54" s="34">
        <v>8.3012950987120391</v>
      </c>
      <c r="J54" s="34"/>
      <c r="K54" s="34">
        <v>7.1855296284550434</v>
      </c>
      <c r="L54" s="34">
        <v>7.4443872175546666</v>
      </c>
      <c r="M54" s="34"/>
      <c r="N54" s="34">
        <v>4.5433969948864812</v>
      </c>
      <c r="O54" s="34">
        <v>7.3283476086479391</v>
      </c>
      <c r="P54" s="34">
        <v>6.3196956235356163</v>
      </c>
      <c r="Q54" s="34">
        <v>3.6061539998706058</v>
      </c>
      <c r="R54" s="125">
        <v>10.282894573888459</v>
      </c>
      <c r="S54" s="40">
        <f t="shared" si="3"/>
        <v>6.1143947770083296</v>
      </c>
      <c r="T54" s="39">
        <f t="shared" si="4"/>
        <v>68.17518248175179</v>
      </c>
      <c r="U54" s="38">
        <f t="shared" si="5"/>
        <v>13</v>
      </c>
      <c r="V54" s="40">
        <v>5.1860779057545097</v>
      </c>
      <c r="W54" s="40">
        <v>4.2756132820248025</v>
      </c>
      <c r="X54" s="41">
        <v>10.202559460029956</v>
      </c>
      <c r="Y54" s="41">
        <v>5.8109065690984272</v>
      </c>
      <c r="Z54" s="41">
        <v>6.2839911284873926</v>
      </c>
      <c r="AA54" s="41">
        <v>6.6231838314455187</v>
      </c>
      <c r="AB54" s="41">
        <v>7.2390863710273798</v>
      </c>
      <c r="AC54" s="41">
        <v>5.8376849403845945</v>
      </c>
      <c r="AD54" s="41">
        <v>8.6226355541460542</v>
      </c>
      <c r="AE54" s="41">
        <v>5.5341967324746921</v>
      </c>
      <c r="AF54" s="41">
        <v>5.7216453314778679</v>
      </c>
      <c r="AG54" s="41">
        <v>8.4619653264290449</v>
      </c>
      <c r="AH54" s="41">
        <v>5.195004029516566</v>
      </c>
      <c r="AI54" s="34">
        <f t="shared" si="6"/>
        <v>5.9760398586964616</v>
      </c>
      <c r="AJ54" s="35">
        <f t="shared" si="7"/>
        <v>72.068707991038082</v>
      </c>
      <c r="AK54" s="42">
        <f>RANK(R54,(D54:R54,V54:AH54),1)</f>
        <v>26</v>
      </c>
    </row>
    <row r="55" spans="1:37" ht="12.95" customHeight="1" x14ac:dyDescent="0.2">
      <c r="A55">
        <v>2018</v>
      </c>
      <c r="B55" s="111" t="s">
        <v>194</v>
      </c>
      <c r="C55" s="37">
        <v>2015</v>
      </c>
      <c r="D55" s="34">
        <v>5.95595299860158</v>
      </c>
      <c r="E55" s="34">
        <v>5.2697427565174992</v>
      </c>
      <c r="F55" s="34">
        <v>6.3166532540560327</v>
      </c>
      <c r="G55" s="34">
        <v>4.7946741273823656</v>
      </c>
      <c r="H55" s="34">
        <v>5.1113865468057869</v>
      </c>
      <c r="I55" s="34">
        <v>7.7770494102862591</v>
      </c>
      <c r="J55" s="34"/>
      <c r="K55" s="34">
        <v>8.0497739936786488</v>
      </c>
      <c r="L55" s="34">
        <v>6.2462727164063834</v>
      </c>
      <c r="M55" s="34"/>
      <c r="N55" s="34">
        <v>4.7858765601761588</v>
      </c>
      <c r="O55" s="34">
        <v>7.1788148402642387</v>
      </c>
      <c r="P55" s="34">
        <v>6.3958313589118898</v>
      </c>
      <c r="Q55" s="34">
        <v>3.7125733610190057</v>
      </c>
      <c r="R55" s="125">
        <v>10.240564861489784</v>
      </c>
      <c r="S55" s="40">
        <f t="shared" si="3"/>
        <v>6.2462727164063834</v>
      </c>
      <c r="T55" s="39">
        <f t="shared" si="4"/>
        <v>63.94680998464959</v>
      </c>
      <c r="U55" s="38">
        <f t="shared" si="5"/>
        <v>13</v>
      </c>
      <c r="V55" s="40">
        <v>5.5952527431471282</v>
      </c>
      <c r="W55" s="40">
        <v>5.1729695172492303</v>
      </c>
      <c r="X55" s="41">
        <v>10.469104975385347</v>
      </c>
      <c r="Y55" s="41">
        <v>5.6656332807967766</v>
      </c>
      <c r="Z55" s="41">
        <v>6.1758921787567349</v>
      </c>
      <c r="AA55" s="41">
        <v>6.158297044344323</v>
      </c>
      <c r="AB55" s="41">
        <v>5.6568357135905698</v>
      </c>
      <c r="AC55" s="41">
        <v>5.7712040872712516</v>
      </c>
      <c r="AD55" s="41">
        <v>8.5160450556075773</v>
      </c>
      <c r="AE55" s="41">
        <v>5.3225281597547358</v>
      </c>
      <c r="AF55" s="41">
        <v>5.8679773265395179</v>
      </c>
      <c r="AG55" s="41">
        <v>8.1641423673593305</v>
      </c>
      <c r="AH55" s="41">
        <v>4.9530303370940771</v>
      </c>
      <c r="AI55" s="34">
        <f t="shared" si="6"/>
        <v>5.9119651625705494</v>
      </c>
      <c r="AJ55" s="35">
        <f t="shared" si="7"/>
        <v>73.217611739733925</v>
      </c>
      <c r="AK55" s="42">
        <f>RANK(R55,(D55:R55,V55:AH55),1)</f>
        <v>25</v>
      </c>
    </row>
    <row r="56" spans="1:37" ht="12.95" customHeight="1" x14ac:dyDescent="0.2">
      <c r="A56">
        <v>2018</v>
      </c>
      <c r="B56" s="111" t="s">
        <v>211</v>
      </c>
      <c r="C56" s="37">
        <v>2015</v>
      </c>
      <c r="D56" s="34">
        <v>6.4928787597037045</v>
      </c>
      <c r="E56" s="34">
        <v>6.4306182784462722</v>
      </c>
      <c r="F56" s="34">
        <v>6.0481610364363281</v>
      </c>
      <c r="G56" s="34">
        <v>4.9185780193371906</v>
      </c>
      <c r="H56" s="34">
        <v>5.1409368809708784</v>
      </c>
      <c r="I56" s="34">
        <v>8.0760738545355668</v>
      </c>
      <c r="J56" s="34"/>
      <c r="K56" s="34">
        <v>8.5830520590603765</v>
      </c>
      <c r="L56" s="34">
        <v>6.7152376213373932</v>
      </c>
      <c r="M56" s="34"/>
      <c r="N56" s="34">
        <v>5.1943030077629642</v>
      </c>
      <c r="O56" s="34">
        <v>7.8003488661097933</v>
      </c>
      <c r="P56" s="34">
        <v>7.3556311428424159</v>
      </c>
      <c r="Q56" s="34">
        <v>4.3137619156935578</v>
      </c>
      <c r="R56" s="125">
        <v>10.512054169596496</v>
      </c>
      <c r="S56" s="40">
        <f t="shared" ref="S56:S66" si="8">MEDIAN(D56:R56)</f>
        <v>6.4928787597037045</v>
      </c>
      <c r="T56" s="39">
        <f t="shared" ref="T56:T66" si="9">(R56-S56)/S56*100</f>
        <v>61.901285371855643</v>
      </c>
      <c r="U56" s="38">
        <f t="shared" ref="U56:U66" si="10">RANK(R56,D56:R56,1)</f>
        <v>13</v>
      </c>
      <c r="V56" s="40">
        <v>5.3899788060006104</v>
      </c>
      <c r="W56" s="40">
        <v>5.3366126792085247</v>
      </c>
      <c r="X56" s="41">
        <v>13.386003470348049</v>
      </c>
      <c r="Y56" s="41">
        <v>5.6834925033570789</v>
      </c>
      <c r="Z56" s="41">
        <v>6.6707658490106558</v>
      </c>
      <c r="AA56" s="41">
        <v>6.7330263302680899</v>
      </c>
      <c r="AB56" s="41">
        <v>6.0303723275056331</v>
      </c>
      <c r="AC56" s="41">
        <v>6.1371045810898037</v>
      </c>
      <c r="AD56" s="41">
        <v>8.5919464135257257</v>
      </c>
      <c r="AE56" s="41">
        <v>6.0481610364363281</v>
      </c>
      <c r="AF56" s="41">
        <v>6.6796602034760042</v>
      </c>
      <c r="AG56" s="41">
        <v>8.956614946604974</v>
      </c>
      <c r="AH56" s="41">
        <v>5.2921409068817864</v>
      </c>
      <c r="AI56" s="34">
        <f t="shared" si="6"/>
        <v>6.4617485190749884</v>
      </c>
      <c r="AJ56" s="35">
        <f t="shared" si="7"/>
        <v>62.681264035037323</v>
      </c>
      <c r="AK56" s="42">
        <f>RANK(R56,(D56:R56,V56:AH56),1)</f>
        <v>25</v>
      </c>
    </row>
    <row r="57" spans="1:37" ht="12.95" customHeight="1" x14ac:dyDescent="0.2">
      <c r="A57">
        <v>2019</v>
      </c>
      <c r="B57" s="111" t="s">
        <v>195</v>
      </c>
      <c r="C57" s="37">
        <v>2015</v>
      </c>
      <c r="D57" s="34">
        <v>6.8310340428142462</v>
      </c>
      <c r="E57" s="34">
        <v>5.7129108235300725</v>
      </c>
      <c r="F57" s="34">
        <v>5.2761439409971924</v>
      </c>
      <c r="G57" s="34">
        <v>4.9354657726215461</v>
      </c>
      <c r="H57" s="34">
        <v>5.2761439409971924</v>
      </c>
      <c r="I57" s="34">
        <v>8.1325993527622291</v>
      </c>
      <c r="J57" s="34"/>
      <c r="K57" s="34">
        <v>8.0365106386049945</v>
      </c>
      <c r="L57" s="34">
        <v>7.8355978726398714</v>
      </c>
      <c r="M57" s="34"/>
      <c r="N57" s="34">
        <v>5.4595860316610025</v>
      </c>
      <c r="O57" s="34">
        <v>7.2940069382990993</v>
      </c>
      <c r="P57" s="34">
        <v>6.8048280298622723</v>
      </c>
      <c r="Q57" s="34">
        <v>4.6908763184031335</v>
      </c>
      <c r="R57" s="125">
        <v>11.251227258045516</v>
      </c>
      <c r="S57" s="40">
        <f t="shared" si="8"/>
        <v>6.8048280298622723</v>
      </c>
      <c r="T57" s="39">
        <f t="shared" si="9"/>
        <v>65.341830956942445</v>
      </c>
      <c r="U57" s="38">
        <f t="shared" si="10"/>
        <v>13</v>
      </c>
      <c r="V57" s="40">
        <v>5.9924416283511155</v>
      </c>
      <c r="W57" s="40">
        <v>5.6517634599754691</v>
      </c>
      <c r="X57" s="41">
        <v>11.984883256702231</v>
      </c>
      <c r="Y57" s="41">
        <v>6.1147363554603231</v>
      </c>
      <c r="Z57" s="41">
        <v>6.8921814063688496</v>
      </c>
      <c r="AA57" s="41">
        <v>7.0319468087793711</v>
      </c>
      <c r="AB57" s="41">
        <v>6.2370310825695299</v>
      </c>
      <c r="AC57" s="41">
        <v>7.0668881593820014</v>
      </c>
      <c r="AD57" s="41">
        <v>8.4558068458365589</v>
      </c>
      <c r="AE57" s="41">
        <v>7.512390379565538</v>
      </c>
      <c r="AF57" s="41">
        <v>7.2503302500458116</v>
      </c>
      <c r="AG57" s="41">
        <v>8.6217782611990543</v>
      </c>
      <c r="AH57" s="41">
        <v>5.3110852915998228</v>
      </c>
      <c r="AI57" s="34">
        <f t="shared" si="6"/>
        <v>6.8616077245915479</v>
      </c>
      <c r="AJ57" s="35">
        <f t="shared" si="7"/>
        <v>63.973629936929534</v>
      </c>
      <c r="AK57" s="42">
        <f>RANK(R57,(D57:R57,V57:AH57),1)</f>
        <v>25</v>
      </c>
    </row>
    <row r="58" spans="1:37" ht="12.95" customHeight="1" x14ac:dyDescent="0.2">
      <c r="A58">
        <v>2019</v>
      </c>
      <c r="B58" s="111" t="s">
        <v>212</v>
      </c>
      <c r="C58" s="37">
        <v>2015</v>
      </c>
      <c r="D58" s="34">
        <v>6.9281659032309051</v>
      </c>
      <c r="E58" s="34">
        <v>5.7470282047157122</v>
      </c>
      <c r="F58" s="34">
        <v>5.2005316576415188</v>
      </c>
      <c r="G58" s="34">
        <v>5.1740882763314771</v>
      </c>
      <c r="H58" s="34">
        <v>5.0947581324013527</v>
      </c>
      <c r="I58" s="34">
        <v>8.1533759039295006</v>
      </c>
      <c r="J58" s="34"/>
      <c r="K58" s="34">
        <v>7.7302818029688343</v>
      </c>
      <c r="L58" s="34">
        <v>8.3649229544098329</v>
      </c>
      <c r="M58" s="34"/>
      <c r="N58" s="34">
        <v>4.9272833841044221</v>
      </c>
      <c r="O58" s="34">
        <v>7.2278575580780435</v>
      </c>
      <c r="P58" s="34">
        <v>6.2494524496065038</v>
      </c>
      <c r="Q58" s="34">
        <v>4.2044976282966182</v>
      </c>
      <c r="R58" s="125">
        <v>11.431227024754124</v>
      </c>
      <c r="S58" s="40">
        <f t="shared" si="8"/>
        <v>6.2494524496065038</v>
      </c>
      <c r="T58" s="39">
        <f t="shared" si="9"/>
        <v>82.915657282485441</v>
      </c>
      <c r="U58" s="38">
        <f t="shared" si="10"/>
        <v>13</v>
      </c>
      <c r="V58" s="40">
        <v>6.0202764782528098</v>
      </c>
      <c r="W58" s="40">
        <v>5.7117703629689904</v>
      </c>
      <c r="X58" s="41">
        <v>13.309835259387617</v>
      </c>
      <c r="Y58" s="41">
        <v>6.2582669100431838</v>
      </c>
      <c r="Z58" s="41">
        <v>6.6549176296938084</v>
      </c>
      <c r="AA58" s="41">
        <v>6.936980363667586</v>
      </c>
      <c r="AB58" s="41">
        <v>6.6461031692571266</v>
      </c>
      <c r="AC58" s="41">
        <v>0</v>
      </c>
      <c r="AD58" s="41">
        <v>8.823274897117221</v>
      </c>
      <c r="AE58" s="41">
        <v>5.870430650829241</v>
      </c>
      <c r="AF58" s="41">
        <v>7.7743541051522369</v>
      </c>
      <c r="AG58" s="41">
        <v>8.7351302927504157</v>
      </c>
      <c r="AH58" s="41">
        <v>5.3768208663751302</v>
      </c>
      <c r="AI58" s="34">
        <f t="shared" si="6"/>
        <v>6.4521850396501552</v>
      </c>
      <c r="AJ58" s="35">
        <f t="shared" si="7"/>
        <v>77.168307395194262</v>
      </c>
      <c r="AK58" s="42">
        <f>RANK(R58,(D58:R58,V58:AH58),1)</f>
        <v>25</v>
      </c>
    </row>
    <row r="59" spans="1:37" ht="12.95" customHeight="1" x14ac:dyDescent="0.2">
      <c r="A59">
        <v>2020</v>
      </c>
      <c r="B59" s="111" t="s">
        <v>196</v>
      </c>
      <c r="C59" s="37">
        <v>2015</v>
      </c>
      <c r="D59" s="34">
        <v>7.233466018194096</v>
      </c>
      <c r="E59" s="34">
        <v>5.7202983989104457</v>
      </c>
      <c r="F59" s="34">
        <v>4.1109178096145405</v>
      </c>
      <c r="G59" s="34">
        <v>4.1546509778019294</v>
      </c>
      <c r="H59" s="34">
        <v>5.1430205788369143</v>
      </c>
      <c r="I59" s="34">
        <v>8.8078600729400911</v>
      </c>
      <c r="J59" s="34"/>
      <c r="K59" s="34">
        <v>7.3996520573061737</v>
      </c>
      <c r="L59" s="34">
        <v>6.1051502789594672</v>
      </c>
      <c r="M59" s="34"/>
      <c r="N59" s="34">
        <v>5.6590719634481017</v>
      </c>
      <c r="O59" s="34">
        <v>6.4200290899086658</v>
      </c>
      <c r="P59" s="34">
        <v>5.3616864197738581</v>
      </c>
      <c r="Q59" s="34">
        <v>3.2974808813291103</v>
      </c>
      <c r="R59" s="125">
        <v>11.651194585338114</v>
      </c>
      <c r="S59" s="40">
        <f t="shared" si="8"/>
        <v>5.7202983989104457</v>
      </c>
      <c r="T59" s="39">
        <f t="shared" si="9"/>
        <v>103.68158744231482</v>
      </c>
      <c r="U59" s="38">
        <f t="shared" si="10"/>
        <v>13</v>
      </c>
      <c r="V59" s="40">
        <v>5.7815248343727905</v>
      </c>
      <c r="W59" s="40">
        <v>5.8427512698351345</v>
      </c>
      <c r="X59" s="41">
        <v>11.073238185046826</v>
      </c>
      <c r="Y59" s="41">
        <v>6.2276031498841551</v>
      </c>
      <c r="Z59" s="41">
        <v>5.7815248343727905</v>
      </c>
      <c r="AA59" s="41">
        <v>6.7698944354077746</v>
      </c>
      <c r="AB59" s="41">
        <v>6.0789103780470342</v>
      </c>
      <c r="AC59" s="41">
        <v>6.8398675045075974</v>
      </c>
      <c r="AD59" s="41">
        <v>9.4726042293883985</v>
      </c>
      <c r="AE59" s="41">
        <v>7.0148001772571522</v>
      </c>
      <c r="AF59" s="41">
        <v>7.9331967091923152</v>
      </c>
      <c r="AG59" s="41">
        <v>8.6416740338280125</v>
      </c>
      <c r="AH59" s="41">
        <v>5.7028051316354897</v>
      </c>
      <c r="AI59" s="34">
        <f t="shared" si="6"/>
        <v>6.1663767144218111</v>
      </c>
      <c r="AJ59" s="35">
        <f t="shared" si="7"/>
        <v>88.947174733721823</v>
      </c>
      <c r="AK59" s="42">
        <f>RANK(R59,(D59:R59,V59:AH59),1)</f>
        <v>26</v>
      </c>
    </row>
    <row r="60" spans="1:37" ht="12.95" customHeight="1" x14ac:dyDescent="0.2">
      <c r="A60">
        <v>2020</v>
      </c>
      <c r="B60" s="111" t="s">
        <v>213</v>
      </c>
      <c r="C60" s="37">
        <v>2015</v>
      </c>
      <c r="D60" s="34">
        <v>7.4863154341755225</v>
      </c>
      <c r="E60" s="34">
        <v>5.6780266819592118</v>
      </c>
      <c r="F60" s="34">
        <v>5.6237780193927227</v>
      </c>
      <c r="G60" s="34">
        <v>4.8823796309840359</v>
      </c>
      <c r="H60" s="34">
        <v>5.3887004816046025</v>
      </c>
      <c r="I60" s="34">
        <v>10.144499899933496</v>
      </c>
      <c r="J60" s="34"/>
      <c r="K60" s="34">
        <v>7.88413895966311</v>
      </c>
      <c r="L60" s="34">
        <v>6.961911696032792</v>
      </c>
      <c r="M60" s="34"/>
      <c r="N60" s="34">
        <v>5.6147365756316416</v>
      </c>
      <c r="O60" s="34">
        <v>6.6364197206338567</v>
      </c>
      <c r="P60" s="34">
        <v>5.8678970009419249</v>
      </c>
      <c r="Q60" s="34">
        <v>3.91494514854831</v>
      </c>
      <c r="R60" s="125">
        <v>12.28817929969304</v>
      </c>
      <c r="S60" s="40">
        <f t="shared" si="8"/>
        <v>5.8678970009419249</v>
      </c>
      <c r="T60" s="39">
        <f t="shared" si="9"/>
        <v>109.41368428451487</v>
      </c>
      <c r="U60" s="38">
        <f t="shared" si="10"/>
        <v>13</v>
      </c>
      <c r="V60" s="40">
        <v>5.7141924570035387</v>
      </c>
      <c r="W60" s="40">
        <v>5.95831143855274</v>
      </c>
      <c r="X60" s="41">
        <v>0</v>
      </c>
      <c r="Y60" s="41">
        <v>6.2295547513851872</v>
      </c>
      <c r="Z60" s="41">
        <v>6.2566790826684313</v>
      </c>
      <c r="AA60" s="41">
        <v>6.8172485958554869</v>
      </c>
      <c r="AB60" s="41">
        <v>5.8678970009419249</v>
      </c>
      <c r="AC60" s="41">
        <v>7.0342432461214441</v>
      </c>
      <c r="AD60" s="41">
        <v>8.7521175607269388</v>
      </c>
      <c r="AE60" s="41">
        <v>7.1789063462987492</v>
      </c>
      <c r="AF60" s="41">
        <v>7.5043983216976846</v>
      </c>
      <c r="AG60" s="41">
        <v>9.2493969675864243</v>
      </c>
      <c r="AH60" s="41">
        <v>5.967352882313822</v>
      </c>
      <c r="AI60" s="34">
        <f t="shared" si="6"/>
        <v>6.2431169170268088</v>
      </c>
      <c r="AJ60" s="35">
        <f t="shared" si="7"/>
        <v>96.827633744605592</v>
      </c>
      <c r="AK60" s="42">
        <f>RANK(R60,(D60:R60,V60:AH60),1)</f>
        <v>26</v>
      </c>
    </row>
    <row r="61" spans="1:37" ht="12.95" customHeight="1" x14ac:dyDescent="0.2">
      <c r="A61">
        <v>2021</v>
      </c>
      <c r="B61" s="111" t="s">
        <v>197</v>
      </c>
      <c r="C61" s="37">
        <v>2015</v>
      </c>
      <c r="D61" s="34">
        <v>8.0330271062839653</v>
      </c>
      <c r="E61" s="34">
        <v>6.2527346124588714</v>
      </c>
      <c r="F61" s="34">
        <v>6.3135250878577773</v>
      </c>
      <c r="G61" s="34">
        <v>4.5419169476610968</v>
      </c>
      <c r="H61" s="34">
        <v>5.714304687497135</v>
      </c>
      <c r="I61" s="34">
        <v>9.9783223190489494</v>
      </c>
      <c r="J61" s="34"/>
      <c r="K61" s="34">
        <v>9.3964706259451365</v>
      </c>
      <c r="L61" s="34">
        <v>7.8332869728304191</v>
      </c>
      <c r="M61" s="34"/>
      <c r="N61" s="34">
        <v>5.844569991923362</v>
      </c>
      <c r="O61" s="34">
        <v>6.9127454882184196</v>
      </c>
      <c r="P61" s="34">
        <v>5.9835196499780041</v>
      </c>
      <c r="Q61" s="34">
        <v>4.4290203504917001</v>
      </c>
      <c r="R61" s="125">
        <v>12.541971061944038</v>
      </c>
      <c r="S61" s="40">
        <f t="shared" si="8"/>
        <v>6.3135250878577773</v>
      </c>
      <c r="T61" s="39">
        <f t="shared" si="9"/>
        <v>98.652430891022476</v>
      </c>
      <c r="U61" s="38">
        <f t="shared" si="10"/>
        <v>13</v>
      </c>
      <c r="V61" s="40">
        <v>6.5045808676829093</v>
      </c>
      <c r="W61" s="40">
        <v>6.0443101253769091</v>
      </c>
      <c r="X61" s="41">
        <v>11.272291009682798</v>
      </c>
      <c r="Y61" s="41">
        <v>6.0877318935189839</v>
      </c>
      <c r="Z61" s="41">
        <v>6.6348461721091354</v>
      </c>
      <c r="AA61" s="41">
        <v>6.5827400503386455</v>
      </c>
      <c r="AB61" s="41">
        <v>5.8358856382949469</v>
      </c>
      <c r="AC61" s="41">
        <v>7.1038012680435507</v>
      </c>
      <c r="AD61" s="41">
        <v>8.4238230195626453</v>
      </c>
      <c r="AE61" s="41">
        <v>7.2166978652129465</v>
      </c>
      <c r="AF61" s="41">
        <v>7.3382788160107602</v>
      </c>
      <c r="AG61" s="41">
        <v>9.2314679070052499</v>
      </c>
      <c r="AH61" s="41">
        <v>5.8185169310381166</v>
      </c>
      <c r="AI61" s="34">
        <f t="shared" ref="AI61" si="11">MEDIAN(D61:R61,V61:AH61)</f>
        <v>6.6087931112238909</v>
      </c>
      <c r="AJ61" s="35">
        <f t="shared" ref="AJ61" si="12">(R61-AI61)/AI61*100</f>
        <v>89.777026619938681</v>
      </c>
      <c r="AK61" s="42">
        <f>RANK(R61,(D61:R61,V61:AH61),1)</f>
        <v>26</v>
      </c>
    </row>
    <row r="62" spans="1:37" ht="12.95" customHeight="1" x14ac:dyDescent="0.2">
      <c r="A62">
        <v>2021</v>
      </c>
      <c r="B62" s="111" t="s">
        <v>214</v>
      </c>
      <c r="C62" s="37">
        <v>2015</v>
      </c>
      <c r="D62" s="34">
        <v>10.152552690499313</v>
      </c>
      <c r="E62" s="34">
        <v>8.5683456431562988</v>
      </c>
      <c r="F62" s="34">
        <v>10.646552737520253</v>
      </c>
      <c r="G62" s="34">
        <v>6.3538626737520865</v>
      </c>
      <c r="H62" s="34">
        <v>7.5207248537843068</v>
      </c>
      <c r="I62" s="34">
        <v>11.472725229951823</v>
      </c>
      <c r="J62" s="34"/>
      <c r="K62" s="34">
        <v>14.223794457327058</v>
      </c>
      <c r="L62" s="34">
        <v>13.116552972624952</v>
      </c>
      <c r="M62" s="34"/>
      <c r="N62" s="34">
        <v>6.5412420019324431</v>
      </c>
      <c r="O62" s="34">
        <v>10.518794104670009</v>
      </c>
      <c r="P62" s="34">
        <v>10.748759643800447</v>
      </c>
      <c r="Q62" s="34">
        <v>7.1970696505636909</v>
      </c>
      <c r="R62" s="125">
        <v>15.046058776627586</v>
      </c>
      <c r="S62" s="40">
        <f t="shared" si="8"/>
        <v>10.518794104670009</v>
      </c>
      <c r="T62" s="39">
        <f t="shared" si="9"/>
        <v>43.039768883275464</v>
      </c>
      <c r="U62" s="38">
        <f t="shared" si="10"/>
        <v>13</v>
      </c>
      <c r="V62" s="40">
        <v>11.617518347182099</v>
      </c>
      <c r="W62" s="40">
        <v>7.6995869397746457</v>
      </c>
      <c r="X62" s="41">
        <v>15.27141524669905</v>
      </c>
      <c r="Y62" s="41">
        <v>6.3708971581321192</v>
      </c>
      <c r="Z62" s="41">
        <v>11.268311417391436</v>
      </c>
      <c r="AA62" s="41">
        <v>9.5563457371981784</v>
      </c>
      <c r="AB62" s="41">
        <v>7.0863455020934802</v>
      </c>
      <c r="AC62" s="41">
        <v>9.3093457136877085</v>
      </c>
      <c r="AD62" s="41">
        <v>8.4576214946860873</v>
      </c>
      <c r="AE62" s="41">
        <v>7.7081041819646616</v>
      </c>
      <c r="AF62" s="41">
        <v>10.518794104670009</v>
      </c>
      <c r="AG62" s="41">
        <v>11.132035542351176</v>
      </c>
      <c r="AH62" s="41">
        <v>7.5633110647343873</v>
      </c>
      <c r="AI62" s="34">
        <f>MEDIAN(D62:R62,V62:AH62)</f>
        <v>9.8544492138487456</v>
      </c>
      <c r="AJ62" s="35">
        <f>(R62-AI62)/AI62*100</f>
        <v>52.682899369788416</v>
      </c>
      <c r="AK62" s="42">
        <f>RANK(R62,(D62:R62,V62:AH62),1)</f>
        <v>25</v>
      </c>
    </row>
    <row r="63" spans="1:37" x14ac:dyDescent="0.2">
      <c r="A63">
        <v>2022</v>
      </c>
      <c r="B63" s="111" t="s">
        <v>198</v>
      </c>
      <c r="C63" s="37">
        <v>2015</v>
      </c>
      <c r="D63" s="34">
        <v>14.885512339548665</v>
      </c>
      <c r="E63" s="34">
        <v>10.650550401317341</v>
      </c>
      <c r="F63" s="34">
        <v>14.32983144904515</v>
      </c>
      <c r="G63" s="34">
        <v>7.4090785400468455</v>
      </c>
      <c r="H63" s="34">
        <v>10.364290548633713</v>
      </c>
      <c r="I63" s="34">
        <v>13.757311743677894</v>
      </c>
      <c r="J63" s="34"/>
      <c r="K63" s="34">
        <v>16.889331308334061</v>
      </c>
      <c r="L63" s="34">
        <v>21.048518579678539</v>
      </c>
      <c r="M63" s="34"/>
      <c r="N63" s="34">
        <v>11.972397368121152</v>
      </c>
      <c r="O63" s="34">
        <v>12.755402259285194</v>
      </c>
      <c r="P63" s="34">
        <v>16.906170123197803</v>
      </c>
      <c r="Q63" s="34">
        <v>7.0386246130445027</v>
      </c>
      <c r="R63" s="125">
        <v>18.108129629365383</v>
      </c>
      <c r="S63" s="40">
        <f t="shared" si="8"/>
        <v>13.757311743677894</v>
      </c>
      <c r="T63" s="39">
        <f t="shared" si="9"/>
        <v>31.625494622427858</v>
      </c>
      <c r="U63" s="38">
        <f t="shared" si="10"/>
        <v>12</v>
      </c>
      <c r="V63" s="40">
        <v>11.719815145165011</v>
      </c>
      <c r="W63" s="40">
        <v>12.300754257964138</v>
      </c>
      <c r="X63" s="41">
        <v>19.229926574394312</v>
      </c>
      <c r="Y63" s="41">
        <v>13.445793668698652</v>
      </c>
      <c r="Z63" s="41">
        <v>11.980816775553025</v>
      </c>
      <c r="AA63" s="41">
        <v>16.333650417830547</v>
      </c>
      <c r="AB63" s="41">
        <v>10.566356326998626</v>
      </c>
      <c r="AC63" s="41">
        <v>15.138094562504806</v>
      </c>
      <c r="AD63" s="41">
        <v>8.1668252089152737</v>
      </c>
      <c r="AE63" s="41">
        <v>10.94522966143284</v>
      </c>
      <c r="AF63" s="41">
        <v>15.786388934758905</v>
      </c>
      <c r="AG63" s="41">
        <v>16.375747454989906</v>
      </c>
      <c r="AH63" s="41">
        <v>12.755402259285194</v>
      </c>
      <c r="AI63" s="34">
        <f>MEDIAN(D63:R63,V63:AH63)</f>
        <v>13.100597963991923</v>
      </c>
      <c r="AJ63" s="35">
        <f>(R63-AI63)/AI63*100</f>
        <v>38.223687797588127</v>
      </c>
      <c r="AK63" s="42">
        <f>RANK(R63,(D63:R63,V63:AH63),1)</f>
        <v>24</v>
      </c>
    </row>
    <row r="64" spans="1:37" x14ac:dyDescent="0.2">
      <c r="A64">
        <v>2022</v>
      </c>
      <c r="B64" s="111" t="s">
        <v>215</v>
      </c>
      <c r="C64" s="37">
        <v>2015</v>
      </c>
      <c r="D64" s="34">
        <v>17.357891860521129</v>
      </c>
      <c r="E64" s="34">
        <v>12.74005389663311</v>
      </c>
      <c r="F64" s="34">
        <v>20.974478976164264</v>
      </c>
      <c r="G64" s="34">
        <v>13.111207228310089</v>
      </c>
      <c r="H64" s="34">
        <v>11.635225374431865</v>
      </c>
      <c r="I64" s="34">
        <v>16.278957756808975</v>
      </c>
      <c r="J64" s="34"/>
      <c r="K64" s="34">
        <v>19.066923480801179</v>
      </c>
      <c r="L64" s="34">
        <v>28.829119251188747</v>
      </c>
      <c r="M64" s="34"/>
      <c r="N64" s="34">
        <v>13.396045831690101</v>
      </c>
      <c r="O64" s="34">
        <v>10.797972509951233</v>
      </c>
      <c r="P64" s="34">
        <v>17.970726431429629</v>
      </c>
      <c r="Q64" s="34">
        <v>10.867024292588813</v>
      </c>
      <c r="R64" s="125">
        <v>22.042854349973823</v>
      </c>
      <c r="S64" s="40">
        <f t="shared" si="8"/>
        <v>16.278957756808975</v>
      </c>
      <c r="T64" s="39">
        <f t="shared" si="9"/>
        <v>35.407036981553638</v>
      </c>
      <c r="U64" s="38">
        <f t="shared" si="10"/>
        <v>12</v>
      </c>
      <c r="V64" s="40">
        <v>10.435450651103949</v>
      </c>
      <c r="W64" s="40">
        <v>15.320864272712582</v>
      </c>
      <c r="X64" s="41">
        <v>0</v>
      </c>
      <c r="Y64" s="41">
        <v>18.92881991552602</v>
      </c>
      <c r="Z64" s="41">
        <v>17.772202556346596</v>
      </c>
      <c r="AA64" s="41">
        <v>25.972101744558962</v>
      </c>
      <c r="AB64" s="41">
        <v>23.572552297903133</v>
      </c>
      <c r="AC64" s="41">
        <v>23.891916792601929</v>
      </c>
      <c r="AD64" s="41">
        <v>8.3380027534875243</v>
      </c>
      <c r="AE64" s="41">
        <v>12.084061961576122</v>
      </c>
      <c r="AF64" s="41">
        <v>24.625591983126192</v>
      </c>
      <c r="AG64" s="41">
        <v>19.705652470198771</v>
      </c>
      <c r="AH64" s="41">
        <v>16.270326283979276</v>
      </c>
      <c r="AI64" s="34">
        <f>MEDIAN(D64:R64,V64:AH64)</f>
        <v>16.81842480866505</v>
      </c>
      <c r="AJ64" s="35">
        <f>(R64-AI64)/AI64*100</f>
        <v>31.063726839728091</v>
      </c>
      <c r="AK64" s="42">
        <f>RANK(R64,(D64:R64,V64:AH64),1)</f>
        <v>21</v>
      </c>
    </row>
    <row r="65" spans="1:37" x14ac:dyDescent="0.2">
      <c r="A65">
        <v>2023</v>
      </c>
      <c r="B65" s="111" t="s">
        <v>199</v>
      </c>
      <c r="C65" s="37">
        <v>2015</v>
      </c>
      <c r="D65" s="34">
        <v>15.613583115576477</v>
      </c>
      <c r="E65" s="34">
        <v>13.227687268701867</v>
      </c>
      <c r="F65" s="34">
        <v>11.587383873975575</v>
      </c>
      <c r="G65" s="34">
        <v>7.2717193274229777</v>
      </c>
      <c r="H65" s="34">
        <v>10.692672931397599</v>
      </c>
      <c r="I65" s="34">
        <v>14.789045580259518</v>
      </c>
      <c r="J65" s="34"/>
      <c r="K65" s="34">
        <v>21.02570715058248</v>
      </c>
      <c r="L65" s="34">
        <v>18.192455832418887</v>
      </c>
      <c r="M65" s="34"/>
      <c r="N65" s="34">
        <v>20.157311235727384</v>
      </c>
      <c r="O65" s="34">
        <v>5.1402020818695595</v>
      </c>
      <c r="P65" s="34">
        <v>10.131285673309456</v>
      </c>
      <c r="Q65" s="34">
        <v>7.359436086499251</v>
      </c>
      <c r="R65" s="127">
        <v>22.588623270452295</v>
      </c>
      <c r="S65" s="40">
        <f t="shared" si="8"/>
        <v>13.227687268701867</v>
      </c>
      <c r="T65" s="39">
        <f t="shared" si="9"/>
        <v>70.767745045646862</v>
      </c>
      <c r="U65" s="38">
        <f t="shared" si="10"/>
        <v>13</v>
      </c>
      <c r="V65" s="112">
        <v>9.841820368357757</v>
      </c>
      <c r="W65" s="112"/>
      <c r="X65" s="34">
        <v>0</v>
      </c>
      <c r="Y65" s="34">
        <v>18.788929794137537</v>
      </c>
      <c r="Z65" s="34">
        <v>15.078510885211216</v>
      </c>
      <c r="AA65" s="34">
        <v>22.815129035738437</v>
      </c>
      <c r="AB65" s="34">
        <v>14.701328821183246</v>
      </c>
      <c r="AC65" s="34">
        <v>16.841617742644292</v>
      </c>
      <c r="AD65" s="34">
        <v>8.7453608799043536</v>
      </c>
      <c r="AE65" s="34">
        <v>18.578409572354481</v>
      </c>
      <c r="AF65" s="34">
        <v>15.262716079271389</v>
      </c>
      <c r="AG65" s="34">
        <v>19.876617606683315</v>
      </c>
      <c r="AH65" s="34">
        <v>16.815302714921408</v>
      </c>
      <c r="AI65" s="34">
        <f>MEDIAN(D65:R65,V65:AH65)</f>
        <v>15.078510885211216</v>
      </c>
      <c r="AJ65" s="113">
        <f>(R65-AI65)/AI65*100</f>
        <v>49.806724565931034</v>
      </c>
      <c r="AK65" s="114">
        <f>RANK(R65,(D65:R65,V65:AH65),1)</f>
        <v>24</v>
      </c>
    </row>
    <row r="66" spans="1:37" x14ac:dyDescent="0.2">
      <c r="A66">
        <v>2023</v>
      </c>
      <c r="B66" s="111" t="s">
        <v>216</v>
      </c>
      <c r="C66" s="37">
        <v>2015</v>
      </c>
      <c r="D66" s="34">
        <v>15.266160500191258</v>
      </c>
      <c r="E66" s="34">
        <v>9.9989897393786631</v>
      </c>
      <c r="F66" s="34">
        <v>9.9212773838912653</v>
      </c>
      <c r="G66" s="34">
        <v>5.6643672444148567</v>
      </c>
      <c r="H66" s="34">
        <v>10.922903299062185</v>
      </c>
      <c r="I66" s="34">
        <v>14.851694604258462</v>
      </c>
      <c r="J66" s="34">
        <v>11.889990389572036</v>
      </c>
      <c r="K66" s="34">
        <v>17.528453515491094</v>
      </c>
      <c r="L66" s="34">
        <v>13.703278684278015</v>
      </c>
      <c r="M66" s="34"/>
      <c r="N66" s="34">
        <v>22.510678972849892</v>
      </c>
      <c r="O66" s="34">
        <v>7.0977284678491026</v>
      </c>
      <c r="P66" s="34">
        <v>8.9196514687203443</v>
      </c>
      <c r="Q66" s="34">
        <v>5.7938878368938544</v>
      </c>
      <c r="R66" s="125">
        <v>23.036838390233722</v>
      </c>
      <c r="S66" s="40">
        <f t="shared" si="8"/>
        <v>11.406446844317109</v>
      </c>
      <c r="T66" s="39">
        <f t="shared" si="9"/>
        <v>101.96331692643687</v>
      </c>
      <c r="U66" s="38">
        <f t="shared" si="10"/>
        <v>14</v>
      </c>
      <c r="V66" s="34">
        <v>9.6881403174290668</v>
      </c>
      <c r="W66" s="34"/>
      <c r="X66" s="34">
        <v>0</v>
      </c>
      <c r="Y66" s="34">
        <v>15.922398168751517</v>
      </c>
      <c r="Z66" s="34">
        <v>13.202465726692553</v>
      </c>
      <c r="AA66" s="34">
        <v>18.253768833373485</v>
      </c>
      <c r="AB66" s="34">
        <v>14.333612234342471</v>
      </c>
      <c r="AC66" s="34">
        <v>11.77773920942357</v>
      </c>
      <c r="AD66" s="34">
        <v>8.3411261556474869</v>
      </c>
      <c r="AE66" s="34">
        <v>16.613174661972838</v>
      </c>
      <c r="AF66" s="34">
        <v>14.169552817202405</v>
      </c>
      <c r="AG66" s="34">
        <v>17.2694123305331</v>
      </c>
      <c r="AH66" s="34">
        <v>15.007119315233261</v>
      </c>
      <c r="AI66" s="34">
        <f>MEDIAN(D66:R66,V66:AH66)</f>
        <v>13.452872205485285</v>
      </c>
      <c r="AJ66" s="35">
        <f>(R66-AI66)/AI66*100</f>
        <v>71.241040859963448</v>
      </c>
      <c r="AK66" s="115">
        <f>RANK(R66,(D66:R66,V66:AH66),1)</f>
        <v>26</v>
      </c>
    </row>
  </sheetData>
  <phoneticPr fontId="14" type="noConversion"/>
  <pageMargins left="0.7" right="0.7" top="0.75" bottom="0.75" header="0.3" footer="0.3"/>
  <pageSetup paperSize="9" orientation="portrait"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3FDE6-D629-45E4-8792-63D7EB435B37}">
  <sheetPr>
    <tabColor theme="3"/>
  </sheetPr>
  <dimension ref="A1:L62"/>
  <sheetViews>
    <sheetView showGridLines="0" zoomScaleNormal="100" workbookViewId="0"/>
  </sheetViews>
  <sheetFormatPr defaultColWidth="9.28515625" defaultRowHeight="12.75" x14ac:dyDescent="0.2"/>
  <cols>
    <col min="1" max="1" width="22" style="21" customWidth="1"/>
    <col min="2" max="2" width="20.85546875" style="21" customWidth="1"/>
    <col min="3" max="3" width="29.140625" style="21" customWidth="1"/>
    <col min="4" max="4" width="24.85546875" style="21" customWidth="1"/>
    <col min="5" max="6" width="7" style="21" customWidth="1"/>
    <col min="7" max="7" width="7.28515625" style="21" customWidth="1"/>
    <col min="8" max="10" width="9.28515625" style="21"/>
    <col min="11" max="11" width="13.42578125" style="21" customWidth="1"/>
    <col min="12" max="16384" width="9.28515625" style="21"/>
  </cols>
  <sheetData>
    <row r="1" spans="1:2" ht="18" customHeight="1" x14ac:dyDescent="0.2">
      <c r="A1" s="97" t="s">
        <v>159</v>
      </c>
    </row>
    <row r="2" spans="1:2" ht="31.5" customHeight="1" x14ac:dyDescent="0.25">
      <c r="A2" s="61" t="s">
        <v>63</v>
      </c>
      <c r="B2" s="22"/>
    </row>
    <row r="3" spans="1:2" ht="14.25" x14ac:dyDescent="0.2">
      <c r="A3" s="22" t="s">
        <v>170</v>
      </c>
      <c r="B3" s="22"/>
    </row>
    <row r="4" spans="1:2" ht="14.25" x14ac:dyDescent="0.2">
      <c r="A4" s="22" t="s">
        <v>171</v>
      </c>
    </row>
    <row r="5" spans="1:2" ht="14.25" x14ac:dyDescent="0.2">
      <c r="A5" s="22" t="s">
        <v>172</v>
      </c>
    </row>
    <row r="6" spans="1:2" ht="14.25" x14ac:dyDescent="0.2">
      <c r="A6" s="22" t="s">
        <v>173</v>
      </c>
    </row>
    <row r="7" spans="1:2" ht="14.25" x14ac:dyDescent="0.2">
      <c r="A7" s="22" t="s">
        <v>174</v>
      </c>
    </row>
    <row r="8" spans="1:2" ht="14.25" x14ac:dyDescent="0.2">
      <c r="A8" s="100" t="s">
        <v>68</v>
      </c>
      <c r="B8" s="22"/>
    </row>
    <row r="9" spans="1:2" ht="14.25" x14ac:dyDescent="0.2">
      <c r="A9" s="22" t="s">
        <v>92</v>
      </c>
    </row>
    <row r="10" spans="1:2" ht="14.25" x14ac:dyDescent="0.2">
      <c r="A10" s="100" t="s">
        <v>169</v>
      </c>
    </row>
    <row r="11" spans="1:2" ht="14.25" x14ac:dyDescent="0.2">
      <c r="A11" s="22" t="s">
        <v>69</v>
      </c>
    </row>
    <row r="12" spans="1:2" ht="14.25" x14ac:dyDescent="0.2">
      <c r="A12" s="22" t="s">
        <v>94</v>
      </c>
    </row>
    <row r="13" spans="1:2" ht="15" x14ac:dyDescent="0.2">
      <c r="A13" s="23" t="s">
        <v>90</v>
      </c>
    </row>
    <row r="14" spans="1:2" ht="15" x14ac:dyDescent="0.2">
      <c r="A14" s="24" t="s">
        <v>91</v>
      </c>
    </row>
    <row r="15" spans="1:2" ht="15" x14ac:dyDescent="0.2">
      <c r="A15" s="24" t="s">
        <v>95</v>
      </c>
    </row>
    <row r="16" spans="1:2" ht="15" x14ac:dyDescent="0.25">
      <c r="A16" s="22" t="s">
        <v>70</v>
      </c>
    </row>
    <row r="17" spans="1:4" ht="33" customHeight="1" x14ac:dyDescent="0.25">
      <c r="A17" s="62" t="s">
        <v>90</v>
      </c>
    </row>
    <row r="18" spans="1:4" ht="14.25" x14ac:dyDescent="0.2">
      <c r="A18" s="22" t="s">
        <v>71</v>
      </c>
    </row>
    <row r="19" spans="1:4" ht="14.25" x14ac:dyDescent="0.2">
      <c r="A19" s="22" t="s">
        <v>72</v>
      </c>
    </row>
    <row r="20" spans="1:4" ht="14.25" x14ac:dyDescent="0.2">
      <c r="A20" s="22" t="s">
        <v>73</v>
      </c>
    </row>
    <row r="21" spans="1:4" ht="15" thickBot="1" x14ac:dyDescent="0.25">
      <c r="A21" s="22" t="s">
        <v>74</v>
      </c>
    </row>
    <row r="22" spans="1:4" s="25" customFormat="1" ht="15.95" customHeight="1" thickBot="1" x14ac:dyDescent="0.25">
      <c r="A22" s="73" t="s">
        <v>28</v>
      </c>
      <c r="B22" s="69" t="s">
        <v>29</v>
      </c>
      <c r="C22" s="69" t="s">
        <v>30</v>
      </c>
      <c r="D22" s="73" t="s">
        <v>43</v>
      </c>
    </row>
    <row r="23" spans="1:4" s="25" customFormat="1" ht="15.95" customHeight="1" x14ac:dyDescent="0.2">
      <c r="A23" s="74" t="s">
        <v>31</v>
      </c>
      <c r="B23" s="65" t="s">
        <v>44</v>
      </c>
      <c r="C23" s="70">
        <v>1250</v>
      </c>
      <c r="D23" s="74">
        <v>500</v>
      </c>
    </row>
    <row r="24" spans="1:4" ht="12.75" customHeight="1" x14ac:dyDescent="0.2">
      <c r="A24" s="75" t="s">
        <v>45</v>
      </c>
      <c r="B24" s="66" t="s">
        <v>46</v>
      </c>
      <c r="C24" s="71">
        <v>24000</v>
      </c>
      <c r="D24" s="71">
        <v>4000</v>
      </c>
    </row>
    <row r="25" spans="1:4" ht="12.75" customHeight="1" x14ac:dyDescent="0.2">
      <c r="A25" s="75" t="s">
        <v>37</v>
      </c>
      <c r="B25" s="66" t="s">
        <v>47</v>
      </c>
      <c r="C25" s="71">
        <v>50000</v>
      </c>
      <c r="D25" s="71">
        <v>10000</v>
      </c>
    </row>
    <row r="26" spans="1:4" ht="13.5" customHeight="1" thickBot="1" x14ac:dyDescent="0.25">
      <c r="A26" s="76" t="s">
        <v>48</v>
      </c>
      <c r="B26" s="66" t="s">
        <v>49</v>
      </c>
      <c r="C26" s="72">
        <v>420000</v>
      </c>
      <c r="D26" s="72">
        <v>80000</v>
      </c>
    </row>
    <row r="27" spans="1:4" ht="26.1" customHeight="1" x14ac:dyDescent="0.25">
      <c r="A27" s="63" t="s">
        <v>91</v>
      </c>
    </row>
    <row r="28" spans="1:4" ht="14.25" x14ac:dyDescent="0.2">
      <c r="A28" s="26" t="s">
        <v>165</v>
      </c>
    </row>
    <row r="29" spans="1:4" ht="14.25" x14ac:dyDescent="0.2">
      <c r="A29" s="22" t="s">
        <v>75</v>
      </c>
    </row>
    <row r="30" spans="1:4" ht="14.25" x14ac:dyDescent="0.2">
      <c r="A30" s="22" t="s">
        <v>76</v>
      </c>
    </row>
    <row r="31" spans="1:4" ht="14.25" x14ac:dyDescent="0.2">
      <c r="A31" s="22" t="s">
        <v>77</v>
      </c>
    </row>
    <row r="32" spans="1:4" ht="14.25" x14ac:dyDescent="0.2">
      <c r="A32" s="26" t="s">
        <v>78</v>
      </c>
      <c r="B32" s="22"/>
    </row>
    <row r="33" spans="1:3" ht="15.75" customHeight="1" thickBot="1" x14ac:dyDescent="0.25">
      <c r="A33" s="79" t="s">
        <v>28</v>
      </c>
      <c r="B33" s="80" t="s">
        <v>29</v>
      </c>
      <c r="C33" s="80" t="s">
        <v>30</v>
      </c>
    </row>
    <row r="34" spans="1:3" ht="12.75" customHeight="1" x14ac:dyDescent="0.2">
      <c r="A34" s="67" t="s">
        <v>31</v>
      </c>
      <c r="B34" s="65" t="s">
        <v>32</v>
      </c>
      <c r="C34" s="77" t="s">
        <v>33</v>
      </c>
    </row>
    <row r="35" spans="1:3" ht="12.75" customHeight="1" x14ac:dyDescent="0.2">
      <c r="A35" s="68" t="s">
        <v>34</v>
      </c>
      <c r="B35" s="66" t="s">
        <v>35</v>
      </c>
      <c r="C35" s="78" t="s">
        <v>36</v>
      </c>
    </row>
    <row r="36" spans="1:3" ht="13.5" customHeight="1" x14ac:dyDescent="0.2">
      <c r="A36" s="68" t="s">
        <v>37</v>
      </c>
      <c r="B36" s="66" t="s">
        <v>38</v>
      </c>
      <c r="C36" s="78" t="s">
        <v>39</v>
      </c>
    </row>
    <row r="37" spans="1:3" ht="13.5" customHeight="1" x14ac:dyDescent="0.2">
      <c r="A37" s="68" t="s">
        <v>40</v>
      </c>
      <c r="B37" s="66" t="s">
        <v>41</v>
      </c>
      <c r="C37" s="78" t="s">
        <v>42</v>
      </c>
    </row>
    <row r="38" spans="1:3" ht="28.5" customHeight="1" x14ac:dyDescent="0.25">
      <c r="A38" s="63" t="s">
        <v>93</v>
      </c>
    </row>
    <row r="39" spans="1:3" ht="15" x14ac:dyDescent="0.25">
      <c r="A39" s="22" t="s">
        <v>79</v>
      </c>
    </row>
    <row r="40" spans="1:3" ht="15" x14ac:dyDescent="0.25">
      <c r="A40" s="22" t="s">
        <v>96</v>
      </c>
    </row>
    <row r="41" spans="1:3" ht="14.25" x14ac:dyDescent="0.2">
      <c r="A41" s="22" t="s">
        <v>80</v>
      </c>
    </row>
    <row r="42" spans="1:3" x14ac:dyDescent="0.2">
      <c r="A42" s="27" t="s">
        <v>81</v>
      </c>
    </row>
    <row r="43" spans="1:3" x14ac:dyDescent="0.2">
      <c r="A43" s="27" t="s">
        <v>82</v>
      </c>
    </row>
    <row r="44" spans="1:3" x14ac:dyDescent="0.2">
      <c r="A44" s="27" t="s">
        <v>83</v>
      </c>
    </row>
    <row r="45" spans="1:3" x14ac:dyDescent="0.2">
      <c r="A45" s="27" t="s">
        <v>84</v>
      </c>
    </row>
    <row r="46" spans="1:3" x14ac:dyDescent="0.2">
      <c r="A46" s="27" t="s">
        <v>85</v>
      </c>
    </row>
    <row r="47" spans="1:3" x14ac:dyDescent="0.2">
      <c r="A47" s="27" t="s">
        <v>86</v>
      </c>
    </row>
    <row r="48" spans="1:3" x14ac:dyDescent="0.2">
      <c r="A48" s="27" t="s">
        <v>87</v>
      </c>
    </row>
    <row r="49" spans="1:12" ht="15" x14ac:dyDescent="0.25">
      <c r="A49" s="22" t="s">
        <v>88</v>
      </c>
    </row>
    <row r="50" spans="1:12" ht="28.5" customHeight="1" x14ac:dyDescent="0.25">
      <c r="A50" s="28" t="s">
        <v>89</v>
      </c>
    </row>
    <row r="51" spans="1:12" ht="14.25" x14ac:dyDescent="0.2">
      <c r="A51" s="29" t="s">
        <v>146</v>
      </c>
      <c r="B51" s="30"/>
      <c r="C51" s="30"/>
      <c r="D51" s="30"/>
      <c r="E51" s="30"/>
      <c r="F51" s="30"/>
      <c r="G51" s="30"/>
      <c r="H51" s="30"/>
      <c r="I51" s="30"/>
      <c r="J51" s="30"/>
      <c r="K51" s="30"/>
    </row>
    <row r="52" spans="1:12" ht="14.25" x14ac:dyDescent="0.2">
      <c r="A52" s="29" t="s">
        <v>147</v>
      </c>
      <c r="B52" s="30"/>
      <c r="C52" s="30"/>
      <c r="D52" s="30"/>
      <c r="E52" s="30"/>
      <c r="F52" s="30"/>
      <c r="G52" s="30"/>
      <c r="H52" s="30"/>
      <c r="I52" s="30"/>
      <c r="J52" s="30"/>
      <c r="K52" s="30"/>
    </row>
    <row r="53" spans="1:12" ht="14.25" x14ac:dyDescent="0.2">
      <c r="A53" s="29" t="s">
        <v>148</v>
      </c>
      <c r="B53" s="30"/>
      <c r="C53" s="30"/>
      <c r="D53" s="30"/>
      <c r="E53" s="30"/>
      <c r="F53" s="30"/>
      <c r="G53" s="30"/>
      <c r="H53" s="30"/>
      <c r="I53" s="30"/>
      <c r="J53" s="30"/>
      <c r="K53" s="30"/>
    </row>
    <row r="54" spans="1:12" ht="14.25" x14ac:dyDescent="0.2">
      <c r="A54" s="29" t="s">
        <v>166</v>
      </c>
      <c r="B54" s="30"/>
      <c r="C54" s="30"/>
      <c r="D54" s="30"/>
      <c r="E54" s="30"/>
      <c r="F54" s="30"/>
      <c r="G54" s="30"/>
      <c r="H54" s="30"/>
      <c r="I54" s="30"/>
      <c r="J54" s="30"/>
      <c r="K54" s="30"/>
    </row>
    <row r="55" spans="1:12" ht="14.25" x14ac:dyDescent="0.2">
      <c r="A55" s="31" t="s">
        <v>149</v>
      </c>
      <c r="B55" s="30"/>
      <c r="C55" s="30"/>
      <c r="D55" s="30"/>
      <c r="E55" s="30"/>
      <c r="F55" s="30"/>
      <c r="G55" s="30"/>
      <c r="H55" s="30"/>
      <c r="I55" s="30"/>
      <c r="J55" s="30"/>
      <c r="K55" s="30"/>
    </row>
    <row r="56" spans="1:12" ht="14.25" x14ac:dyDescent="0.2">
      <c r="A56" s="31" t="s">
        <v>150</v>
      </c>
      <c r="B56" s="30"/>
      <c r="C56" s="30"/>
      <c r="D56" s="30"/>
      <c r="E56" s="30"/>
      <c r="F56" s="30"/>
      <c r="G56" s="30"/>
      <c r="H56" s="30"/>
      <c r="I56" s="30"/>
      <c r="J56" s="30"/>
      <c r="K56" s="30"/>
    </row>
    <row r="57" spans="1:12" ht="14.25" x14ac:dyDescent="0.2">
      <c r="A57" s="101" t="s">
        <v>68</v>
      </c>
      <c r="B57" s="30"/>
      <c r="C57" s="30"/>
      <c r="D57" s="30"/>
      <c r="E57" s="30"/>
      <c r="F57" s="30"/>
      <c r="G57" s="30"/>
      <c r="H57" s="30"/>
      <c r="I57" s="30"/>
      <c r="J57" s="30"/>
      <c r="K57" s="30"/>
    </row>
    <row r="58" spans="1:12" ht="14.25" x14ac:dyDescent="0.2">
      <c r="A58" s="22" t="s">
        <v>151</v>
      </c>
    </row>
    <row r="59" spans="1:12" ht="12.6" customHeight="1" x14ac:dyDescent="0.2">
      <c r="A59" s="64" t="s">
        <v>152</v>
      </c>
      <c r="B59" s="64"/>
      <c r="C59" s="64"/>
      <c r="D59" s="64"/>
      <c r="E59" s="64"/>
      <c r="F59" s="64"/>
      <c r="G59" s="64"/>
      <c r="H59" s="64"/>
      <c r="I59" s="64"/>
      <c r="J59" s="64"/>
      <c r="K59" s="64"/>
      <c r="L59" s="64"/>
    </row>
    <row r="60" spans="1:12" ht="12.6" customHeight="1" x14ac:dyDescent="0.2">
      <c r="A60" s="64" t="s">
        <v>153</v>
      </c>
      <c r="B60" s="64"/>
      <c r="C60" s="64"/>
      <c r="D60" s="64"/>
      <c r="E60" s="64"/>
      <c r="F60" s="64"/>
      <c r="G60" s="64"/>
      <c r="H60" s="64"/>
      <c r="I60" s="64"/>
      <c r="J60" s="64"/>
      <c r="K60" s="64"/>
      <c r="L60" s="64"/>
    </row>
    <row r="61" spans="1:12" ht="12.6" customHeight="1" x14ac:dyDescent="0.2">
      <c r="A61" s="64"/>
      <c r="B61" s="64"/>
      <c r="C61" s="64"/>
      <c r="D61" s="64"/>
      <c r="E61" s="64"/>
      <c r="F61" s="64"/>
      <c r="G61" s="64"/>
      <c r="H61" s="64"/>
      <c r="I61" s="64"/>
      <c r="J61" s="64"/>
      <c r="K61" s="64"/>
      <c r="L61" s="64"/>
    </row>
    <row r="62" spans="1:12" x14ac:dyDescent="0.2">
      <c r="A62" s="99" t="s">
        <v>51</v>
      </c>
    </row>
  </sheetData>
  <hyperlinks>
    <hyperlink ref="A62" location="Contents!A1" display="Return to Contents Page" xr:uid="{72385B98-B582-4930-B7B8-692CCD56D31E}"/>
    <hyperlink ref="A57" r:id="rId1" xr:uid="{61593169-C3F4-4C3C-9F60-CE5D3542CEE2}"/>
    <hyperlink ref="A10" r:id="rId2" xr:uid="{BCCA206A-7015-4B1D-A6F0-9EFB6225A8B8}"/>
    <hyperlink ref="A8" r:id="rId3" xr:uid="{BD40129B-2850-4DE4-8C0F-93897542E90E}"/>
  </hyperlinks>
  <pageMargins left="0.7" right="0.7" top="0.75" bottom="0.75" header="0.3" footer="0.3"/>
  <pageSetup paperSize="9" orientation="portrait" r:id="rId4"/>
  <tableParts count="2">
    <tablePart r:id="rId5"/>
    <tablePart r:id="rId6"/>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tabColor theme="4"/>
  </sheetPr>
  <dimension ref="A1:K34"/>
  <sheetViews>
    <sheetView showGridLines="0" zoomScaleNormal="100" workbookViewId="0"/>
  </sheetViews>
  <sheetFormatPr defaultColWidth="8.5703125" defaultRowHeight="12.75" x14ac:dyDescent="0.2"/>
  <sheetData>
    <row r="1" spans="1:11" s="19" customFormat="1" ht="18" customHeight="1" x14ac:dyDescent="0.2">
      <c r="A1" s="17" t="s">
        <v>99</v>
      </c>
      <c r="K1" s="17" t="s">
        <v>181</v>
      </c>
    </row>
    <row r="2" spans="1:11" s="16" customFormat="1" ht="18" customHeight="1" x14ac:dyDescent="0.2">
      <c r="K2" s="20"/>
    </row>
    <row r="3" spans="1:11" s="16" customFormat="1" ht="18" customHeight="1" x14ac:dyDescent="0.2"/>
    <row r="4" spans="1:11" s="9" customFormat="1" x14ac:dyDescent="0.2"/>
    <row r="5" spans="1:11" s="9" customFormat="1" x14ac:dyDescent="0.2"/>
    <row r="6" spans="1:11" s="9" customFormat="1" x14ac:dyDescent="0.2"/>
    <row r="7" spans="1:11" s="9" customFormat="1" x14ac:dyDescent="0.2"/>
    <row r="8" spans="1:11" s="9" customFormat="1" x14ac:dyDescent="0.2"/>
    <row r="9" spans="1:11" s="9" customFormat="1" x14ac:dyDescent="0.2"/>
    <row r="10" spans="1:11" s="9" customFormat="1" x14ac:dyDescent="0.2"/>
    <row r="11" spans="1:11" s="9" customFormat="1" x14ac:dyDescent="0.2"/>
    <row r="12" spans="1:11" s="9" customFormat="1" x14ac:dyDescent="0.2"/>
    <row r="13" spans="1:11" s="9" customFormat="1" x14ac:dyDescent="0.2"/>
    <row r="14" spans="1:11" s="9" customFormat="1" x14ac:dyDescent="0.2"/>
    <row r="15" spans="1:11" s="9" customFormat="1" x14ac:dyDescent="0.2"/>
    <row r="16" spans="1:11" s="9" customFormat="1" x14ac:dyDescent="0.2"/>
    <row r="17" spans="7:7" s="9" customFormat="1" x14ac:dyDescent="0.2"/>
    <row r="18" spans="7:7" s="9" customFormat="1" x14ac:dyDescent="0.2"/>
    <row r="19" spans="7:7" s="9" customFormat="1" x14ac:dyDescent="0.2"/>
    <row r="20" spans="7:7" s="9" customFormat="1" x14ac:dyDescent="0.2"/>
    <row r="21" spans="7:7" s="9" customFormat="1" x14ac:dyDescent="0.2"/>
    <row r="22" spans="7:7" s="9" customFormat="1" x14ac:dyDescent="0.2"/>
    <row r="23" spans="7:7" s="9" customFormat="1" x14ac:dyDescent="0.2"/>
    <row r="24" spans="7:7" s="9" customFormat="1" x14ac:dyDescent="0.2"/>
    <row r="25" spans="7:7" s="9" customFormat="1" x14ac:dyDescent="0.2"/>
    <row r="26" spans="7:7" s="9" customFormat="1" x14ac:dyDescent="0.2"/>
    <row r="27" spans="7:7" s="9" customFormat="1" x14ac:dyDescent="0.2"/>
    <row r="28" spans="7:7" s="9" customFormat="1" x14ac:dyDescent="0.2"/>
    <row r="29" spans="7:7" s="9" customFormat="1" x14ac:dyDescent="0.2"/>
    <row r="30" spans="7:7" s="9" customFormat="1" x14ac:dyDescent="0.2"/>
    <row r="31" spans="7:7" s="9" customFormat="1" x14ac:dyDescent="0.2"/>
    <row r="32" spans="7:7" s="9" customFormat="1" ht="6" customHeight="1" x14ac:dyDescent="0.2">
      <c r="G32" s="15"/>
    </row>
    <row r="33" spans="1:7" s="9" customFormat="1" x14ac:dyDescent="0.2">
      <c r="A33" s="96" t="s">
        <v>51</v>
      </c>
      <c r="G33" s="15"/>
    </row>
    <row r="34" spans="1:7" s="9" customFormat="1" x14ac:dyDescent="0.2">
      <c r="G34" s="15"/>
    </row>
  </sheetData>
  <hyperlinks>
    <hyperlink ref="A33" location="Contents!A1" display="Return to Contents Page" xr:uid="{00000000-0004-0000-0F00-000000000000}"/>
  </hyperlinks>
  <pageMargins left="0.7" right="0.7" top="0.75" bottom="0.75" header="0.3" footer="0.3"/>
  <pageSetup paperSize="9" orientation="portrait" verticalDpi="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47CE6-0404-45E3-A22F-11126ACC0BB0}">
  <sheetPr>
    <tabColor theme="3"/>
  </sheetPr>
  <dimension ref="A1:M17"/>
  <sheetViews>
    <sheetView showGridLines="0" zoomScaleNormal="100" workbookViewId="0"/>
  </sheetViews>
  <sheetFormatPr defaultColWidth="8.7109375" defaultRowHeight="12.75" x14ac:dyDescent="0.2"/>
  <sheetData>
    <row r="1" spans="1:13" ht="15.75" x14ac:dyDescent="0.2">
      <c r="A1" s="55" t="s">
        <v>52</v>
      </c>
      <c r="B1" s="54"/>
      <c r="C1" s="54"/>
      <c r="D1" s="57"/>
      <c r="E1" s="53"/>
      <c r="F1" s="53"/>
      <c r="G1" s="53"/>
      <c r="H1" s="53"/>
      <c r="I1" s="53"/>
      <c r="J1" s="53"/>
      <c r="K1" s="53"/>
      <c r="L1" s="53"/>
      <c r="M1" s="18"/>
    </row>
    <row r="2" spans="1:13" ht="15" x14ac:dyDescent="0.2">
      <c r="A2" s="53" t="s">
        <v>14</v>
      </c>
      <c r="B2" s="53"/>
      <c r="C2" s="53"/>
      <c r="E2" s="53"/>
      <c r="F2" s="53"/>
      <c r="G2" s="53"/>
      <c r="H2" s="53"/>
      <c r="I2" s="53"/>
      <c r="J2" s="53"/>
      <c r="K2" s="53"/>
      <c r="L2" s="53"/>
      <c r="M2" s="18"/>
    </row>
    <row r="3" spans="1:13" ht="15" x14ac:dyDescent="0.2">
      <c r="A3" s="56" t="s">
        <v>98</v>
      </c>
      <c r="B3" s="53"/>
      <c r="C3" s="53"/>
      <c r="D3" s="56"/>
      <c r="E3" s="53"/>
      <c r="F3" s="53"/>
      <c r="G3" s="53"/>
      <c r="H3" s="53"/>
      <c r="I3" s="53"/>
      <c r="J3" s="53"/>
      <c r="K3" s="53"/>
      <c r="L3" s="53"/>
      <c r="M3" s="18"/>
    </row>
    <row r="4" spans="1:13" ht="15" x14ac:dyDescent="0.2">
      <c r="A4" s="53" t="s">
        <v>56</v>
      </c>
      <c r="B4" s="53"/>
      <c r="C4" s="53"/>
      <c r="E4" s="53"/>
      <c r="F4" s="53"/>
      <c r="G4" s="53"/>
      <c r="H4" s="53"/>
      <c r="I4" s="53"/>
      <c r="J4" s="53"/>
      <c r="K4" s="53"/>
      <c r="L4" s="53"/>
      <c r="M4" s="18"/>
    </row>
    <row r="5" spans="1:13" ht="15" x14ac:dyDescent="0.2">
      <c r="A5" s="58" t="s">
        <v>57</v>
      </c>
      <c r="B5" s="53"/>
      <c r="C5" s="53"/>
      <c r="E5" s="53"/>
      <c r="F5" s="53"/>
      <c r="G5" s="53"/>
      <c r="H5" s="53"/>
      <c r="I5" s="53"/>
      <c r="J5" s="53"/>
      <c r="K5" s="53"/>
      <c r="L5" s="53"/>
      <c r="M5" s="18"/>
    </row>
    <row r="6" spans="1:13" ht="15" x14ac:dyDescent="0.2">
      <c r="A6" s="58" t="s">
        <v>58</v>
      </c>
      <c r="B6" s="53"/>
      <c r="C6" s="53"/>
      <c r="E6" s="53"/>
      <c r="F6" s="53"/>
      <c r="G6" s="53"/>
      <c r="H6" s="53"/>
      <c r="I6" s="53"/>
      <c r="J6" s="53"/>
      <c r="K6" s="53"/>
      <c r="L6" s="53"/>
      <c r="M6" s="18"/>
    </row>
    <row r="7" spans="1:13" ht="15" x14ac:dyDescent="0.2">
      <c r="A7" s="58" t="s">
        <v>59</v>
      </c>
      <c r="B7" s="53"/>
      <c r="C7" s="53"/>
      <c r="E7" s="53"/>
      <c r="F7" s="53"/>
      <c r="G7" s="53"/>
      <c r="H7" s="53"/>
      <c r="I7" s="53"/>
      <c r="J7" s="53"/>
      <c r="K7" s="53"/>
      <c r="L7" s="53"/>
      <c r="M7" s="18"/>
    </row>
    <row r="8" spans="1:13" ht="15" x14ac:dyDescent="0.2">
      <c r="A8" s="58" t="s">
        <v>60</v>
      </c>
      <c r="B8" s="53"/>
      <c r="C8" s="53"/>
      <c r="E8" s="53"/>
      <c r="F8" s="53"/>
      <c r="G8" s="53"/>
      <c r="H8" s="53"/>
      <c r="I8" s="53"/>
      <c r="J8" s="53"/>
      <c r="K8" s="53"/>
      <c r="L8" s="53"/>
      <c r="M8" s="18"/>
    </row>
    <row r="9" spans="1:13" ht="15" x14ac:dyDescent="0.2">
      <c r="A9" s="58" t="s">
        <v>61</v>
      </c>
      <c r="B9" s="53"/>
      <c r="C9" s="53"/>
      <c r="E9" s="53"/>
      <c r="F9" s="53"/>
      <c r="G9" s="53"/>
      <c r="H9" s="53"/>
      <c r="I9" s="53"/>
      <c r="J9" s="53"/>
      <c r="K9" s="53"/>
      <c r="L9" s="53"/>
      <c r="M9" s="18"/>
    </row>
    <row r="10" spans="1:13" ht="15" x14ac:dyDescent="0.2">
      <c r="A10" s="58" t="s">
        <v>62</v>
      </c>
      <c r="B10" s="53"/>
      <c r="C10" s="53"/>
      <c r="E10" s="53"/>
      <c r="F10" s="53"/>
      <c r="G10" s="53"/>
      <c r="H10" s="53"/>
      <c r="I10" s="53"/>
      <c r="J10" s="53"/>
      <c r="K10" s="53"/>
      <c r="L10" s="53"/>
      <c r="M10" s="18"/>
    </row>
    <row r="11" spans="1:13" ht="15" x14ac:dyDescent="0.2">
      <c r="A11" s="58" t="s">
        <v>102</v>
      </c>
      <c r="B11" s="53"/>
      <c r="C11" s="53"/>
      <c r="E11" s="53"/>
      <c r="F11" s="53"/>
      <c r="G11" s="53"/>
      <c r="H11" s="53"/>
      <c r="I11" s="53"/>
      <c r="J11" s="53"/>
      <c r="K11" s="53"/>
      <c r="L11" s="53"/>
      <c r="M11" s="18"/>
    </row>
    <row r="12" spans="1:13" ht="15" x14ac:dyDescent="0.2">
      <c r="A12" s="58" t="s">
        <v>103</v>
      </c>
      <c r="B12" s="53"/>
      <c r="C12" s="53"/>
      <c r="D12" s="58"/>
      <c r="E12" s="53"/>
      <c r="F12" s="53"/>
      <c r="G12" s="53"/>
      <c r="H12" s="53"/>
      <c r="I12" s="53"/>
      <c r="J12" s="53"/>
      <c r="K12" s="53"/>
      <c r="L12" s="53"/>
      <c r="M12" s="18"/>
    </row>
    <row r="13" spans="1:13" ht="15" x14ac:dyDescent="0.2">
      <c r="A13" s="53" t="s">
        <v>53</v>
      </c>
      <c r="B13" s="53"/>
      <c r="C13" s="53"/>
      <c r="E13" s="53"/>
      <c r="F13" s="53"/>
      <c r="G13" s="53"/>
      <c r="H13" s="53"/>
      <c r="I13" s="53"/>
      <c r="J13" s="53"/>
      <c r="K13" s="53"/>
      <c r="L13" s="53"/>
      <c r="M13" s="18"/>
    </row>
    <row r="14" spans="1:13" ht="15" x14ac:dyDescent="0.2">
      <c r="A14" s="56" t="s">
        <v>53</v>
      </c>
      <c r="B14" s="53"/>
      <c r="C14" s="53"/>
      <c r="D14" s="56"/>
      <c r="E14" s="53"/>
      <c r="F14" s="53"/>
      <c r="G14" s="53"/>
      <c r="H14" s="53"/>
      <c r="I14" s="53"/>
      <c r="J14" s="53"/>
      <c r="K14" s="53"/>
      <c r="L14" s="53"/>
      <c r="M14" s="18"/>
    </row>
    <row r="15" spans="1:13" ht="15" x14ac:dyDescent="0.2">
      <c r="A15" s="53" t="s">
        <v>63</v>
      </c>
      <c r="B15" s="53"/>
      <c r="C15" s="53"/>
      <c r="E15" s="53"/>
      <c r="F15" s="53"/>
      <c r="G15" s="53"/>
      <c r="H15" s="53"/>
      <c r="I15" s="53"/>
      <c r="J15" s="53"/>
      <c r="K15" s="53"/>
      <c r="L15" s="53"/>
      <c r="M15" s="18"/>
    </row>
    <row r="16" spans="1:13" ht="15" x14ac:dyDescent="0.2">
      <c r="A16" s="56" t="s">
        <v>64</v>
      </c>
      <c r="B16" s="59"/>
      <c r="C16" s="59"/>
      <c r="D16" s="33"/>
      <c r="E16" s="59"/>
      <c r="F16" s="59"/>
      <c r="G16" s="59"/>
      <c r="H16" s="59"/>
      <c r="I16" s="59"/>
      <c r="J16" s="59"/>
      <c r="K16" s="59"/>
      <c r="L16" s="59"/>
      <c r="M16" s="60"/>
    </row>
    <row r="17" spans="1:13" ht="15" x14ac:dyDescent="0.2">
      <c r="A17" s="53"/>
      <c r="B17" s="53"/>
      <c r="C17" s="53"/>
      <c r="D17" s="57"/>
      <c r="E17" s="53"/>
      <c r="F17" s="53"/>
      <c r="G17" s="53"/>
      <c r="H17" s="53"/>
      <c r="I17" s="53"/>
      <c r="J17" s="53"/>
      <c r="K17" s="53"/>
      <c r="L17" s="53"/>
      <c r="M17" s="18"/>
    </row>
  </sheetData>
  <hyperlinks>
    <hyperlink ref="A3" location="Highlights!A1" display="Highlights page - with commentary on recent price movements" xr:uid="{DCC27E68-3039-462B-B19E-CE45CA495FFD}"/>
    <hyperlink ref="A5" location="'Small long-term (exc tax)'!A1" display="Table 5.4.1: Industrial electricity prices in the EU for small consumers excluding tax" xr:uid="{EB16E0D8-AE1A-4CF0-A465-280EC48B4EE1}"/>
    <hyperlink ref="A14" location="Charts!A1" display="Charts - showing price trends" xr:uid="{6A09AF1B-7B00-4E71-843F-6E6240834F27}"/>
    <hyperlink ref="A6" location="'Small long-term (inc tax)'!A1" display="Table 5.4.1: Industrial electricity prices in the EU for small consumers including tax" xr:uid="{DCF1D0FE-7376-4C1E-8862-27672E901578}"/>
    <hyperlink ref="A7" location="'Medium long-term (exc tax)'!A1" display="Table 5.4.2: Industrial electricity prices in the EU for medium consumers excluding tax" xr:uid="{61E7CD56-FD27-448F-A282-52A4B29E3F78}"/>
    <hyperlink ref="A8" location="'Medium long-term (inc tax)'!A1" display="Table 5.4.2: Industrial electricity prices in the EU for medium consumers including tax" xr:uid="{30CC467E-FD20-470B-AEAA-1D4D0DCB2238}"/>
    <hyperlink ref="A9" location="'Large long-term (exc tax)'!A1" display="Table 5.4.3: Industrial electricity prices in the EU for large consumers excluding tax" xr:uid="{03DE0CA9-229C-49F9-B346-33AD04A2DA79}"/>
    <hyperlink ref="A10" location="'Large long-term (inc tax)'!A1" display="Table 5.4.3: Industrial electricity prices in the EU for large consumers including tax" xr:uid="{D18BDE9F-70E7-4232-BDD8-B31F8C2C2BC7}"/>
    <hyperlink ref="A11" location="'Very large long-term (exc tax)'!A1" display="Table 5.4.4: Industrial electricity prices in the EU for very-large consumers excluding tax" xr:uid="{F9D1C138-90A3-41DF-8208-3B35C8F8DD4E}"/>
    <hyperlink ref="A12" location="'Very large long-term (inc tax)'!A1" display="Table 5.4.4: Industrial electricity prices in the EU for very-large consumers including tax" xr:uid="{54E18842-4245-4C54-886E-6AA9ABC8ED28}"/>
    <hyperlink ref="A16" location="Methodology!A1" display="Methodology notes" xr:uid="{BF7C01A4-349C-48D5-A465-3C97D56FD26D}"/>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B6E8-9FA5-4FFD-AE40-F4FD13DB1290}">
  <sheetPr>
    <tabColor theme="4"/>
  </sheetPr>
  <dimension ref="A1:AJ81"/>
  <sheetViews>
    <sheetView showGridLines="0" zoomScaleNormal="100" workbookViewId="0">
      <pane ySplit="17" topLeftCell="A18" activePane="bottomLeft" state="frozen"/>
      <selection activeCell="A18" sqref="A18"/>
      <selection pane="bottomLeft" activeCell="A18" sqref="A18"/>
    </sheetView>
  </sheetViews>
  <sheetFormatPr defaultColWidth="22.85546875" defaultRowHeight="12.75" x14ac:dyDescent="0.2"/>
  <cols>
    <col min="1" max="1" width="14.5703125" customWidth="1"/>
    <col min="2" max="2" width="8.5703125" customWidth="1"/>
    <col min="3" max="36" width="11.5703125" customWidth="1"/>
  </cols>
  <sheetData>
    <row r="1" spans="1:1" ht="15.75" x14ac:dyDescent="0.25">
      <c r="A1" s="52" t="s">
        <v>65</v>
      </c>
    </row>
    <row r="2" spans="1:1" ht="15" x14ac:dyDescent="0.2">
      <c r="A2" s="36" t="s">
        <v>111</v>
      </c>
    </row>
    <row r="3" spans="1:1" ht="15" x14ac:dyDescent="0.2">
      <c r="A3" s="43" t="s">
        <v>119</v>
      </c>
    </row>
    <row r="4" spans="1:1" ht="15" x14ac:dyDescent="0.2">
      <c r="A4" s="44" t="s">
        <v>120</v>
      </c>
    </row>
    <row r="5" spans="1:1" ht="15" x14ac:dyDescent="0.2">
      <c r="A5" s="44" t="s">
        <v>129</v>
      </c>
    </row>
    <row r="6" spans="1:1" ht="15" x14ac:dyDescent="0.2">
      <c r="A6" s="44" t="s">
        <v>130</v>
      </c>
    </row>
    <row r="7" spans="1:1" ht="15" x14ac:dyDescent="0.2">
      <c r="A7" s="36" t="s">
        <v>132</v>
      </c>
    </row>
    <row r="8" spans="1:1" ht="15" x14ac:dyDescent="0.2">
      <c r="A8" s="43" t="s">
        <v>121</v>
      </c>
    </row>
    <row r="9" spans="1:1" ht="15" x14ac:dyDescent="0.2">
      <c r="A9" s="43" t="s">
        <v>137</v>
      </c>
    </row>
    <row r="10" spans="1:1" ht="15" x14ac:dyDescent="0.2">
      <c r="A10" s="43" t="s">
        <v>168</v>
      </c>
    </row>
    <row r="11" spans="1:1" ht="15" x14ac:dyDescent="0.2">
      <c r="A11" s="43" t="s">
        <v>127</v>
      </c>
    </row>
    <row r="12" spans="1:1" ht="15" x14ac:dyDescent="0.2">
      <c r="A12" s="43" t="s">
        <v>125</v>
      </c>
    </row>
    <row r="13" spans="1:1" ht="15" x14ac:dyDescent="0.2">
      <c r="A13" s="98" t="s">
        <v>128</v>
      </c>
    </row>
    <row r="14" spans="1:1" ht="15.75" x14ac:dyDescent="0.25">
      <c r="A14" s="45" t="s">
        <v>126</v>
      </c>
    </row>
    <row r="15" spans="1:1" ht="15" x14ac:dyDescent="0.2">
      <c r="A15" s="45" t="s">
        <v>133</v>
      </c>
    </row>
    <row r="16" spans="1:1" ht="15" x14ac:dyDescent="0.2">
      <c r="A16" s="36" t="s">
        <v>67</v>
      </c>
    </row>
    <row r="17" spans="1:36" ht="63.95" customHeight="1" x14ac:dyDescent="0.2">
      <c r="A17" s="108" t="s">
        <v>134</v>
      </c>
      <c r="B17" s="107" t="s">
        <v>105</v>
      </c>
      <c r="C17" s="107" t="s">
        <v>0</v>
      </c>
      <c r="D17" s="102" t="s">
        <v>1</v>
      </c>
      <c r="E17" s="107" t="s">
        <v>2</v>
      </c>
      <c r="F17" s="107" t="s">
        <v>3</v>
      </c>
      <c r="G17" s="107" t="s">
        <v>4</v>
      </c>
      <c r="H17" s="107" t="s">
        <v>5</v>
      </c>
      <c r="I17" s="107" t="s">
        <v>6</v>
      </c>
      <c r="J17" s="107" t="s">
        <v>7</v>
      </c>
      <c r="K17" s="102" t="s">
        <v>8</v>
      </c>
      <c r="L17" s="107" t="s">
        <v>9</v>
      </c>
      <c r="M17" s="107" t="s">
        <v>10</v>
      </c>
      <c r="N17" s="107" t="s">
        <v>11</v>
      </c>
      <c r="O17" s="107" t="s">
        <v>12</v>
      </c>
      <c r="P17" s="107" t="s">
        <v>13</v>
      </c>
      <c r="Q17" s="107" t="s">
        <v>15</v>
      </c>
      <c r="R17" s="107" t="s">
        <v>123</v>
      </c>
      <c r="S17" s="107" t="s">
        <v>109</v>
      </c>
      <c r="T17" s="107" t="s">
        <v>163</v>
      </c>
      <c r="U17" s="107" t="s">
        <v>26</v>
      </c>
      <c r="V17" s="107" t="s">
        <v>50</v>
      </c>
      <c r="W17" s="107" t="s">
        <v>16</v>
      </c>
      <c r="X17" s="107" t="s">
        <v>17</v>
      </c>
      <c r="Y17" s="107" t="s">
        <v>18</v>
      </c>
      <c r="Z17" s="107" t="s">
        <v>19</v>
      </c>
      <c r="AA17" s="107" t="s">
        <v>20</v>
      </c>
      <c r="AB17" s="107" t="s">
        <v>21</v>
      </c>
      <c r="AC17" s="107" t="s">
        <v>22</v>
      </c>
      <c r="AD17" s="107" t="s">
        <v>23</v>
      </c>
      <c r="AE17" s="107" t="s">
        <v>27</v>
      </c>
      <c r="AF17" s="107" t="s">
        <v>24</v>
      </c>
      <c r="AG17" s="107" t="s">
        <v>25</v>
      </c>
      <c r="AH17" s="107" t="s">
        <v>124</v>
      </c>
      <c r="AI17" s="107" t="s">
        <v>110</v>
      </c>
      <c r="AJ17" s="107" t="s">
        <v>161</v>
      </c>
    </row>
    <row r="18" spans="1:36" ht="12.95" customHeight="1" x14ac:dyDescent="0.2">
      <c r="A18" s="32" t="s">
        <v>31</v>
      </c>
      <c r="B18" s="109">
        <v>2008</v>
      </c>
      <c r="C18" s="48">
        <f xml:space="preserve"> AVERAGEIF('5.4.1 (Small excl tax)'!$A$35:$A$66,'Annual excl tax'!$B18,'5.4.1 (Small excl tax)'!D$35:D$66)</f>
        <v>8.4321939500000003</v>
      </c>
      <c r="D18" s="48">
        <f xml:space="preserve"> AVERAGEIF('5.4.1 (Small excl tax)'!$A$35:$A$66,'Annual excl tax'!$B18,'5.4.1 (Small excl tax)'!E$35:E$66)</f>
        <v>10.325790691666668</v>
      </c>
      <c r="E18" s="48">
        <f xml:space="preserve"> AVERAGEIF('5.4.1 (Small excl tax)'!$A$35:$A$66,'Annual excl tax'!$B18,'5.4.1 (Small excl tax)'!F$35:F$66)</f>
        <v>6.7398850249999995</v>
      </c>
      <c r="F18" s="48">
        <f xml:space="preserve"> AVERAGEIF('5.4.1 (Small excl tax)'!$A$35:$A$66,'Annual excl tax'!$B18,'5.4.1 (Small excl tax)'!G$35:G$66)</f>
        <v>5.6874792000000003</v>
      </c>
      <c r="G18" s="48">
        <f xml:space="preserve"> AVERAGEIF('5.4.1 (Small excl tax)'!$A$35:$A$66,'Annual excl tax'!$B18,'5.4.1 (Small excl tax)'!H$35:H$66)</f>
        <v>5.9121412666666675</v>
      </c>
      <c r="H18" s="48">
        <f xml:space="preserve"> AVERAGEIF('5.4.1 (Small excl tax)'!$A$35:$A$66,'Annual excl tax'!$B18,'5.4.1 (Small excl tax)'!I$35:I$66)</f>
        <v>8.9754977916666672</v>
      </c>
      <c r="I18" s="48">
        <f xml:space="preserve"> AVERAGEIF('5.4.1 (Small excl tax)'!$A$35:$A$66,'Annual excl tax'!$B18,'5.4.1 (Small excl tax)'!J$35:J$66)</f>
        <v>8.706753766666667</v>
      </c>
      <c r="J18" s="48">
        <f xml:space="preserve"> AVERAGEIF('5.4.1 (Small excl tax)'!$A$35:$A$66,'Annual excl tax'!$B18,'5.4.1 (Small excl tax)'!K$35:K$66)</f>
        <v>11.722105000000001</v>
      </c>
      <c r="K18" s="48"/>
      <c r="L18" s="48">
        <f xml:space="preserve"> AVERAGEIF('5.4.1 (Small excl tax)'!$A$35:$A$66,'Annual excl tax'!$B18,'5.4.1 (Small excl tax)'!M$35:M$66)</f>
        <v>8.4752121999999996</v>
      </c>
      <c r="M18" s="48">
        <f xml:space="preserve"> AVERAGEIF('5.4.1 (Small excl tax)'!$A$35:$A$66,'Annual excl tax'!$B18,'5.4.1 (Small excl tax)'!N$35:N$66)</f>
        <v>8.1677517500000008</v>
      </c>
      <c r="N18" s="48">
        <f xml:space="preserve"> AVERAGEIF('5.4.1 (Small excl tax)'!$A$35:$A$66,'Annual excl tax'!$B18,'5.4.1 (Small excl tax)'!O$35:O$66)</f>
        <v>6.6308971999999997</v>
      </c>
      <c r="O18" s="48">
        <f xml:space="preserve"> AVERAGEIF('5.4.1 (Small excl tax)'!$A$35:$A$66,'Annual excl tax'!$B18,'5.4.1 (Small excl tax)'!P$35:P$66)</f>
        <v>9.2051246833333344</v>
      </c>
      <c r="P18" s="48">
        <f xml:space="preserve"> AVERAGEIF('5.4.1 (Small excl tax)'!$A$35:$A$66,'Annual excl tax'!$B18,'5.4.1 (Small excl tax)'!Q$35:Q$66)</f>
        <v>6.6193869333333346</v>
      </c>
      <c r="Q18" s="48">
        <f xml:space="preserve"> AVERAGEIF('5.4.1 (Small excl tax)'!$A$35:$A$66,'Annual excl tax'!$B18,'5.4.1 (Small excl tax)'!R$35:R$66)</f>
        <v>8.7403643916666667</v>
      </c>
      <c r="R18" s="49">
        <f t="shared" ref="R18:R55" si="0">MEDIAN(C18:Q18)</f>
        <v>8.453703075</v>
      </c>
      <c r="S18" s="50">
        <f t="shared" ref="S18:S55" si="1">(Q18-R18)/R18*100</f>
        <v>3.3909555862495999</v>
      </c>
      <c r="T18" s="51">
        <f t="shared" ref="T18:T55" si="2">RANK(Q18,(C18:Q18),1)</f>
        <v>10</v>
      </c>
      <c r="U18" s="48">
        <f xml:space="preserve"> AVERAGEIF('5.4.1 (Small excl tax)'!$A$35:$A$66,'Annual excl tax'!$B18,'5.4.1 (Small excl tax)'!V$35:V$66)</f>
        <v>5.4262751166666661</v>
      </c>
      <c r="V18" s="48">
        <f xml:space="preserve"> AVERAGEIF('5.4.1 (Small excl tax)'!$A$35:$A$66,'Annual excl tax'!$B18,'5.4.1 (Small excl tax)'!W$35:W$66)</f>
        <v>7.0831552833333333</v>
      </c>
      <c r="W18" s="48">
        <f xml:space="preserve"> AVERAGEIF('5.4.1 (Small excl tax)'!$A$35:$A$66,'Annual excl tax'!$B18,'5.4.1 (Small excl tax)'!X$35:X$66)</f>
        <v>14.119769691666667</v>
      </c>
      <c r="X18" s="48">
        <f xml:space="preserve"> AVERAGEIF('5.4.1 (Small excl tax)'!$A$35:$A$66,'Annual excl tax'!$B18,'5.4.1 (Small excl tax)'!Y$35:Y$66)</f>
        <v>10.521428466666666</v>
      </c>
      <c r="Y18" s="48">
        <f xml:space="preserve"> AVERAGEIF('5.4.1 (Small excl tax)'!$A$35:$A$66,'Annual excl tax'!$B18,'5.4.1 (Small excl tax)'!Z$35:Z$66)</f>
        <v>4.5772597499999996</v>
      </c>
      <c r="Z18" s="48">
        <f xml:space="preserve"> AVERAGEIF('5.4.1 (Small excl tax)'!$A$35:$A$66,'Annual excl tax'!$B18,'5.4.1 (Small excl tax)'!AA$35:AA$66)</f>
        <v>10.647386075</v>
      </c>
      <c r="AA18" s="48">
        <f xml:space="preserve"> AVERAGEIF('5.4.1 (Small excl tax)'!$A$35:$A$66,'Annual excl tax'!$B18,'5.4.1 (Small excl tax)'!AB$35:AB$66)</f>
        <v>6.6744127000000004</v>
      </c>
      <c r="AB18" s="48">
        <f xml:space="preserve"> AVERAGEIF('5.4.1 (Small excl tax)'!$A$35:$A$66,'Annual excl tax'!$B18,'5.4.1 (Small excl tax)'!AC$35:AC$66)</f>
        <v>7.5441084416666673</v>
      </c>
      <c r="AC18" s="48">
        <f xml:space="preserve"> AVERAGEIF('5.4.1 (Small excl tax)'!$A$35:$A$66,'Annual excl tax'!$B18,'5.4.1 (Small excl tax)'!AD$35:AD$66)</f>
        <v>12.209747408333335</v>
      </c>
      <c r="AD18" s="48">
        <f xml:space="preserve"> AVERAGEIF('5.4.1 (Small excl tax)'!$A$35:$A$66,'Annual excl tax'!$B18,'5.4.1 (Small excl tax)'!AE$35:AE$66)</f>
        <v>7.8540748000000011</v>
      </c>
      <c r="AE18" s="48">
        <f xml:space="preserve"> AVERAGEIF('5.4.1 (Small excl tax)'!$A$35:$A$66,'Annual excl tax'!$B18,'5.4.1 (Small excl tax)'!AF$35:AF$66)</f>
        <v>8.2966407500000017</v>
      </c>
      <c r="AF18" s="48">
        <f xml:space="preserve"> AVERAGEIF('5.4.1 (Small excl tax)'!$A$35:$A$66,'Annual excl tax'!$B18,'5.4.1 (Small excl tax)'!AG$35:AG$66)</f>
        <v>11.706693616666668</v>
      </c>
      <c r="AG18" s="48">
        <f xml:space="preserve"> AVERAGEIF('5.4.1 (Small excl tax)'!$A$35:$A$66,'Annual excl tax'!$B18,'5.4.1 (Small excl tax)'!AH$35:AH$66)</f>
        <v>9.7629641666666664</v>
      </c>
      <c r="AH18" s="48">
        <f t="shared" ref="AH18:AH55" si="3">MEDIAN(C18:Q18,U18:AG18)</f>
        <v>8.4321939500000003</v>
      </c>
      <c r="AI18" s="50">
        <f t="shared" ref="AI18:AI55" si="4">(Q18-AH18)/AH18*100</f>
        <v>3.6546887262557144</v>
      </c>
      <c r="AJ18" s="51">
        <f>RANK(Q18,(C18:Q18,U18:AG18),1)</f>
        <v>17</v>
      </c>
    </row>
    <row r="19" spans="1:36" ht="12.95" customHeight="1" x14ac:dyDescent="0.2">
      <c r="A19" s="32" t="s">
        <v>31</v>
      </c>
      <c r="B19" s="109">
        <v>2009</v>
      </c>
      <c r="C19" s="48">
        <f xml:space="preserve"> AVERAGEIF('5.4.1 (Small excl tax)'!$A$35:$A$66,'Annual excl tax'!$B19,'5.4.1 (Small excl tax)'!D$35:D$66)</f>
        <v>10.065648270998093</v>
      </c>
      <c r="D19" s="48">
        <f xml:space="preserve"> AVERAGEIF('5.4.1 (Small excl tax)'!$A$35:$A$66,'Annual excl tax'!$B19,'5.4.1 (Small excl tax)'!E$35:E$66)</f>
        <v>10.578445168949983</v>
      </c>
      <c r="E19" s="48">
        <f xml:space="preserve"> AVERAGEIF('5.4.1 (Small excl tax)'!$A$35:$A$66,'Annual excl tax'!$B19,'5.4.1 (Small excl tax)'!F$35:F$66)</f>
        <v>5.9810761567168154</v>
      </c>
      <c r="F19" s="48">
        <f xml:space="preserve"> AVERAGEIF('5.4.1 (Small excl tax)'!$A$35:$A$66,'Annual excl tax'!$B19,'5.4.1 (Small excl tax)'!G$35:G$66)</f>
        <v>6.6807089478964183</v>
      </c>
      <c r="G19" s="48">
        <f xml:space="preserve"> AVERAGEIF('5.4.1 (Small excl tax)'!$A$35:$A$66,'Annual excl tax'!$B19,'5.4.1 (Small excl tax)'!H$35:H$66)</f>
        <v>7.0959977235654375</v>
      </c>
      <c r="H19" s="48">
        <f xml:space="preserve"> AVERAGEIF('5.4.1 (Small excl tax)'!$A$35:$A$66,'Annual excl tax'!$B19,'5.4.1 (Small excl tax)'!I$35:I$66)</f>
        <v>10.221671532139528</v>
      </c>
      <c r="I19" s="48">
        <f xml:space="preserve"> AVERAGEIF('5.4.1 (Small excl tax)'!$A$35:$A$66,'Annual excl tax'!$B19,'5.4.1 (Small excl tax)'!J$35:J$66)</f>
        <v>9.9607185460391428</v>
      </c>
      <c r="J19" s="48">
        <f xml:space="preserve"> AVERAGEIF('5.4.1 (Small excl tax)'!$A$35:$A$66,'Annual excl tax'!$B19,'5.4.1 (Small excl tax)'!K$35:K$66)</f>
        <v>12.912933496857942</v>
      </c>
      <c r="K19" s="48"/>
      <c r="L19" s="48">
        <f xml:space="preserve"> AVERAGEIF('5.4.1 (Small excl tax)'!$A$35:$A$66,'Annual excl tax'!$B19,'5.4.1 (Small excl tax)'!M$35:M$66)</f>
        <v>11.249901235443572</v>
      </c>
      <c r="M19" s="48">
        <f xml:space="preserve"> AVERAGEIF('5.4.1 (Small excl tax)'!$A$35:$A$66,'Annual excl tax'!$B19,'5.4.1 (Small excl tax)'!N$35:N$66)</f>
        <v>9.7807668085186172</v>
      </c>
      <c r="N19" s="48">
        <f xml:space="preserve"> AVERAGEIF('5.4.1 (Small excl tax)'!$A$35:$A$66,'Annual excl tax'!$B19,'5.4.1 (Small excl tax)'!O$35:O$66)</f>
        <v>9.2988457717081623</v>
      </c>
      <c r="O19" s="48">
        <f xml:space="preserve"> AVERAGEIF('5.4.1 (Small excl tax)'!$A$35:$A$66,'Annual excl tax'!$B19,'5.4.1 (Small excl tax)'!P$35:P$66)</f>
        <v>11.232054649971154</v>
      </c>
      <c r="P19" s="48">
        <f xml:space="preserve"> AVERAGEIF('5.4.1 (Small excl tax)'!$A$35:$A$66,'Annual excl tax'!$B19,'5.4.1 (Small excl tax)'!Q$35:Q$66)</f>
        <v>6.8273188911241292</v>
      </c>
      <c r="Q19" s="48">
        <f xml:space="preserve"> AVERAGEIF('5.4.1 (Small excl tax)'!$A$35:$A$66,'Annual excl tax'!$B19,'5.4.1 (Small excl tax)'!R$35:R$66)</f>
        <v>10.034582722691162</v>
      </c>
      <c r="R19" s="49">
        <f t="shared" ref="R19:R33" si="5">MEDIAN(C19:Q19)</f>
        <v>9.9976506343651526</v>
      </c>
      <c r="S19" s="50">
        <f t="shared" ref="S19:S33" si="6">(Q19-R19)/R19*100</f>
        <v>0.36940767062876045</v>
      </c>
      <c r="T19" s="51">
        <f t="shared" ref="T19:T33" si="7">RANK(Q19,(C19:Q19),1)</f>
        <v>8</v>
      </c>
      <c r="U19" s="48">
        <f xml:space="preserve"> AVERAGEIF('5.4.1 (Small excl tax)'!$A$35:$A$66,'Annual excl tax'!$B19,'5.4.1 (Small excl tax)'!V$35:V$66)</f>
        <v>6.4224550982514526</v>
      </c>
      <c r="V19" s="48">
        <f xml:space="preserve"> AVERAGEIF('5.4.1 (Small excl tax)'!$A$35:$A$66,'Annual excl tax'!$B19,'5.4.1 (Small excl tax)'!W$35:W$66)</f>
        <v>8.8578778190320868</v>
      </c>
      <c r="W19" s="48">
        <f xml:space="preserve"> AVERAGEIF('5.4.1 (Small excl tax)'!$A$35:$A$66,'Annual excl tax'!$B19,'5.4.1 (Small excl tax)'!X$35:X$66)</f>
        <v>13.413218853193094</v>
      </c>
      <c r="X19" s="48">
        <f xml:space="preserve"> AVERAGEIF('5.4.1 (Small excl tax)'!$A$35:$A$66,'Annual excl tax'!$B19,'5.4.1 (Small excl tax)'!Y$35:Y$66)</f>
        <v>12.046315014771666</v>
      </c>
      <c r="Y19" s="48">
        <f xml:space="preserve"> AVERAGEIF('5.4.1 (Small excl tax)'!$A$35:$A$66,'Annual excl tax'!$B19,'5.4.1 (Small excl tax)'!Z$35:Z$66)</f>
        <v>5.5896210138441393</v>
      </c>
      <c r="Z19" s="48">
        <f xml:space="preserve"> AVERAGEIF('5.4.1 (Small excl tax)'!$A$35:$A$66,'Annual excl tax'!$B19,'5.4.1 (Small excl tax)'!AA$35:AA$66)</f>
        <v>11.050858044263968</v>
      </c>
      <c r="AA19" s="48">
        <f xml:space="preserve"> AVERAGEIF('5.4.1 (Small excl tax)'!$A$35:$A$66,'Annual excl tax'!$B19,'5.4.1 (Small excl tax)'!AB$35:AB$66)</f>
        <v>8.5822516018284283</v>
      </c>
      <c r="AB19" s="48">
        <f xml:space="preserve"> AVERAGEIF('5.4.1 (Small excl tax)'!$A$35:$A$66,'Annual excl tax'!$B19,'5.4.1 (Small excl tax)'!AC$35:AC$66)</f>
        <v>8.67309687009719</v>
      </c>
      <c r="AC19" s="48">
        <f xml:space="preserve"> AVERAGEIF('5.4.1 (Small excl tax)'!$A$35:$A$66,'Annual excl tax'!$B19,'5.4.1 (Small excl tax)'!AD$35:AD$66)</f>
        <v>13.654120048195979</v>
      </c>
      <c r="AD19" s="48">
        <f xml:space="preserve"> AVERAGEIF('5.4.1 (Small excl tax)'!$A$35:$A$66,'Annual excl tax'!$B19,'5.4.1 (Small excl tax)'!AE$35:AE$66)</f>
        <v>9.2092650845426718</v>
      </c>
      <c r="AE19" s="48">
        <f xml:space="preserve"> AVERAGEIF('5.4.1 (Small excl tax)'!$A$35:$A$66,'Annual excl tax'!$B19,'5.4.1 (Small excl tax)'!AF$35:AF$66)</f>
        <v>8.6402609082456827</v>
      </c>
      <c r="AF19" s="48">
        <f xml:space="preserve"> AVERAGEIF('5.4.1 (Small excl tax)'!$A$35:$A$66,'Annual excl tax'!$B19,'5.4.1 (Small excl tax)'!AG$35:AG$66)</f>
        <v>14.853279447048774</v>
      </c>
      <c r="AG19" s="48">
        <f xml:space="preserve"> AVERAGEIF('5.4.1 (Small excl tax)'!$A$35:$A$66,'Annual excl tax'!$B19,'5.4.1 (Small excl tax)'!AH$35:AH$66)</f>
        <v>11.233066314853769</v>
      </c>
      <c r="AH19" s="48">
        <f t="shared" ref="AH19:AH33" si="8">MEDIAN(C19:Q19,U19:AG19)</f>
        <v>9.9607185460391428</v>
      </c>
      <c r="AI19" s="50">
        <f t="shared" ref="AI19:AI33" si="9">(Q19-AH19)/AH19*100</f>
        <v>0.7415547012056829</v>
      </c>
      <c r="AJ19" s="51">
        <f>RANK(Q19,(C19:Q19,U19:AG19),1)</f>
        <v>15</v>
      </c>
    </row>
    <row r="20" spans="1:36" ht="12.95" customHeight="1" x14ac:dyDescent="0.2">
      <c r="A20" s="32" t="s">
        <v>31</v>
      </c>
      <c r="B20" s="109">
        <v>2010</v>
      </c>
      <c r="C20" s="48">
        <f xml:space="preserve"> AVERAGEIF('5.4.1 (Small excl tax)'!$A$35:$A$66,'Annual excl tax'!$B20,'5.4.1 (Small excl tax)'!D$35:D$66)</f>
        <v>9.2717213326171084</v>
      </c>
      <c r="D20" s="48">
        <f xml:space="preserve"> AVERAGEIF('5.4.1 (Small excl tax)'!$A$35:$A$66,'Annual excl tax'!$B20,'5.4.1 (Small excl tax)'!E$35:E$66)</f>
        <v>10.004752181367914</v>
      </c>
      <c r="E20" s="48">
        <f xml:space="preserve"> AVERAGEIF('5.4.1 (Small excl tax)'!$A$35:$A$66,'Annual excl tax'!$B20,'5.4.1 (Small excl tax)'!F$35:F$66)</f>
        <v>6.9224631719450231</v>
      </c>
      <c r="F20" s="48">
        <f xml:space="preserve"> AVERAGEIF('5.4.1 (Small excl tax)'!$A$35:$A$66,'Annual excl tax'!$B20,'5.4.1 (Small excl tax)'!G$35:G$66)</f>
        <v>6.6074622432412529</v>
      </c>
      <c r="G20" s="48">
        <f xml:space="preserve"> AVERAGEIF('5.4.1 (Small excl tax)'!$A$35:$A$66,'Annual excl tax'!$B20,'5.4.1 (Small excl tax)'!H$35:H$66)</f>
        <v>7.0309139034605384</v>
      </c>
      <c r="H20" s="48">
        <f xml:space="preserve"> AVERAGEIF('5.4.1 (Small excl tax)'!$A$35:$A$66,'Annual excl tax'!$B20,'5.4.1 (Small excl tax)'!I$35:I$66)</f>
        <v>9.4514485619106949</v>
      </c>
      <c r="I20" s="48">
        <f xml:space="preserve"> AVERAGEIF('5.4.1 (Small excl tax)'!$A$35:$A$66,'Annual excl tax'!$B20,'5.4.1 (Small excl tax)'!J$35:J$66)</f>
        <v>9.1123157225405222</v>
      </c>
      <c r="J20" s="48">
        <f xml:space="preserve"> AVERAGEIF('5.4.1 (Small excl tax)'!$A$35:$A$66,'Annual excl tax'!$B20,'5.4.1 (Small excl tax)'!K$35:K$66)</f>
        <v>11.606976633320524</v>
      </c>
      <c r="K20" s="48">
        <f xml:space="preserve"> AVERAGEIF('5.4.1 (Small excl tax)'!$A$35:$A$66,'Annual excl tax'!$B20,'5.4.1 (Small excl tax)'!L$35:L$66)</f>
        <v>9.9344445734440257</v>
      </c>
      <c r="L20" s="48">
        <f xml:space="preserve"> AVERAGEIF('5.4.1 (Small excl tax)'!$A$35:$A$66,'Annual excl tax'!$B20,'5.4.1 (Small excl tax)'!M$35:M$66)</f>
        <v>9.3658755071621087</v>
      </c>
      <c r="M20" s="48">
        <f xml:space="preserve"> AVERAGEIF('5.4.1 (Small excl tax)'!$A$35:$A$66,'Annual excl tax'!$B20,'5.4.1 (Small excl tax)'!N$35:N$66)</f>
        <v>8.5217663874890537</v>
      </c>
      <c r="N20" s="48">
        <f xml:space="preserve"> AVERAGEIF('5.4.1 (Small excl tax)'!$A$35:$A$66,'Annual excl tax'!$B20,'5.4.1 (Small excl tax)'!O$35:O$66)</f>
        <v>8.033833275171208</v>
      </c>
      <c r="O20" s="48">
        <f xml:space="preserve"> AVERAGEIF('5.4.1 (Small excl tax)'!$A$35:$A$66,'Annual excl tax'!$B20,'5.4.1 (Small excl tax)'!P$35:P$66)</f>
        <v>11.336254609106106</v>
      </c>
      <c r="P20" s="48">
        <f xml:space="preserve"> AVERAGEIF('5.4.1 (Small excl tax)'!$A$35:$A$66,'Annual excl tax'!$B20,'5.4.1 (Small excl tax)'!Q$35:Q$66)</f>
        <v>7.8967179478578604</v>
      </c>
      <c r="Q20" s="48">
        <f xml:space="preserve"> AVERAGEIF('5.4.1 (Small excl tax)'!$A$35:$A$66,'Annual excl tax'!$B20,'5.4.1 (Small excl tax)'!R$35:R$66)</f>
        <v>9.7340301571534944</v>
      </c>
      <c r="R20" s="49">
        <f t="shared" si="5"/>
        <v>9.2717213326171084</v>
      </c>
      <c r="S20" s="50">
        <f t="shared" si="6"/>
        <v>4.9862243261132511</v>
      </c>
      <c r="T20" s="51">
        <f t="shared" si="7"/>
        <v>11</v>
      </c>
      <c r="U20" s="48">
        <f xml:space="preserve"> AVERAGEIF('5.4.1 (Small excl tax)'!$A$35:$A$66,'Annual excl tax'!$B20,'5.4.1 (Small excl tax)'!V$35:V$66)</f>
        <v>6.0194769297749833</v>
      </c>
      <c r="V20" s="48">
        <f xml:space="preserve"> AVERAGEIF('5.4.1 (Small excl tax)'!$A$35:$A$66,'Annual excl tax'!$B20,'5.4.1 (Small excl tax)'!W$35:W$66)</f>
        <v>8.9645870940629919</v>
      </c>
      <c r="W20" s="48">
        <f xml:space="preserve"> AVERAGEIF('5.4.1 (Small excl tax)'!$A$35:$A$66,'Annual excl tax'!$B20,'5.4.1 (Small excl tax)'!X$35:X$66)</f>
        <v>14.987644136107059</v>
      </c>
      <c r="X20" s="48">
        <f xml:space="preserve"> AVERAGEIF('5.4.1 (Small excl tax)'!$A$35:$A$66,'Annual excl tax'!$B20,'5.4.1 (Small excl tax)'!Y$35:Y$66)</f>
        <v>11.668060562579328</v>
      </c>
      <c r="Y20" s="48">
        <f xml:space="preserve"> AVERAGEIF('5.4.1 (Small excl tax)'!$A$35:$A$66,'Annual excl tax'!$B20,'5.4.1 (Small excl tax)'!Z$35:Z$66)</f>
        <v>5.4769612368760008</v>
      </c>
      <c r="Z20" s="48">
        <f xml:space="preserve"> AVERAGEIF('5.4.1 (Small excl tax)'!$A$35:$A$66,'Annual excl tax'!$B20,'5.4.1 (Small excl tax)'!AA$35:AA$66)</f>
        <v>9.0258456487158512</v>
      </c>
      <c r="AA20" s="48">
        <f xml:space="preserve"> AVERAGEIF('5.4.1 (Small excl tax)'!$A$35:$A$66,'Annual excl tax'!$B20,'5.4.1 (Small excl tax)'!AB$35:AB$66)</f>
        <v>8.228936669940726</v>
      </c>
      <c r="AB20" s="48">
        <f xml:space="preserve"> AVERAGEIF('5.4.1 (Small excl tax)'!$A$35:$A$66,'Annual excl tax'!$B20,'5.4.1 (Small excl tax)'!AC$35:AC$66)</f>
        <v>9.290193359895671</v>
      </c>
      <c r="AC20" s="48">
        <f xml:space="preserve"> AVERAGEIF('5.4.1 (Small excl tax)'!$A$35:$A$66,'Annual excl tax'!$B20,'5.4.1 (Small excl tax)'!AD$35:AD$66)</f>
        <v>17.204549833777541</v>
      </c>
      <c r="AD20" s="48">
        <f xml:space="preserve"> AVERAGEIF('5.4.1 (Small excl tax)'!$A$35:$A$66,'Annual excl tax'!$B20,'5.4.1 (Small excl tax)'!AE$35:AE$66)</f>
        <v>9.7127559650741411</v>
      </c>
      <c r="AE20" s="48">
        <f xml:space="preserve"> AVERAGEIF('5.4.1 (Small excl tax)'!$A$35:$A$66,'Annual excl tax'!$B20,'5.4.1 (Small excl tax)'!AF$35:AF$66)</f>
        <v>8.5576387975760397</v>
      </c>
      <c r="AF20" s="48">
        <f xml:space="preserve"> AVERAGEIF('5.4.1 (Small excl tax)'!$A$35:$A$66,'Annual excl tax'!$B20,'5.4.1 (Small excl tax)'!AG$35:AG$66)</f>
        <v>12.436963821417123</v>
      </c>
      <c r="AG20" s="48">
        <f xml:space="preserve"> AVERAGEIF('5.4.1 (Small excl tax)'!$A$35:$A$66,'Annual excl tax'!$B20,'5.4.1 (Small excl tax)'!AH$35:AH$66)</f>
        <v>9.4355961100035906</v>
      </c>
      <c r="AH20" s="48">
        <f t="shared" si="8"/>
        <v>9.2809573462563897</v>
      </c>
      <c r="AI20" s="50">
        <f t="shared" si="9"/>
        <v>4.881746505169084</v>
      </c>
      <c r="AJ20" s="51">
        <f>RANK(Q20,(C20:Q20,U20:AG20),1)</f>
        <v>20</v>
      </c>
    </row>
    <row r="21" spans="1:36" ht="12.95" customHeight="1" x14ac:dyDescent="0.2">
      <c r="A21" s="32" t="s">
        <v>31</v>
      </c>
      <c r="B21" s="109">
        <v>2011</v>
      </c>
      <c r="C21" s="48">
        <f xml:space="preserve"> AVERAGEIF('5.4.1 (Small excl tax)'!$A$35:$A$66,'Annual excl tax'!$B21,'5.4.1 (Small excl tax)'!D$35:D$66)</f>
        <v>9.3594342836178406</v>
      </c>
      <c r="D21" s="48">
        <f xml:space="preserve"> AVERAGEIF('5.4.1 (Small excl tax)'!$A$35:$A$66,'Annual excl tax'!$B21,'5.4.1 (Small excl tax)'!E$35:E$66)</f>
        <v>11.134088638428535</v>
      </c>
      <c r="E21" s="48">
        <f xml:space="preserve"> AVERAGEIF('5.4.1 (Small excl tax)'!$A$35:$A$66,'Annual excl tax'!$B21,'5.4.1 (Small excl tax)'!F$35:F$66)</f>
        <v>7.0511712910200028</v>
      </c>
      <c r="F21" s="48">
        <f xml:space="preserve"> AVERAGEIF('5.4.1 (Small excl tax)'!$A$35:$A$66,'Annual excl tax'!$B21,'5.4.1 (Small excl tax)'!G$35:G$66)</f>
        <v>7.0076390557259742</v>
      </c>
      <c r="G21" s="48">
        <f xml:space="preserve"> AVERAGEIF('5.4.1 (Small excl tax)'!$A$35:$A$66,'Annual excl tax'!$B21,'5.4.1 (Small excl tax)'!H$35:H$66)</f>
        <v>7.506703173022224</v>
      </c>
      <c r="H21" s="48">
        <f xml:space="preserve"> AVERAGEIF('5.4.1 (Small excl tax)'!$A$35:$A$66,'Annual excl tax'!$B21,'5.4.1 (Small excl tax)'!I$35:I$66)</f>
        <v>9.5416794903892281</v>
      </c>
      <c r="I21" s="48">
        <f xml:space="preserve"> AVERAGEIF('5.4.1 (Small excl tax)'!$A$35:$A$66,'Annual excl tax'!$B21,'5.4.1 (Small excl tax)'!J$35:J$66)</f>
        <v>9.8410037708707758</v>
      </c>
      <c r="J21" s="48">
        <f xml:space="preserve"> AVERAGEIF('5.4.1 (Small excl tax)'!$A$35:$A$66,'Annual excl tax'!$B21,'5.4.1 (Small excl tax)'!K$35:K$66)</f>
        <v>11.997351684532518</v>
      </c>
      <c r="K21" s="48">
        <f xml:space="preserve"> AVERAGEIF('5.4.1 (Small excl tax)'!$A$35:$A$66,'Annual excl tax'!$B21,'5.4.1 (Small excl tax)'!L$35:L$66)</f>
        <v>11.828275530249913</v>
      </c>
      <c r="L21" s="48">
        <f xml:space="preserve"> AVERAGEIF('5.4.1 (Small excl tax)'!$A$35:$A$66,'Annual excl tax'!$B21,'5.4.1 (Small excl tax)'!M$35:M$66)</f>
        <v>9.5156328701467103</v>
      </c>
      <c r="M21" s="48">
        <f xml:space="preserve"> AVERAGEIF('5.4.1 (Small excl tax)'!$A$35:$A$66,'Annual excl tax'!$B21,'5.4.1 (Small excl tax)'!N$35:N$66)</f>
        <v>8.4438736572145583</v>
      </c>
      <c r="N21" s="48">
        <f xml:space="preserve"> AVERAGEIF('5.4.1 (Small excl tax)'!$A$35:$A$66,'Annual excl tax'!$B21,'5.4.1 (Small excl tax)'!O$35:O$66)</f>
        <v>8.0750336261391009</v>
      </c>
      <c r="O21" s="48">
        <f xml:space="preserve"> AVERAGEIF('5.4.1 (Small excl tax)'!$A$35:$A$66,'Annual excl tax'!$B21,'5.4.1 (Small excl tax)'!P$35:P$66)</f>
        <v>11.715452919157109</v>
      </c>
      <c r="P21" s="48">
        <f xml:space="preserve"> AVERAGEIF('5.4.1 (Small excl tax)'!$A$35:$A$66,'Annual excl tax'!$B21,'5.4.1 (Small excl tax)'!Q$35:Q$66)</f>
        <v>8.4006088666774268</v>
      </c>
      <c r="Q21" s="48">
        <f xml:space="preserve"> AVERAGEIF('5.4.1 (Small excl tax)'!$A$35:$A$66,'Annual excl tax'!$B21,'5.4.1 (Small excl tax)'!R$35:R$66)</f>
        <v>9.8062969805273852</v>
      </c>
      <c r="R21" s="49">
        <f t="shared" si="5"/>
        <v>9.5156328701467103</v>
      </c>
      <c r="S21" s="50">
        <f t="shared" si="6"/>
        <v>3.0545956779456271</v>
      </c>
      <c r="T21" s="51">
        <f t="shared" si="7"/>
        <v>10</v>
      </c>
      <c r="U21" s="48">
        <f xml:space="preserve"> AVERAGEIF('5.4.1 (Small excl tax)'!$A$35:$A$66,'Annual excl tax'!$B21,'5.4.1 (Small excl tax)'!V$35:V$66)</f>
        <v>6.4000899248805263</v>
      </c>
      <c r="V21" s="48">
        <f xml:space="preserve"> AVERAGEIF('5.4.1 (Small excl tax)'!$A$35:$A$66,'Annual excl tax'!$B21,'5.4.1 (Small excl tax)'!W$35:W$66)</f>
        <v>8.9038663416483956</v>
      </c>
      <c r="W21" s="48">
        <f xml:space="preserve"> AVERAGEIF('5.4.1 (Small excl tax)'!$A$35:$A$66,'Annual excl tax'!$B21,'5.4.1 (Small excl tax)'!X$35:X$66)</f>
        <v>17.490411938228085</v>
      </c>
      <c r="X21" s="48">
        <f xml:space="preserve"> AVERAGEIF('5.4.1 (Small excl tax)'!$A$35:$A$66,'Annual excl tax'!$B21,'5.4.1 (Small excl tax)'!Y$35:Y$66)</f>
        <v>12.375173420416578</v>
      </c>
      <c r="Y21" s="48">
        <f xml:space="preserve"> AVERAGEIF('5.4.1 (Small excl tax)'!$A$35:$A$66,'Annual excl tax'!$B21,'5.4.1 (Small excl tax)'!Z$35:Z$66)</f>
        <v>5.6885105729229632</v>
      </c>
      <c r="Z21" s="48">
        <f xml:space="preserve"> AVERAGEIF('5.4.1 (Small excl tax)'!$A$35:$A$66,'Annual excl tax'!$B21,'5.4.1 (Small excl tax)'!AA$35:AA$66)</f>
        <v>9.1381987789102865</v>
      </c>
      <c r="AA21" s="48">
        <f xml:space="preserve"> AVERAGEIF('5.4.1 (Small excl tax)'!$A$35:$A$66,'Annual excl tax'!$B21,'5.4.1 (Small excl tax)'!AB$35:AB$66)</f>
        <v>9.7540895501461442</v>
      </c>
      <c r="AB21" s="48">
        <f xml:space="preserve"> AVERAGEIF('5.4.1 (Small excl tax)'!$A$35:$A$66,'Annual excl tax'!$B21,'5.4.1 (Small excl tax)'!AC$35:AC$66)</f>
        <v>9.8714480886022731</v>
      </c>
      <c r="AC21" s="48">
        <f xml:space="preserve"> AVERAGEIF('5.4.1 (Small excl tax)'!$A$35:$A$66,'Annual excl tax'!$B21,'5.4.1 (Small excl tax)'!AD$35:AD$66)</f>
        <v>17.356400168963823</v>
      </c>
      <c r="AD21" s="48">
        <f xml:space="preserve"> AVERAGEIF('5.4.1 (Small excl tax)'!$A$35:$A$66,'Annual excl tax'!$B21,'5.4.1 (Small excl tax)'!AE$35:AE$66)</f>
        <v>9.7630622399629399</v>
      </c>
      <c r="AE21" s="48">
        <f xml:space="preserve"> AVERAGEIF('5.4.1 (Small excl tax)'!$A$35:$A$66,'Annual excl tax'!$B21,'5.4.1 (Small excl tax)'!AF$35:AF$66)</f>
        <v>8.4829691300551211</v>
      </c>
      <c r="AF21" s="48">
        <f xml:space="preserve"> AVERAGEIF('5.4.1 (Small excl tax)'!$A$35:$A$66,'Annual excl tax'!$B21,'5.4.1 (Small excl tax)'!AG$35:AG$66)</f>
        <v>12.696197708605233</v>
      </c>
      <c r="AG21" s="48">
        <f xml:space="preserve"> AVERAGEIF('5.4.1 (Small excl tax)'!$A$35:$A$66,'Annual excl tax'!$B21,'5.4.1 (Small excl tax)'!AH$35:AH$66)</f>
        <v>9.1685228967510426</v>
      </c>
      <c r="AH21" s="48">
        <f t="shared" si="8"/>
        <v>9.5286561802679692</v>
      </c>
      <c r="AI21" s="50">
        <f t="shared" si="9"/>
        <v>2.9137456007108025</v>
      </c>
      <c r="AJ21" s="51">
        <f>RANK(Q21,(C21:Q21,U21:AG21),1)</f>
        <v>18</v>
      </c>
    </row>
    <row r="22" spans="1:36" ht="12.95" customHeight="1" x14ac:dyDescent="0.2">
      <c r="A22" s="32" t="s">
        <v>31</v>
      </c>
      <c r="B22" s="109">
        <v>2012</v>
      </c>
      <c r="C22" s="48">
        <f xml:space="preserve"> AVERAGEIF('5.4.1 (Small excl tax)'!$A$35:$A$66,'Annual excl tax'!$B22,'5.4.1 (Small excl tax)'!D$35:D$66)</f>
        <v>8.7121168962831419</v>
      </c>
      <c r="D22" s="48">
        <f xml:space="preserve"> AVERAGEIF('5.4.1 (Small excl tax)'!$A$35:$A$66,'Annual excl tax'!$B22,'5.4.1 (Small excl tax)'!E$35:E$66)</f>
        <v>10.774639179430274</v>
      </c>
      <c r="E22" s="48">
        <f xml:space="preserve"> AVERAGEIF('5.4.1 (Small excl tax)'!$A$35:$A$66,'Annual excl tax'!$B22,'5.4.1 (Small excl tax)'!F$35:F$66)</f>
        <v>5.7783814024368851</v>
      </c>
      <c r="F22" s="48">
        <f xml:space="preserve"> AVERAGEIF('5.4.1 (Small excl tax)'!$A$35:$A$66,'Annual excl tax'!$B22,'5.4.1 (Small excl tax)'!G$35:G$66)</f>
        <v>6.5632659028033409</v>
      </c>
      <c r="G22" s="48">
        <f xml:space="preserve"> AVERAGEIF('5.4.1 (Small excl tax)'!$A$35:$A$66,'Annual excl tax'!$B22,'5.4.1 (Small excl tax)'!H$35:H$66)</f>
        <v>7.0176559397501892</v>
      </c>
      <c r="H22" s="48">
        <f xml:space="preserve"> AVERAGEIF('5.4.1 (Small excl tax)'!$A$35:$A$66,'Annual excl tax'!$B22,'5.4.1 (Small excl tax)'!I$35:I$66)</f>
        <v>8.7539084193420518</v>
      </c>
      <c r="I22" s="48">
        <f xml:space="preserve"> AVERAGEIF('5.4.1 (Small excl tax)'!$A$35:$A$66,'Annual excl tax'!$B22,'5.4.1 (Small excl tax)'!J$35:J$66)</f>
        <v>9.5792192160140441</v>
      </c>
      <c r="J22" s="48">
        <f xml:space="preserve"> AVERAGEIF('5.4.1 (Small excl tax)'!$A$35:$A$66,'Annual excl tax'!$B22,'5.4.1 (Small excl tax)'!K$35:K$66)</f>
        <v>12.469668980443799</v>
      </c>
      <c r="K22" s="48">
        <f xml:space="preserve"> AVERAGEIF('5.4.1 (Small excl tax)'!$A$35:$A$66,'Annual excl tax'!$B22,'5.4.1 (Small excl tax)'!L$35:L$66)</f>
        <v>11.082531347878712</v>
      </c>
      <c r="L22" s="48">
        <f xml:space="preserve"> AVERAGEIF('5.4.1 (Small excl tax)'!$A$35:$A$66,'Annual excl tax'!$B22,'5.4.1 (Small excl tax)'!M$35:M$66)</f>
        <v>9.1385270787252342</v>
      </c>
      <c r="M22" s="48">
        <f xml:space="preserve"> AVERAGEIF('5.4.1 (Small excl tax)'!$A$35:$A$66,'Annual excl tax'!$B22,'5.4.1 (Small excl tax)'!N$35:N$66)</f>
        <v>7.9375172286912976</v>
      </c>
      <c r="N22" s="48">
        <f xml:space="preserve"> AVERAGEIF('5.4.1 (Small excl tax)'!$A$35:$A$66,'Annual excl tax'!$B22,'5.4.1 (Small excl tax)'!O$35:O$66)</f>
        <v>8.4061892204848636</v>
      </c>
      <c r="O22" s="48">
        <f xml:space="preserve"> AVERAGEIF('5.4.1 (Small excl tax)'!$A$35:$A$66,'Annual excl tax'!$B22,'5.4.1 (Small excl tax)'!P$35:P$66)</f>
        <v>11.913189282668075</v>
      </c>
      <c r="P22" s="48">
        <f xml:space="preserve"> AVERAGEIF('5.4.1 (Small excl tax)'!$A$35:$A$66,'Annual excl tax'!$B22,'5.4.1 (Small excl tax)'!Q$35:Q$66)</f>
        <v>7.3673244205494273</v>
      </c>
      <c r="Q22" s="48">
        <f xml:space="preserve"> AVERAGEIF('5.4.1 (Small excl tax)'!$A$35:$A$66,'Annual excl tax'!$B22,'5.4.1 (Small excl tax)'!R$35:R$66)</f>
        <v>10.330761513050263</v>
      </c>
      <c r="R22" s="49">
        <f t="shared" si="5"/>
        <v>8.7539084193420518</v>
      </c>
      <c r="S22" s="50">
        <f t="shared" si="6"/>
        <v>18.013132171043754</v>
      </c>
      <c r="T22" s="51">
        <f t="shared" si="7"/>
        <v>11</v>
      </c>
      <c r="U22" s="48">
        <f xml:space="preserve"> AVERAGEIF('5.4.1 (Small excl tax)'!$A$35:$A$66,'Annual excl tax'!$B22,'5.4.1 (Small excl tax)'!V$35:V$66)</f>
        <v>6.8003627736230818</v>
      </c>
      <c r="V22" s="48">
        <f xml:space="preserve"> AVERAGEIF('5.4.1 (Small excl tax)'!$A$35:$A$66,'Annual excl tax'!$B22,'5.4.1 (Small excl tax)'!W$35:W$66)</f>
        <v>8.7241234732075732</v>
      </c>
      <c r="W22" s="48">
        <f xml:space="preserve"> AVERAGEIF('5.4.1 (Small excl tax)'!$A$35:$A$66,'Annual excl tax'!$B22,'5.4.1 (Small excl tax)'!X$35:X$66)</f>
        <v>20.022961782503941</v>
      </c>
      <c r="X22" s="48">
        <f xml:space="preserve"> AVERAGEIF('5.4.1 (Small excl tax)'!$A$35:$A$66,'Annual excl tax'!$B22,'5.4.1 (Small excl tax)'!Y$35:Y$66)</f>
        <v>11.711626645620958</v>
      </c>
      <c r="Y22" s="48">
        <f xml:space="preserve"> AVERAGEIF('5.4.1 (Small excl tax)'!$A$35:$A$66,'Annual excl tax'!$B22,'5.4.1 (Small excl tax)'!Z$35:Z$66)</f>
        <v>5.5426953904948384</v>
      </c>
      <c r="Z22" s="48">
        <f xml:space="preserve"> AVERAGEIF('5.4.1 (Small excl tax)'!$A$35:$A$66,'Annual excl tax'!$B22,'5.4.1 (Small excl tax)'!AA$35:AA$66)</f>
        <v>8.4950360572401564</v>
      </c>
      <c r="AA22" s="48">
        <f xml:space="preserve"> AVERAGEIF('5.4.1 (Small excl tax)'!$A$35:$A$66,'Annual excl tax'!$B22,'5.4.1 (Small excl tax)'!AB$35:AB$66)</f>
        <v>8.9563507861418685</v>
      </c>
      <c r="AB22" s="48">
        <f xml:space="preserve"> AVERAGEIF('5.4.1 (Small excl tax)'!$A$35:$A$66,'Annual excl tax'!$B22,'5.4.1 (Small excl tax)'!AC$35:AC$66)</f>
        <v>9.7094025002437903</v>
      </c>
      <c r="AC22" s="48">
        <f xml:space="preserve"> AVERAGEIF('5.4.1 (Small excl tax)'!$A$35:$A$66,'Annual excl tax'!$B22,'5.4.1 (Small excl tax)'!AD$35:AD$66)</f>
        <v>16.297106211064236</v>
      </c>
      <c r="AD22" s="48">
        <f xml:space="preserve"> AVERAGEIF('5.4.1 (Small excl tax)'!$A$35:$A$66,'Annual excl tax'!$B22,'5.4.1 (Small excl tax)'!AE$35:AE$66)</f>
        <v>9.2254398442465835</v>
      </c>
      <c r="AE22" s="48">
        <f xml:space="preserve"> AVERAGEIF('5.4.1 (Small excl tax)'!$A$35:$A$66,'Annual excl tax'!$B22,'5.4.1 (Small excl tax)'!AF$35:AF$66)</f>
        <v>7.5104092221644114</v>
      </c>
      <c r="AF22" s="48">
        <f xml:space="preserve"> AVERAGEIF('5.4.1 (Small excl tax)'!$A$35:$A$66,'Annual excl tax'!$B22,'5.4.1 (Small excl tax)'!AG$35:AG$66)</f>
        <v>12.280439016301347</v>
      </c>
      <c r="AG22" s="48">
        <f xml:space="preserve"> AVERAGEIF('5.4.1 (Small excl tax)'!$A$35:$A$66,'Annual excl tax'!$B22,'5.4.1 (Small excl tax)'!AH$35:AH$66)</f>
        <v>8.5781640277735178</v>
      </c>
      <c r="AH22" s="48">
        <f t="shared" si="8"/>
        <v>8.855129602741961</v>
      </c>
      <c r="AI22" s="50">
        <f t="shared" si="9"/>
        <v>16.664148087131071</v>
      </c>
      <c r="AJ22" s="51">
        <f>RANK(Q22,(C22:Q22,U22:AG22),1)</f>
        <v>20</v>
      </c>
    </row>
    <row r="23" spans="1:36" ht="12.95" customHeight="1" x14ac:dyDescent="0.2">
      <c r="A23" s="32" t="s">
        <v>31</v>
      </c>
      <c r="B23" s="109">
        <v>2013</v>
      </c>
      <c r="C23" s="48">
        <f xml:space="preserve"> AVERAGEIF('5.4.1 (Small excl tax)'!$A$35:$A$66,'Annual excl tax'!$B23,'5.4.1 (Small excl tax)'!D$35:D$66)</f>
        <v>8.9809944729879518</v>
      </c>
      <c r="D23" s="48">
        <f xml:space="preserve"> AVERAGEIF('5.4.1 (Small excl tax)'!$A$35:$A$66,'Annual excl tax'!$B23,'5.4.1 (Small excl tax)'!E$35:E$66)</f>
        <v>10.628701416178149</v>
      </c>
      <c r="E23" s="48">
        <f xml:space="preserve"> AVERAGEIF('5.4.1 (Small excl tax)'!$A$35:$A$66,'Annual excl tax'!$B23,'5.4.1 (Small excl tax)'!F$35:F$66)</f>
        <v>6.242171077200708</v>
      </c>
      <c r="F23" s="48">
        <f xml:space="preserve"> AVERAGEIF('5.4.1 (Small excl tax)'!$A$35:$A$66,'Annual excl tax'!$B23,'5.4.1 (Small excl tax)'!G$35:G$66)</f>
        <v>6.9852020561594674</v>
      </c>
      <c r="G23" s="48">
        <f xml:space="preserve"> AVERAGEIF('5.4.1 (Small excl tax)'!$A$35:$A$66,'Annual excl tax'!$B23,'5.4.1 (Small excl tax)'!H$35:H$66)</f>
        <v>7.6943261096286948</v>
      </c>
      <c r="H23" s="48">
        <f xml:space="preserve"> AVERAGEIF('5.4.1 (Small excl tax)'!$A$35:$A$66,'Annual excl tax'!$B23,'5.4.1 (Small excl tax)'!I$35:I$66)</f>
        <v>9.2352012105058012</v>
      </c>
      <c r="I23" s="48">
        <f xml:space="preserve"> AVERAGEIF('5.4.1 (Small excl tax)'!$A$35:$A$66,'Annual excl tax'!$B23,'5.4.1 (Small excl tax)'!J$35:J$66)</f>
        <v>10.590302248592737</v>
      </c>
      <c r="J23" s="48">
        <f xml:space="preserve"> AVERAGEIF('5.4.1 (Small excl tax)'!$A$35:$A$66,'Annual excl tax'!$B23,'5.4.1 (Small excl tax)'!K$35:K$66)</f>
        <v>13.282487754556268</v>
      </c>
      <c r="K23" s="48">
        <f xml:space="preserve"> AVERAGEIF('5.4.1 (Small excl tax)'!$A$35:$A$66,'Annual excl tax'!$B23,'5.4.1 (Small excl tax)'!L$35:L$66)</f>
        <v>11.159607836244465</v>
      </c>
      <c r="L23" s="48">
        <f xml:space="preserve"> AVERAGEIF('5.4.1 (Small excl tax)'!$A$35:$A$66,'Annual excl tax'!$B23,'5.4.1 (Small excl tax)'!M$35:M$66)</f>
        <v>9.426705162889089</v>
      </c>
      <c r="M23" s="48">
        <f xml:space="preserve"> AVERAGEIF('5.4.1 (Small excl tax)'!$A$35:$A$66,'Annual excl tax'!$B23,'5.4.1 (Small excl tax)'!N$35:N$66)</f>
        <v>7.9872176256928586</v>
      </c>
      <c r="N23" s="48">
        <f xml:space="preserve"> AVERAGEIF('5.4.1 (Small excl tax)'!$A$35:$A$66,'Annual excl tax'!$B23,'5.4.1 (Small excl tax)'!O$35:O$66)</f>
        <v>9.6053670800089552</v>
      </c>
      <c r="O23" s="48">
        <f xml:space="preserve"> AVERAGEIF('5.4.1 (Small excl tax)'!$A$35:$A$66,'Annual excl tax'!$B23,'5.4.1 (Small excl tax)'!P$35:P$66)</f>
        <v>12.25032760695137</v>
      </c>
      <c r="P23" s="48">
        <f xml:space="preserve"> AVERAGEIF('5.4.1 (Small excl tax)'!$A$35:$A$66,'Annual excl tax'!$B23,'5.4.1 (Small excl tax)'!Q$35:Q$66)</f>
        <v>7.4142290270011344</v>
      </c>
      <c r="Q23" s="48">
        <f xml:space="preserve"> AVERAGEIF('5.4.1 (Small excl tax)'!$A$35:$A$66,'Annual excl tax'!$B23,'5.4.1 (Small excl tax)'!R$35:R$66)</f>
        <v>10.848874290001621</v>
      </c>
      <c r="R23" s="49">
        <f t="shared" si="5"/>
        <v>9.426705162889089</v>
      </c>
      <c r="S23" s="50">
        <f t="shared" si="6"/>
        <v>15.086598154266099</v>
      </c>
      <c r="T23" s="51">
        <f t="shared" si="7"/>
        <v>12</v>
      </c>
      <c r="U23" s="48">
        <f xml:space="preserve"> AVERAGEIF('5.4.1 (Small excl tax)'!$A$35:$A$66,'Annual excl tax'!$B23,'5.4.1 (Small excl tax)'!V$35:V$66)</f>
        <v>7.6223849638926797</v>
      </c>
      <c r="V23" s="48">
        <f xml:space="preserve"> AVERAGEIF('5.4.1 (Small excl tax)'!$A$35:$A$66,'Annual excl tax'!$B23,'5.4.1 (Small excl tax)'!W$35:W$66)</f>
        <v>9.3421441237481329</v>
      </c>
      <c r="W23" s="48">
        <f xml:space="preserve"> AVERAGEIF('5.4.1 (Small excl tax)'!$A$35:$A$66,'Annual excl tax'!$B23,'5.4.1 (Small excl tax)'!X$35:X$66)</f>
        <v>18.498704592013361</v>
      </c>
      <c r="X23" s="48">
        <f xml:space="preserve"> AVERAGEIF('5.4.1 (Small excl tax)'!$A$35:$A$66,'Annual excl tax'!$B23,'5.4.1 (Small excl tax)'!Y$35:Y$66)</f>
        <v>12.437466255443621</v>
      </c>
      <c r="Y23" s="48">
        <f xml:space="preserve"> AVERAGEIF('5.4.1 (Small excl tax)'!$A$35:$A$66,'Annual excl tax'!$B23,'5.4.1 (Small excl tax)'!Z$35:Z$66)</f>
        <v>7.6814999416408813</v>
      </c>
      <c r="Z23" s="48">
        <f xml:space="preserve"> AVERAGEIF('5.4.1 (Small excl tax)'!$A$35:$A$66,'Annual excl tax'!$B23,'5.4.1 (Small excl tax)'!AA$35:AA$66)</f>
        <v>8.5947002390715213</v>
      </c>
      <c r="AA23" s="48">
        <f xml:space="preserve"> AVERAGEIF('5.4.1 (Small excl tax)'!$A$35:$A$66,'Annual excl tax'!$B23,'5.4.1 (Small excl tax)'!AB$35:AB$66)</f>
        <v>8.6162570148414055</v>
      </c>
      <c r="AB23" s="48">
        <f xml:space="preserve"> AVERAGEIF('5.4.1 (Small excl tax)'!$A$35:$A$66,'Annual excl tax'!$B23,'5.4.1 (Small excl tax)'!AC$35:AC$66)</f>
        <v>8.6539262877489609</v>
      </c>
      <c r="AC23" s="48">
        <f xml:space="preserve"> AVERAGEIF('5.4.1 (Small excl tax)'!$A$35:$A$66,'Annual excl tax'!$B23,'5.4.1 (Small excl tax)'!AD$35:AD$66)</f>
        <v>17.027739625594755</v>
      </c>
      <c r="AD23" s="48">
        <f xml:space="preserve"> AVERAGEIF('5.4.1 (Small excl tax)'!$A$35:$A$66,'Annual excl tax'!$B23,'5.4.1 (Small excl tax)'!AE$35:AE$66)</f>
        <v>9.4440553075239926</v>
      </c>
      <c r="AE23" s="48">
        <f xml:space="preserve"> AVERAGEIF('5.4.1 (Small excl tax)'!$A$35:$A$66,'Annual excl tax'!$B23,'5.4.1 (Small excl tax)'!AF$35:AF$66)</f>
        <v>8.658846946286193</v>
      </c>
      <c r="AF23" s="48">
        <f xml:space="preserve"> AVERAGEIF('5.4.1 (Small excl tax)'!$A$35:$A$66,'Annual excl tax'!$B23,'5.4.1 (Small excl tax)'!AG$35:AG$66)</f>
        <v>12.58592012538956</v>
      </c>
      <c r="AG23" s="48">
        <f xml:space="preserve"> AVERAGEIF('5.4.1 (Small excl tax)'!$A$35:$A$66,'Annual excl tax'!$B23,'5.4.1 (Small excl tax)'!AH$35:AH$66)</f>
        <v>9.1730537800174332</v>
      </c>
      <c r="AH23" s="48">
        <f t="shared" si="8"/>
        <v>9.288672667126967</v>
      </c>
      <c r="AI23" s="50">
        <f t="shared" si="9"/>
        <v>16.796819941736977</v>
      </c>
      <c r="AJ23" s="51">
        <f>RANK(Q23,(C23:Q23,U23:AG23),1)</f>
        <v>21</v>
      </c>
    </row>
    <row r="24" spans="1:36" ht="12.95" customHeight="1" x14ac:dyDescent="0.2">
      <c r="A24" s="32" t="s">
        <v>31</v>
      </c>
      <c r="B24" s="109">
        <v>2014</v>
      </c>
      <c r="C24" s="48">
        <f xml:space="preserve"> AVERAGEIF('5.4.1 (Small excl tax)'!$A$35:$A$66,'Annual excl tax'!$B24,'5.4.1 (Small excl tax)'!D$35:D$66)</f>
        <v>7.9540453524193362</v>
      </c>
      <c r="D24" s="48">
        <f xml:space="preserve"> AVERAGEIF('5.4.1 (Small excl tax)'!$A$35:$A$66,'Annual excl tax'!$B24,'5.4.1 (Small excl tax)'!E$35:E$66)</f>
        <v>10.044542429366278</v>
      </c>
      <c r="E24" s="48">
        <f xml:space="preserve"> AVERAGEIF('5.4.1 (Small excl tax)'!$A$35:$A$66,'Annual excl tax'!$B24,'5.4.1 (Small excl tax)'!F$35:F$66)</f>
        <v>5.8677333406330687</v>
      </c>
      <c r="F24" s="48">
        <f xml:space="preserve"> AVERAGEIF('5.4.1 (Small excl tax)'!$A$35:$A$66,'Annual excl tax'!$B24,'5.4.1 (Small excl tax)'!G$35:G$66)</f>
        <v>6.4355071807646338</v>
      </c>
      <c r="G24" s="48">
        <f xml:space="preserve"> AVERAGEIF('5.4.1 (Small excl tax)'!$A$35:$A$66,'Annual excl tax'!$B24,'5.4.1 (Small excl tax)'!H$35:H$66)</f>
        <v>7.4324125137133272</v>
      </c>
      <c r="H24" s="48">
        <f xml:space="preserve"> AVERAGEIF('5.4.1 (Small excl tax)'!$A$35:$A$66,'Annual excl tax'!$B24,'5.4.1 (Small excl tax)'!I$35:I$66)</f>
        <v>8.5719873321499342</v>
      </c>
      <c r="I24" s="48">
        <f xml:space="preserve"> AVERAGEIF('5.4.1 (Small excl tax)'!$A$35:$A$66,'Annual excl tax'!$B24,'5.4.1 (Small excl tax)'!J$35:J$66)</f>
        <v>10.767163680442813</v>
      </c>
      <c r="J24" s="48">
        <f xml:space="preserve"> AVERAGEIF('5.4.1 (Small excl tax)'!$A$35:$A$66,'Annual excl tax'!$B24,'5.4.1 (Small excl tax)'!K$35:K$66)</f>
        <v>12.193718155777777</v>
      </c>
      <c r="K24" s="48">
        <f xml:space="preserve"> AVERAGEIF('5.4.1 (Small excl tax)'!$A$35:$A$66,'Annual excl tax'!$B24,'5.4.1 (Small excl tax)'!L$35:L$66)</f>
        <v>9.9144895554109649</v>
      </c>
      <c r="L24" s="48">
        <f xml:space="preserve"> AVERAGEIF('5.4.1 (Small excl tax)'!$A$35:$A$66,'Annual excl tax'!$B24,'5.4.1 (Small excl tax)'!M$35:M$66)</f>
        <v>8.5968520589116793</v>
      </c>
      <c r="M24" s="48">
        <f xml:space="preserve"> AVERAGEIF('5.4.1 (Small excl tax)'!$A$35:$A$66,'Annual excl tax'!$B24,'5.4.1 (Small excl tax)'!N$35:N$66)</f>
        <v>7.5225274073512551</v>
      </c>
      <c r="N24" s="48">
        <f xml:space="preserve"> AVERAGEIF('5.4.1 (Small excl tax)'!$A$35:$A$66,'Annual excl tax'!$B24,'5.4.1 (Small excl tax)'!O$35:O$66)</f>
        <v>10.326003415434309</v>
      </c>
      <c r="O24" s="48">
        <f xml:space="preserve"> AVERAGEIF('5.4.1 (Small excl tax)'!$A$35:$A$66,'Annual excl tax'!$B24,'5.4.1 (Small excl tax)'!P$35:P$66)</f>
        <v>12.105472064821658</v>
      </c>
      <c r="P24" s="48">
        <f xml:space="preserve"> AVERAGEIF('5.4.1 (Small excl tax)'!$A$35:$A$66,'Annual excl tax'!$B24,'5.4.1 (Small excl tax)'!Q$35:Q$66)</f>
        <v>6.3770478743378467</v>
      </c>
      <c r="Q24" s="48">
        <f xml:space="preserve"> AVERAGEIF('5.4.1 (Small excl tax)'!$A$35:$A$66,'Annual excl tax'!$B24,'5.4.1 (Small excl tax)'!R$35:R$66)</f>
        <v>11.441397857387017</v>
      </c>
      <c r="R24" s="49">
        <f t="shared" si="5"/>
        <v>8.5968520589116793</v>
      </c>
      <c r="S24" s="50">
        <f t="shared" si="6"/>
        <v>33.08822553863331</v>
      </c>
      <c r="T24" s="51">
        <f t="shared" si="7"/>
        <v>13</v>
      </c>
      <c r="U24" s="48">
        <f xml:space="preserve"> AVERAGEIF('5.4.1 (Small excl tax)'!$A$35:$A$66,'Annual excl tax'!$B24,'5.4.1 (Small excl tax)'!V$35:V$66)</f>
        <v>7.1169884516767983</v>
      </c>
      <c r="V24" s="48">
        <f xml:space="preserve"> AVERAGEIF('5.4.1 (Small excl tax)'!$A$35:$A$66,'Annual excl tax'!$B24,'5.4.1 (Small excl tax)'!W$35:W$66)</f>
        <v>8.4718002062175479</v>
      </c>
      <c r="W24" s="48">
        <f xml:space="preserve"> AVERAGEIF('5.4.1 (Small excl tax)'!$A$35:$A$66,'Annual excl tax'!$B24,'5.4.1 (Small excl tax)'!X$35:X$66)</f>
        <v>15.607529327041521</v>
      </c>
      <c r="X24" s="48">
        <f xml:space="preserve"> AVERAGEIF('5.4.1 (Small excl tax)'!$A$35:$A$66,'Annual excl tax'!$B24,'5.4.1 (Small excl tax)'!Y$35:Y$66)</f>
        <v>9.9866095462301434</v>
      </c>
      <c r="Y24" s="48">
        <f xml:space="preserve"> AVERAGEIF('5.4.1 (Small excl tax)'!$A$35:$A$66,'Annual excl tax'!$B24,'5.4.1 (Small excl tax)'!Z$35:Z$66)</f>
        <v>6.9401979632331932</v>
      </c>
      <c r="Z24" s="48">
        <f xml:space="preserve"> AVERAGEIF('5.4.1 (Small excl tax)'!$A$35:$A$66,'Annual excl tax'!$B24,'5.4.1 (Small excl tax)'!AA$35:AA$66)</f>
        <v>7.5040850447354508</v>
      </c>
      <c r="AA24" s="48">
        <f xml:space="preserve"> AVERAGEIF('5.4.1 (Small excl tax)'!$A$35:$A$66,'Annual excl tax'!$B24,'5.4.1 (Small excl tax)'!AB$35:AB$66)</f>
        <v>8.2591778391236392</v>
      </c>
      <c r="AB24" s="48">
        <f xml:space="preserve"> AVERAGEIF('5.4.1 (Small excl tax)'!$A$35:$A$66,'Annual excl tax'!$B24,'5.4.1 (Small excl tax)'!AC$35:AC$66)</f>
        <v>8.2803049605217627</v>
      </c>
      <c r="AC24" s="48">
        <f xml:space="preserve"> AVERAGEIF('5.4.1 (Small excl tax)'!$A$35:$A$66,'Annual excl tax'!$B24,'5.4.1 (Small excl tax)'!AD$35:AD$66)</f>
        <v>16.165669620954176</v>
      </c>
      <c r="AD24" s="48">
        <f xml:space="preserve"> AVERAGEIF('5.4.1 (Small excl tax)'!$A$35:$A$66,'Annual excl tax'!$B24,'5.4.1 (Small excl tax)'!AE$35:AE$66)</f>
        <v>8.553404589989956</v>
      </c>
      <c r="AE24" s="48">
        <f xml:space="preserve"> AVERAGEIF('5.4.1 (Small excl tax)'!$A$35:$A$66,'Annual excl tax'!$B24,'5.4.1 (Small excl tax)'!AF$35:AF$66)</f>
        <v>7.3252766003443508</v>
      </c>
      <c r="AF24" s="48">
        <f xml:space="preserve"> AVERAGEIF('5.4.1 (Small excl tax)'!$A$35:$A$66,'Annual excl tax'!$B24,'5.4.1 (Small excl tax)'!AG$35:AG$66)</f>
        <v>10.9984477531903</v>
      </c>
      <c r="AG24" s="48">
        <f xml:space="preserve"> AVERAGEIF('5.4.1 (Small excl tax)'!$A$35:$A$66,'Annual excl tax'!$B24,'5.4.1 (Small excl tax)'!AH$35:AH$66)</f>
        <v>7.5399958868793551</v>
      </c>
      <c r="AH24" s="48">
        <f t="shared" si="8"/>
        <v>8.512602398103752</v>
      </c>
      <c r="AI24" s="50">
        <f t="shared" si="9"/>
        <v>34.405406505720002</v>
      </c>
      <c r="AJ24" s="51">
        <f>RANK(Q24,(C24:Q24,U24:AG24),1)</f>
        <v>24</v>
      </c>
    </row>
    <row r="25" spans="1:36" ht="12.95" customHeight="1" x14ac:dyDescent="0.2">
      <c r="A25" s="32" t="s">
        <v>31</v>
      </c>
      <c r="B25" s="109">
        <v>2015</v>
      </c>
      <c r="C25" s="48">
        <f xml:space="preserve"> AVERAGEIF('5.4.1 (Small excl tax)'!$A$35:$A$66,'Annual excl tax'!$B25,'5.4.1 (Small excl tax)'!D$35:D$66)</f>
        <v>6.6496223528727239</v>
      </c>
      <c r="D25" s="48">
        <f xml:space="preserve"> AVERAGEIF('5.4.1 (Small excl tax)'!$A$35:$A$66,'Annual excl tax'!$B25,'5.4.1 (Small excl tax)'!E$35:E$66)</f>
        <v>8.8849948617152066</v>
      </c>
      <c r="E25" s="48">
        <f xml:space="preserve"> AVERAGEIF('5.4.1 (Small excl tax)'!$A$35:$A$66,'Annual excl tax'!$B25,'5.4.1 (Small excl tax)'!F$35:F$66)</f>
        <v>4.6361337118941455</v>
      </c>
      <c r="F25" s="48">
        <f xml:space="preserve"> AVERAGEIF('5.4.1 (Small excl tax)'!$A$35:$A$66,'Annual excl tax'!$B25,'5.4.1 (Small excl tax)'!G$35:G$66)</f>
        <v>5.5753657965683985</v>
      </c>
      <c r="G25" s="48">
        <f xml:space="preserve"> AVERAGEIF('5.4.1 (Small excl tax)'!$A$35:$A$66,'Annual excl tax'!$B25,'5.4.1 (Small excl tax)'!H$35:H$66)</f>
        <v>6.8107179518999628</v>
      </c>
      <c r="H25" s="48">
        <f xml:space="preserve"> AVERAGEIF('5.4.1 (Small excl tax)'!$A$35:$A$66,'Annual excl tax'!$B25,'5.4.1 (Small excl tax)'!I$35:I$66)</f>
        <v>7.4016278874441213</v>
      </c>
      <c r="I25" s="48">
        <f xml:space="preserve"> AVERAGEIF('5.4.1 (Small excl tax)'!$A$35:$A$66,'Annual excl tax'!$B25,'5.4.1 (Small excl tax)'!J$35:J$66)</f>
        <v>9.3199902170871489</v>
      </c>
      <c r="J25" s="48">
        <f xml:space="preserve"> AVERAGEIF('5.4.1 (Small excl tax)'!$A$35:$A$66,'Annual excl tax'!$B25,'5.4.1 (Small excl tax)'!K$35:K$66)</f>
        <v>10.770026719889323</v>
      </c>
      <c r="K25" s="48">
        <f xml:space="preserve"> AVERAGEIF('5.4.1 (Small excl tax)'!$A$35:$A$66,'Annual excl tax'!$B25,'5.4.1 (Small excl tax)'!L$35:L$66)</f>
        <v>8.0626704800700519</v>
      </c>
      <c r="L25" s="48">
        <f xml:space="preserve"> AVERAGEIF('5.4.1 (Small excl tax)'!$A$35:$A$66,'Annual excl tax'!$B25,'5.4.1 (Small excl tax)'!M$35:M$66)</f>
        <v>6.8491595401104837</v>
      </c>
      <c r="M25" s="48">
        <f xml:space="preserve"> AVERAGEIF('5.4.1 (Small excl tax)'!$A$35:$A$66,'Annual excl tax'!$B25,'5.4.1 (Small excl tax)'!N$35:N$66)</f>
        <v>6.4216164377589102</v>
      </c>
      <c r="N25" s="48">
        <f xml:space="preserve"> AVERAGEIF('5.4.1 (Small excl tax)'!$A$35:$A$66,'Annual excl tax'!$B25,'5.4.1 (Small excl tax)'!O$35:O$66)</f>
        <v>8.9841648950839446</v>
      </c>
      <c r="O25" s="48">
        <f xml:space="preserve"> AVERAGEIF('5.4.1 (Small excl tax)'!$A$35:$A$66,'Annual excl tax'!$B25,'5.4.1 (Small excl tax)'!P$35:P$66)</f>
        <v>10.676918910092043</v>
      </c>
      <c r="P25" s="48">
        <f xml:space="preserve"> AVERAGEIF('5.4.1 (Small excl tax)'!$A$35:$A$66,'Annual excl tax'!$B25,'5.4.1 (Small excl tax)'!Q$35:Q$66)</f>
        <v>5.1293900098320107</v>
      </c>
      <c r="Q25" s="48">
        <f xml:space="preserve"> AVERAGEIF('5.4.1 (Small excl tax)'!$A$35:$A$66,'Annual excl tax'!$B25,'5.4.1 (Small excl tax)'!R$35:R$66)</f>
        <v>9.7414710958672615</v>
      </c>
      <c r="R25" s="49">
        <f t="shared" si="5"/>
        <v>7.4016278874441213</v>
      </c>
      <c r="S25" s="50">
        <f t="shared" si="6"/>
        <v>31.612548536685743</v>
      </c>
      <c r="T25" s="51">
        <f t="shared" si="7"/>
        <v>13</v>
      </c>
      <c r="U25" s="48">
        <f xml:space="preserve"> AVERAGEIF('5.4.1 (Small excl tax)'!$A$35:$A$66,'Annual excl tax'!$B25,'5.4.1 (Small excl tax)'!V$35:V$66)</f>
        <v>6.9247158702393881</v>
      </c>
      <c r="V25" s="48">
        <f xml:space="preserve"> AVERAGEIF('5.4.1 (Small excl tax)'!$A$35:$A$66,'Annual excl tax'!$B25,'5.4.1 (Small excl tax)'!W$35:W$66)</f>
        <v>7.44802383445084</v>
      </c>
      <c r="W25" s="48">
        <f xml:space="preserve"> AVERAGEIF('5.4.1 (Small excl tax)'!$A$35:$A$66,'Annual excl tax'!$B25,'5.4.1 (Small excl tax)'!X$35:X$66)</f>
        <v>11.279697200673731</v>
      </c>
      <c r="X25" s="48">
        <f xml:space="preserve"> AVERAGEIF('5.4.1 (Small excl tax)'!$A$35:$A$66,'Annual excl tax'!$B25,'5.4.1 (Small excl tax)'!Y$35:Y$66)</f>
        <v>8.7469409580385644</v>
      </c>
      <c r="Y25" s="48">
        <f xml:space="preserve"> AVERAGEIF('5.4.1 (Small excl tax)'!$A$35:$A$66,'Annual excl tax'!$B25,'5.4.1 (Small excl tax)'!Z$35:Z$66)</f>
        <v>6.0424246007955595</v>
      </c>
      <c r="Z25" s="48">
        <f xml:space="preserve"> AVERAGEIF('5.4.1 (Small excl tax)'!$A$35:$A$66,'Annual excl tax'!$B25,'5.4.1 (Small excl tax)'!AA$35:AA$66)</f>
        <v>6.3920104130610254</v>
      </c>
      <c r="AA25" s="48">
        <f xml:space="preserve"> AVERAGEIF('5.4.1 (Small excl tax)'!$A$35:$A$66,'Annual excl tax'!$B25,'5.4.1 (Small excl tax)'!AB$35:AB$66)</f>
        <v>7.5899285512120427</v>
      </c>
      <c r="AB25" s="48">
        <f xml:space="preserve"> AVERAGEIF('5.4.1 (Small excl tax)'!$A$35:$A$66,'Annual excl tax'!$B25,'5.4.1 (Small excl tax)'!AC$35:AC$66)</f>
        <v>6.7146405337345616</v>
      </c>
      <c r="AC25" s="48">
        <f xml:space="preserve"> AVERAGEIF('5.4.1 (Small excl tax)'!$A$35:$A$66,'Annual excl tax'!$B25,'5.4.1 (Small excl tax)'!AD$35:AD$66)</f>
        <v>12.126709399223785</v>
      </c>
      <c r="AD25" s="48">
        <f xml:space="preserve"> AVERAGEIF('5.4.1 (Small excl tax)'!$A$35:$A$66,'Annual excl tax'!$B25,'5.4.1 (Small excl tax)'!AE$35:AE$66)</f>
        <v>7.9788405158827871</v>
      </c>
      <c r="AE25" s="48">
        <f xml:space="preserve"> AVERAGEIF('5.4.1 (Small excl tax)'!$A$35:$A$66,'Annual excl tax'!$B25,'5.4.1 (Small excl tax)'!AF$35:AF$66)</f>
        <v>6.2003012183059223</v>
      </c>
      <c r="AF25" s="48">
        <f xml:space="preserve"> AVERAGEIF('5.4.1 (Small excl tax)'!$A$35:$A$66,'Annual excl tax'!$B25,'5.4.1 (Small excl tax)'!AG$35:AG$66)</f>
        <v>9.6911611526192125</v>
      </c>
      <c r="AG25" s="48">
        <f xml:space="preserve"> AVERAGEIF('5.4.1 (Small excl tax)'!$A$35:$A$66,'Annual excl tax'!$B25,'5.4.1 (Small excl tax)'!AH$35:AH$66)</f>
        <v>6.5410481075804316</v>
      </c>
      <c r="AH25" s="48">
        <f t="shared" si="8"/>
        <v>7.4248258609474806</v>
      </c>
      <c r="AI25" s="50">
        <f t="shared" si="9"/>
        <v>31.201340991775854</v>
      </c>
      <c r="AJ25" s="51">
        <f>RANK(Q25,(C25:Q25,U25:AG25),1)</f>
        <v>24</v>
      </c>
    </row>
    <row r="26" spans="1:36" ht="12.95" customHeight="1" x14ac:dyDescent="0.2">
      <c r="A26" s="32" t="s">
        <v>31</v>
      </c>
      <c r="B26" s="109">
        <v>2016</v>
      </c>
      <c r="C26" s="48">
        <f xml:space="preserve"> AVERAGEIF('5.4.1 (Small excl tax)'!$A$35:$A$66,'Annual excl tax'!$B26,'5.4.1 (Small excl tax)'!D$35:D$66)</f>
        <v>7.2513690235258057</v>
      </c>
      <c r="D26" s="48">
        <f xml:space="preserve"> AVERAGEIF('5.4.1 (Small excl tax)'!$A$35:$A$66,'Annual excl tax'!$B26,'5.4.1 (Small excl tax)'!E$35:E$66)</f>
        <v>9.8287853224614707</v>
      </c>
      <c r="E26" s="48">
        <f xml:space="preserve"> AVERAGEIF('5.4.1 (Small excl tax)'!$A$35:$A$66,'Annual excl tax'!$B26,'5.4.1 (Small excl tax)'!F$35:F$66)</f>
        <v>5.4681302277315149</v>
      </c>
      <c r="F26" s="48">
        <f xml:space="preserve"> AVERAGEIF('5.4.1 (Small excl tax)'!$A$35:$A$66,'Annual excl tax'!$B26,'5.4.1 (Small excl tax)'!G$35:G$66)</f>
        <v>6.2763130046006488</v>
      </c>
      <c r="G26" s="48">
        <f xml:space="preserve"> AVERAGEIF('5.4.1 (Small excl tax)'!$A$35:$A$66,'Annual excl tax'!$B26,'5.4.1 (Small excl tax)'!H$35:H$66)</f>
        <v>7.0584256260097202</v>
      </c>
      <c r="H26" s="48">
        <f xml:space="preserve"> AVERAGEIF('5.4.1 (Small excl tax)'!$A$35:$A$66,'Annual excl tax'!$B26,'5.4.1 (Small excl tax)'!I$35:I$66)</f>
        <v>8.0653503519443817</v>
      </c>
      <c r="I26" s="48">
        <f xml:space="preserve"> AVERAGEIF('5.4.1 (Small excl tax)'!$A$35:$A$66,'Annual excl tax'!$B26,'5.4.1 (Small excl tax)'!J$35:J$66)</f>
        <v>9.4022100554619783</v>
      </c>
      <c r="J26" s="48">
        <f xml:space="preserve"> AVERAGEIF('5.4.1 (Small excl tax)'!$A$35:$A$66,'Annual excl tax'!$B26,'5.4.1 (Small excl tax)'!K$35:K$66)</f>
        <v>11.510375570410499</v>
      </c>
      <c r="K26" s="48">
        <f xml:space="preserve"> AVERAGEIF('5.4.1 (Small excl tax)'!$A$35:$A$66,'Annual excl tax'!$B26,'5.4.1 (Small excl tax)'!L$35:L$66)</f>
        <v>8.3603141173536688</v>
      </c>
      <c r="L26" s="48">
        <f xml:space="preserve"> AVERAGEIF('5.4.1 (Small excl tax)'!$A$35:$A$66,'Annual excl tax'!$B26,'5.4.1 (Small excl tax)'!M$35:M$66)</f>
        <v>7.6005734228264679</v>
      </c>
      <c r="M26" s="48">
        <f xml:space="preserve"> AVERAGEIF('5.4.1 (Small excl tax)'!$A$35:$A$66,'Annual excl tax'!$B26,'5.4.1 (Small excl tax)'!N$35:N$66)</f>
        <v>6.5191684452849694</v>
      </c>
      <c r="N26" s="48">
        <f xml:space="preserve"> AVERAGEIF('5.4.1 (Small excl tax)'!$A$35:$A$66,'Annual excl tax'!$B26,'5.4.1 (Small excl tax)'!O$35:O$66)</f>
        <v>10.138480682328943</v>
      </c>
      <c r="O26" s="48">
        <f xml:space="preserve"> AVERAGEIF('5.4.1 (Small excl tax)'!$A$35:$A$66,'Annual excl tax'!$B26,'5.4.1 (Small excl tax)'!P$35:P$66)</f>
        <v>11.192200279437991</v>
      </c>
      <c r="P26" s="48">
        <f xml:space="preserve"> AVERAGEIF('5.4.1 (Small excl tax)'!$A$35:$A$66,'Annual excl tax'!$B26,'5.4.1 (Small excl tax)'!Q$35:Q$66)</f>
        <v>6.0250096190064486</v>
      </c>
      <c r="Q26" s="48">
        <f xml:space="preserve"> AVERAGEIF('5.4.1 (Small excl tax)'!$A$35:$A$66,'Annual excl tax'!$B26,'5.4.1 (Small excl tax)'!R$35:R$66)</f>
        <v>9.151682296158814</v>
      </c>
      <c r="R26" s="49">
        <f t="shared" si="5"/>
        <v>8.0653503519443817</v>
      </c>
      <c r="S26" s="50">
        <f t="shared" si="6"/>
        <v>13.469122813152701</v>
      </c>
      <c r="T26" s="51">
        <f t="shared" si="7"/>
        <v>10</v>
      </c>
      <c r="U26" s="48">
        <f xml:space="preserve"> AVERAGEIF('5.4.1 (Small excl tax)'!$A$35:$A$66,'Annual excl tax'!$B26,'5.4.1 (Small excl tax)'!V$35:V$66)</f>
        <v>8.1479880201689276</v>
      </c>
      <c r="V26" s="48">
        <f xml:space="preserve"> AVERAGEIF('5.4.1 (Small excl tax)'!$A$35:$A$66,'Annual excl tax'!$B26,'5.4.1 (Small excl tax)'!W$35:W$66)</f>
        <v>8.1873837816511905</v>
      </c>
      <c r="W26" s="48">
        <f xml:space="preserve"> AVERAGEIF('5.4.1 (Small excl tax)'!$A$35:$A$66,'Annual excl tax'!$B26,'5.4.1 (Small excl tax)'!X$35:X$66)</f>
        <v>10.68873659020279</v>
      </c>
      <c r="X26" s="48">
        <f xml:space="preserve"> AVERAGEIF('5.4.1 (Small excl tax)'!$A$35:$A$66,'Annual excl tax'!$B26,'5.4.1 (Small excl tax)'!Y$35:Y$66)</f>
        <v>9.4626530471458956</v>
      </c>
      <c r="Y26" s="48">
        <f xml:space="preserve"> AVERAGEIF('5.4.1 (Small excl tax)'!$A$35:$A$66,'Annual excl tax'!$B26,'5.4.1 (Small excl tax)'!Z$35:Z$66)</f>
        <v>6.6024191562890131</v>
      </c>
      <c r="Z26" s="48">
        <f xml:space="preserve"> AVERAGEIF('5.4.1 (Small excl tax)'!$A$35:$A$66,'Annual excl tax'!$B26,'5.4.1 (Small excl tax)'!AA$35:AA$66)</f>
        <v>6.9891948555631469</v>
      </c>
      <c r="AA26" s="48">
        <f xml:space="preserve"> AVERAGEIF('5.4.1 (Small excl tax)'!$A$35:$A$66,'Annual excl tax'!$B26,'5.4.1 (Small excl tax)'!AB$35:AB$66)</f>
        <v>8.6508680002840457</v>
      </c>
      <c r="AB26" s="48">
        <f xml:space="preserve"> AVERAGEIF('5.4.1 (Small excl tax)'!$A$35:$A$66,'Annual excl tax'!$B26,'5.4.1 (Small excl tax)'!AC$35:AC$66)</f>
        <v>7.1021992837757324</v>
      </c>
      <c r="AC26" s="48">
        <f xml:space="preserve"> AVERAGEIF('5.4.1 (Small excl tax)'!$A$35:$A$66,'Annual excl tax'!$B26,'5.4.1 (Small excl tax)'!AD$35:AD$66)</f>
        <v>12.832648943615993</v>
      </c>
      <c r="AD26" s="48">
        <f xml:space="preserve"> AVERAGEIF('5.4.1 (Small excl tax)'!$A$35:$A$66,'Annual excl tax'!$B26,'5.4.1 (Small excl tax)'!AE$35:AE$66)</f>
        <v>8.357083667408892</v>
      </c>
      <c r="AE26" s="48">
        <f xml:space="preserve"> AVERAGEIF('5.4.1 (Small excl tax)'!$A$35:$A$66,'Annual excl tax'!$B26,'5.4.1 (Small excl tax)'!AF$35:AF$66)</f>
        <v>6.4375329592533141</v>
      </c>
      <c r="AF26" s="48">
        <f xml:space="preserve"> AVERAGEIF('5.4.1 (Small excl tax)'!$A$35:$A$66,'Annual excl tax'!$B26,'5.4.1 (Small excl tax)'!AG$35:AG$66)</f>
        <v>10.665283841908003</v>
      </c>
      <c r="AG26" s="48">
        <f xml:space="preserve"> AVERAGEIF('5.4.1 (Small excl tax)'!$A$35:$A$66,'Annual excl tax'!$B26,'5.4.1 (Small excl tax)'!AH$35:AH$66)</f>
        <v>7.0513343639752186</v>
      </c>
      <c r="AH26" s="48">
        <f t="shared" si="8"/>
        <v>8.1676859009100582</v>
      </c>
      <c r="AI26" s="50">
        <f t="shared" si="9"/>
        <v>12.047431882011001</v>
      </c>
      <c r="AJ26" s="51">
        <f>RANK(Q26,(C26:Q26,U26:AG26),1)</f>
        <v>19</v>
      </c>
    </row>
    <row r="27" spans="1:36" ht="12.95" customHeight="1" x14ac:dyDescent="0.2">
      <c r="A27" s="32" t="s">
        <v>31</v>
      </c>
      <c r="B27" s="109">
        <v>2017</v>
      </c>
      <c r="C27" s="48">
        <f xml:space="preserve"> AVERAGEIF('5.4.1 (Small excl tax)'!$A$35:$A$66,'Annual excl tax'!$B27,'5.4.1 (Small excl tax)'!D$35:D$66)</f>
        <v>7.7048676367800404</v>
      </c>
      <c r="D27" s="48">
        <f xml:space="preserve"> AVERAGEIF('5.4.1 (Small excl tax)'!$A$35:$A$66,'Annual excl tax'!$B27,'5.4.1 (Small excl tax)'!E$35:E$66)</f>
        <v>10.328045687310095</v>
      </c>
      <c r="E27" s="48">
        <f xml:space="preserve"> AVERAGEIF('5.4.1 (Small excl tax)'!$A$35:$A$66,'Annual excl tax'!$B27,'5.4.1 (Small excl tax)'!F$35:F$66)</f>
        <v>6.8642155617062297</v>
      </c>
      <c r="F27" s="48">
        <f xml:space="preserve"> AVERAGEIF('5.4.1 (Small excl tax)'!$A$35:$A$66,'Annual excl tax'!$B27,'5.4.1 (Small excl tax)'!G$35:G$66)</f>
        <v>6.6788386610089052</v>
      </c>
      <c r="G27" s="48">
        <f xml:space="preserve"> AVERAGEIF('5.4.1 (Small excl tax)'!$A$35:$A$66,'Annual excl tax'!$B27,'5.4.1 (Small excl tax)'!H$35:H$66)</f>
        <v>7.9087361155401315</v>
      </c>
      <c r="H27" s="48">
        <f xml:space="preserve"> AVERAGEIF('5.4.1 (Small excl tax)'!$A$35:$A$66,'Annual excl tax'!$B27,'5.4.1 (Small excl tax)'!I$35:I$66)</f>
        <v>8.6512008292313283</v>
      </c>
      <c r="I27" s="48">
        <f xml:space="preserve"> AVERAGEIF('5.4.1 (Small excl tax)'!$A$35:$A$66,'Annual excl tax'!$B27,'5.4.1 (Small excl tax)'!J$35:J$66)</f>
        <v>9.9022952359515699</v>
      </c>
      <c r="J27" s="48">
        <f xml:space="preserve"> AVERAGEIF('5.4.1 (Small excl tax)'!$A$35:$A$66,'Annual excl tax'!$B27,'5.4.1 (Small excl tax)'!K$35:K$66)</f>
        <v>11.796077150711143</v>
      </c>
      <c r="K27" s="48">
        <f xml:space="preserve"> AVERAGEIF('5.4.1 (Small excl tax)'!$A$35:$A$66,'Annual excl tax'!$B27,'5.4.1 (Small excl tax)'!L$35:L$66)</f>
        <v>8.6453035146770194</v>
      </c>
      <c r="L27" s="48">
        <f xml:space="preserve"> AVERAGEIF('5.4.1 (Small excl tax)'!$A$35:$A$66,'Annual excl tax'!$B27,'5.4.1 (Small excl tax)'!M$35:M$66)</f>
        <v>7.6489204730855702</v>
      </c>
      <c r="M27" s="48">
        <f xml:space="preserve"> AVERAGEIF('5.4.1 (Small excl tax)'!$A$35:$A$66,'Annual excl tax'!$B27,'5.4.1 (Small excl tax)'!N$35:N$66)</f>
        <v>6.4422954388613789</v>
      </c>
      <c r="N27" s="48">
        <f xml:space="preserve"> AVERAGEIF('5.4.1 (Small excl tax)'!$A$35:$A$66,'Annual excl tax'!$B27,'5.4.1 (Small excl tax)'!O$35:O$66)</f>
        <v>9.3662497260037867</v>
      </c>
      <c r="O27" s="48">
        <f xml:space="preserve"> AVERAGEIF('5.4.1 (Small excl tax)'!$A$35:$A$66,'Annual excl tax'!$B27,'5.4.1 (Small excl tax)'!P$35:P$66)</f>
        <v>11.494340975837762</v>
      </c>
      <c r="P27" s="48">
        <f xml:space="preserve"> AVERAGEIF('5.4.1 (Small excl tax)'!$A$35:$A$66,'Annual excl tax'!$B27,'5.4.1 (Small excl tax)'!Q$35:Q$66)</f>
        <v>6.8103391538645663</v>
      </c>
      <c r="Q27" s="48">
        <f xml:space="preserve"> AVERAGEIF('5.4.1 (Small excl tax)'!$A$35:$A$66,'Annual excl tax'!$B27,'5.4.1 (Small excl tax)'!R$35:R$66)</f>
        <v>9.775259689883022</v>
      </c>
      <c r="R27" s="49">
        <f t="shared" si="5"/>
        <v>8.6453035146770194</v>
      </c>
      <c r="S27" s="50">
        <f t="shared" si="6"/>
        <v>13.070173572133015</v>
      </c>
      <c r="T27" s="51">
        <f t="shared" si="7"/>
        <v>11</v>
      </c>
      <c r="U27" s="48">
        <f xml:space="preserve"> AVERAGEIF('5.4.1 (Small excl tax)'!$A$35:$A$66,'Annual excl tax'!$B27,'5.4.1 (Small excl tax)'!V$35:V$66)</f>
        <v>7.9245147798523083</v>
      </c>
      <c r="V27" s="48">
        <f xml:space="preserve"> AVERAGEIF('5.4.1 (Small excl tax)'!$A$35:$A$66,'Annual excl tax'!$B27,'5.4.1 (Small excl tax)'!W$35:W$66)</f>
        <v>8.5772411141515601</v>
      </c>
      <c r="W27" s="48">
        <f xml:space="preserve"> AVERAGEIF('5.4.1 (Small excl tax)'!$A$35:$A$66,'Annual excl tax'!$B27,'5.4.1 (Small excl tax)'!X$35:X$66)</f>
        <v>12.810633047549075</v>
      </c>
      <c r="X27" s="48">
        <f xml:space="preserve"> AVERAGEIF('5.4.1 (Small excl tax)'!$A$35:$A$66,'Annual excl tax'!$B27,'5.4.1 (Small excl tax)'!Y$35:Y$66)</f>
        <v>10.003990433219403</v>
      </c>
      <c r="Y27" s="48">
        <f xml:space="preserve"> AVERAGEIF('5.4.1 (Small excl tax)'!$A$35:$A$66,'Annual excl tax'!$B27,'5.4.1 (Small excl tax)'!Z$35:Z$66)</f>
        <v>6.9262203438161931</v>
      </c>
      <c r="Z27" s="48">
        <f xml:space="preserve"> AVERAGEIF('5.4.1 (Small excl tax)'!$A$35:$A$66,'Annual excl tax'!$B27,'5.4.1 (Small excl tax)'!AA$35:AA$66)</f>
        <v>6.9529987151023613</v>
      </c>
      <c r="AA27" s="48">
        <f xml:space="preserve"> AVERAGEIF('5.4.1 (Small excl tax)'!$A$35:$A$66,'Annual excl tax'!$B27,'5.4.1 (Small excl tax)'!AB$35:AB$66)</f>
        <v>9.4059391987086123</v>
      </c>
      <c r="AB27" s="48">
        <f xml:space="preserve"> AVERAGEIF('5.4.1 (Small excl tax)'!$A$35:$A$66,'Annual excl tax'!$B27,'5.4.1 (Small excl tax)'!AC$35:AC$66)</f>
        <v>6.9692573485450495</v>
      </c>
      <c r="AC27" s="48">
        <f xml:space="preserve"> AVERAGEIF('5.4.1 (Small excl tax)'!$A$35:$A$66,'Annual excl tax'!$B27,'5.4.1 (Small excl tax)'!AD$35:AD$66)</f>
        <v>13.216133290637011</v>
      </c>
      <c r="AD27" s="48">
        <f xml:space="preserve"> AVERAGEIF('5.4.1 (Small excl tax)'!$A$35:$A$66,'Annual excl tax'!$B27,'5.4.1 (Small excl tax)'!AE$35:AE$66)</f>
        <v>8.1851281718006241</v>
      </c>
      <c r="AE27" s="48">
        <f xml:space="preserve"> AVERAGEIF('5.4.1 (Small excl tax)'!$A$35:$A$66,'Annual excl tax'!$B27,'5.4.1 (Small excl tax)'!AF$35:AF$66)</f>
        <v>6.7250628939006063</v>
      </c>
      <c r="AF27" s="48">
        <f xml:space="preserve"> AVERAGEIF('5.4.1 (Small excl tax)'!$A$35:$A$66,'Annual excl tax'!$B27,'5.4.1 (Small excl tax)'!AG$35:AG$66)</f>
        <v>8.2788524713022138</v>
      </c>
      <c r="AG27" s="48">
        <f xml:space="preserve"> AVERAGEIF('5.4.1 (Small excl tax)'!$A$35:$A$66,'Annual excl tax'!$B27,'5.4.1 (Small excl tax)'!AH$35:AH$66)</f>
        <v>7.0918326600916988</v>
      </c>
      <c r="AH27" s="48">
        <f t="shared" si="8"/>
        <v>8.2319903215514181</v>
      </c>
      <c r="AI27" s="50">
        <f t="shared" si="9"/>
        <v>18.747220393242106</v>
      </c>
      <c r="AJ27" s="51">
        <f>RANK(Q27,(C27:Q27,U27:AG27),1)</f>
        <v>21</v>
      </c>
    </row>
    <row r="28" spans="1:36" ht="12.95" customHeight="1" x14ac:dyDescent="0.2">
      <c r="A28" s="32" t="s">
        <v>31</v>
      </c>
      <c r="B28" s="109">
        <v>2018</v>
      </c>
      <c r="C28" s="48">
        <f xml:space="preserve"> AVERAGEIF('5.4.1 (Small excl tax)'!$A$35:$A$66,'Annual excl tax'!$B28,'5.4.1 (Small excl tax)'!D$35:D$66)</f>
        <v>8.1696077840617072</v>
      </c>
      <c r="D28" s="48">
        <f xml:space="preserve"> AVERAGEIF('5.4.1 (Small excl tax)'!$A$35:$A$66,'Annual excl tax'!$B28,'5.4.1 (Small excl tax)'!E$35:E$66)</f>
        <v>9.5338214979541718</v>
      </c>
      <c r="E28" s="48">
        <f xml:space="preserve"> AVERAGEIF('5.4.1 (Small excl tax)'!$A$35:$A$66,'Annual excl tax'!$B28,'5.4.1 (Small excl tax)'!F$35:F$66)</f>
        <v>7.4144637765272687</v>
      </c>
      <c r="F28" s="48">
        <f xml:space="preserve"> AVERAGEIF('5.4.1 (Small excl tax)'!$A$35:$A$66,'Annual excl tax'!$B28,'5.4.1 (Small excl tax)'!G$35:G$66)</f>
        <v>6.9051193208413242</v>
      </c>
      <c r="G28" s="48">
        <f xml:space="preserve"> AVERAGEIF('5.4.1 (Small excl tax)'!$A$35:$A$66,'Annual excl tax'!$B28,'5.4.1 (Small excl tax)'!H$35:H$66)</f>
        <v>8.2652679698498517</v>
      </c>
      <c r="H28" s="48">
        <f xml:space="preserve"> AVERAGEIF('5.4.1 (Small excl tax)'!$A$35:$A$66,'Annual excl tax'!$B28,'5.4.1 (Small excl tax)'!I$35:I$66)</f>
        <v>8.4615728852719148</v>
      </c>
      <c r="I28" s="48">
        <f xml:space="preserve"> AVERAGEIF('5.4.1 (Small excl tax)'!$A$35:$A$66,'Annual excl tax'!$B28,'5.4.1 (Small excl tax)'!J$35:J$66)</f>
        <v>8.8412232967667599</v>
      </c>
      <c r="J28" s="48">
        <f xml:space="preserve"> AVERAGEIF('5.4.1 (Small excl tax)'!$A$35:$A$66,'Annual excl tax'!$B28,'5.4.1 (Small excl tax)'!K$35:K$66)</f>
        <v>12.695986331781761</v>
      </c>
      <c r="K28" s="48">
        <f xml:space="preserve"> AVERAGEIF('5.4.1 (Small excl tax)'!$A$35:$A$66,'Annual excl tax'!$B28,'5.4.1 (Small excl tax)'!L$35:L$66)</f>
        <v>8.9004400160490675</v>
      </c>
      <c r="L28" s="48">
        <f xml:space="preserve"> AVERAGEIF('5.4.1 (Small excl tax)'!$A$35:$A$66,'Annual excl tax'!$B28,'5.4.1 (Small excl tax)'!M$35:M$66)</f>
        <v>8.1963392410873208</v>
      </c>
      <c r="M28" s="48">
        <f xml:space="preserve"> AVERAGEIF('5.4.1 (Small excl tax)'!$A$35:$A$66,'Annual excl tax'!$B28,'5.4.1 (Small excl tax)'!N$35:N$66)</f>
        <v>6.4881009271909749</v>
      </c>
      <c r="N28" s="48">
        <f xml:space="preserve"> AVERAGEIF('5.4.1 (Small excl tax)'!$A$35:$A$66,'Annual excl tax'!$B28,'5.4.1 (Small excl tax)'!O$35:O$66)</f>
        <v>8.819471346899098</v>
      </c>
      <c r="O28" s="48">
        <f xml:space="preserve"> AVERAGEIF('5.4.1 (Small excl tax)'!$A$35:$A$66,'Annual excl tax'!$B28,'5.4.1 (Small excl tax)'!P$35:P$66)</f>
        <v>11.005154614467372</v>
      </c>
      <c r="P28" s="48">
        <f xml:space="preserve"> AVERAGEIF('5.4.1 (Small excl tax)'!$A$35:$A$66,'Annual excl tax'!$B28,'5.4.1 (Small excl tax)'!Q$35:Q$66)</f>
        <v>6.9411322813688496</v>
      </c>
      <c r="Q28" s="48">
        <f xml:space="preserve"> AVERAGEIF('5.4.1 (Small excl tax)'!$A$35:$A$66,'Annual excl tax'!$B28,'5.4.1 (Small excl tax)'!R$35:R$66)</f>
        <v>10.557955200884111</v>
      </c>
      <c r="R28" s="49">
        <f t="shared" si="5"/>
        <v>8.4615728852719148</v>
      </c>
      <c r="S28" s="50">
        <f t="shared" si="6"/>
        <v>24.775326573870533</v>
      </c>
      <c r="T28" s="51">
        <f t="shared" si="7"/>
        <v>13</v>
      </c>
      <c r="U28" s="48">
        <f xml:space="preserve"> AVERAGEIF('5.4.1 (Small excl tax)'!$A$35:$A$66,'Annual excl tax'!$B28,'5.4.1 (Small excl tax)'!V$35:V$66)</f>
        <v>8.3600621069935492</v>
      </c>
      <c r="V28" s="48">
        <f xml:space="preserve"> AVERAGEIF('5.4.1 (Small excl tax)'!$A$35:$A$66,'Annual excl tax'!$B28,'5.4.1 (Small excl tax)'!W$35:W$66)</f>
        <v>8.8238701305022005</v>
      </c>
      <c r="W28" s="48">
        <f xml:space="preserve"> AVERAGEIF('5.4.1 (Small excl tax)'!$A$35:$A$66,'Annual excl tax'!$B28,'5.4.1 (Small excl tax)'!X$35:X$66)</f>
        <v>13.804930452493362</v>
      </c>
      <c r="X28" s="48">
        <f xml:space="preserve"> AVERAGEIF('5.4.1 (Small excl tax)'!$A$35:$A$66,'Annual excl tax'!$B28,'5.4.1 (Small excl tax)'!Y$35:Y$66)</f>
        <v>11.133778962120086</v>
      </c>
      <c r="Y28" s="48">
        <f xml:space="preserve"> AVERAGEIF('5.4.1 (Small excl tax)'!$A$35:$A$66,'Annual excl tax'!$B28,'5.4.1 (Small excl tax)'!Z$35:Z$66)</f>
        <v>7.631552769225582</v>
      </c>
      <c r="Z28" s="48">
        <f xml:space="preserve"> AVERAGEIF('5.4.1 (Small excl tax)'!$A$35:$A$66,'Annual excl tax'!$B28,'5.4.1 (Small excl tax)'!AA$35:AA$66)</f>
        <v>8.0145373044729737</v>
      </c>
      <c r="AA28" s="48">
        <f xml:space="preserve"> AVERAGEIF('5.4.1 (Small excl tax)'!$A$35:$A$66,'Annual excl tax'!$B28,'5.4.1 (Small excl tax)'!AB$35:AB$66)</f>
        <v>9.1382646923940598</v>
      </c>
      <c r="AB28" s="48">
        <f xml:space="preserve"> AVERAGEIF('5.4.1 (Small excl tax)'!$A$35:$A$66,'Annual excl tax'!$B28,'5.4.1 (Small excl tax)'!AC$35:AC$66)</f>
        <v>7.5166520656196241</v>
      </c>
      <c r="AC28" s="48">
        <f xml:space="preserve"> AVERAGEIF('5.4.1 (Small excl tax)'!$A$35:$A$66,'Annual excl tax'!$B28,'5.4.1 (Small excl tax)'!AD$35:AD$66)</f>
        <v>13.330959766774864</v>
      </c>
      <c r="AD28" s="48">
        <f xml:space="preserve"> AVERAGEIF('5.4.1 (Small excl tax)'!$A$35:$A$66,'Annual excl tax'!$B28,'5.4.1 (Small excl tax)'!AE$35:AE$66)</f>
        <v>8.0496307860386587</v>
      </c>
      <c r="AE28" s="48">
        <f xml:space="preserve"> AVERAGEIF('5.4.1 (Small excl tax)'!$A$35:$A$66,'Annual excl tax'!$B28,'5.4.1 (Small excl tax)'!AF$35:AF$66)</f>
        <v>7.3604685325507653</v>
      </c>
      <c r="AF28" s="48">
        <f xml:space="preserve"> AVERAGEIF('5.4.1 (Small excl tax)'!$A$35:$A$66,'Annual excl tax'!$B28,'5.4.1 (Small excl tax)'!AG$35:AG$66)</f>
        <v>8.6872658706581518</v>
      </c>
      <c r="AG28" s="48">
        <f xml:space="preserve"> AVERAGEIF('5.4.1 (Small excl tax)'!$A$35:$A$66,'Annual excl tax'!$B28,'5.4.1 (Small excl tax)'!AH$35:AH$66)</f>
        <v>7.8110802052501072</v>
      </c>
      <c r="AH28" s="48">
        <f t="shared" si="8"/>
        <v>8.4108174961327329</v>
      </c>
      <c r="AI28" s="50">
        <f t="shared" si="9"/>
        <v>25.528287895185279</v>
      </c>
      <c r="AJ28" s="51">
        <f>RANK(Q28,(C28:Q28,U28:AG28),1)</f>
        <v>23</v>
      </c>
    </row>
    <row r="29" spans="1:36" ht="12.95" customHeight="1" x14ac:dyDescent="0.2">
      <c r="A29" s="32" t="s">
        <v>31</v>
      </c>
      <c r="B29" s="109">
        <v>2019</v>
      </c>
      <c r="C29" s="48">
        <f xml:space="preserve"> AVERAGEIF('5.4.1 (Small excl tax)'!$A$35:$A$66,'Annual excl tax'!$B29,'5.4.1 (Small excl tax)'!D$35:D$66)</f>
        <v>8.6826241388350063</v>
      </c>
      <c r="D29" s="48">
        <f xml:space="preserve"> AVERAGEIF('5.4.1 (Small excl tax)'!$A$35:$A$66,'Annual excl tax'!$B29,'5.4.1 (Small excl tax)'!E$35:E$66)</f>
        <v>10.23054325009285</v>
      </c>
      <c r="E29" s="48">
        <f xml:space="preserve"> AVERAGEIF('5.4.1 (Small excl tax)'!$A$35:$A$66,'Annual excl tax'!$B29,'5.4.1 (Small excl tax)'!F$35:F$66)</f>
        <v>7.4058169858916401</v>
      </c>
      <c r="F29" s="48">
        <f xml:space="preserve"> AVERAGEIF('5.4.1 (Small excl tax)'!$A$35:$A$66,'Annual excl tax'!$B29,'5.4.1 (Small excl tax)'!G$35:G$66)</f>
        <v>7.1120754555902899</v>
      </c>
      <c r="G29" s="48">
        <f xml:space="preserve"> AVERAGEIF('5.4.1 (Small excl tax)'!$A$35:$A$66,'Annual excl tax'!$B29,'5.4.1 (Small excl tax)'!H$35:H$66)</f>
        <v>8.7170116299354774</v>
      </c>
      <c r="H29" s="48">
        <f xml:space="preserve"> AVERAGEIF('5.4.1 (Small excl tax)'!$A$35:$A$66,'Annual excl tax'!$B29,'5.4.1 (Small excl tax)'!I$35:I$66)</f>
        <v>8.276249046708438</v>
      </c>
      <c r="I29" s="48">
        <f xml:space="preserve"> AVERAGEIF('5.4.1 (Small excl tax)'!$A$35:$A$66,'Annual excl tax'!$B29,'5.4.1 (Small excl tax)'!J$35:J$66)</f>
        <v>9.200699234948587</v>
      </c>
      <c r="J29" s="48">
        <f xml:space="preserve"> AVERAGEIF('5.4.1 (Small excl tax)'!$A$35:$A$66,'Annual excl tax'!$B29,'5.4.1 (Small excl tax)'!K$35:K$66)</f>
        <v>13.61836638602332</v>
      </c>
      <c r="K29" s="48">
        <f xml:space="preserve"> AVERAGEIF('5.4.1 (Small excl tax)'!$A$35:$A$66,'Annual excl tax'!$B29,'5.4.1 (Small excl tax)'!L$35:L$66)</f>
        <v>9.5685724511014918</v>
      </c>
      <c r="L29" s="48">
        <f xml:space="preserve"> AVERAGEIF('5.4.1 (Small excl tax)'!$A$35:$A$66,'Annual excl tax'!$B29,'5.4.1 (Small excl tax)'!M$35:M$66)</f>
        <v>8.4678566999266778</v>
      </c>
      <c r="M29" s="48">
        <f xml:space="preserve"> AVERAGEIF('5.4.1 (Small excl tax)'!$A$35:$A$66,'Annual excl tax'!$B29,'5.4.1 (Small excl tax)'!N$35:N$66)</f>
        <v>6.998160013594636</v>
      </c>
      <c r="N29" s="48">
        <f xml:space="preserve"> AVERAGEIF('5.4.1 (Small excl tax)'!$A$35:$A$66,'Annual excl tax'!$B29,'5.4.1 (Small excl tax)'!O$35:O$66)</f>
        <v>9.223803543651595</v>
      </c>
      <c r="O29" s="48">
        <f xml:space="preserve"> AVERAGEIF('5.4.1 (Small excl tax)'!$A$35:$A$66,'Annual excl tax'!$B29,'5.4.1 (Small excl tax)'!P$35:P$66)</f>
        <v>9.3131113440098012</v>
      </c>
      <c r="P29" s="48">
        <f xml:space="preserve"> AVERAGEIF('5.4.1 (Small excl tax)'!$A$35:$A$66,'Annual excl tax'!$B29,'5.4.1 (Small excl tax)'!Q$35:Q$66)</f>
        <v>7.2641130752235554</v>
      </c>
      <c r="Q29" s="48">
        <f xml:space="preserve"> AVERAGEIF('5.4.1 (Small excl tax)'!$A$35:$A$66,'Annual excl tax'!$B29,'5.4.1 (Small excl tax)'!R$35:R$66)</f>
        <v>10.726933433087584</v>
      </c>
      <c r="R29" s="49">
        <f t="shared" si="5"/>
        <v>8.7170116299354774</v>
      </c>
      <c r="S29" s="50">
        <f t="shared" si="6"/>
        <v>23.057463824526113</v>
      </c>
      <c r="T29" s="51">
        <f t="shared" si="7"/>
        <v>14</v>
      </c>
      <c r="U29" s="48">
        <f xml:space="preserve"> AVERAGEIF('5.4.1 (Small excl tax)'!$A$35:$A$66,'Annual excl tax'!$B29,'5.4.1 (Small excl tax)'!V$35:V$66)</f>
        <v>8.4317285075337036</v>
      </c>
      <c r="V29" s="48">
        <f xml:space="preserve"> AVERAGEIF('5.4.1 (Small excl tax)'!$A$35:$A$66,'Annual excl tax'!$B29,'5.4.1 (Small excl tax)'!W$35:W$66)</f>
        <v>9.639998046634199</v>
      </c>
      <c r="W29" s="48">
        <f xml:space="preserve"> AVERAGEIF('5.4.1 (Small excl tax)'!$A$35:$A$66,'Annual excl tax'!$B29,'5.4.1 (Small excl tax)'!X$35:X$66)</f>
        <v>13.032742710892157</v>
      </c>
      <c r="X29" s="48">
        <f xml:space="preserve"> AVERAGEIF('5.4.1 (Small excl tax)'!$A$35:$A$66,'Annual excl tax'!$B29,'5.4.1 (Small excl tax)'!Y$35:Y$66)</f>
        <v>10.73261144244654</v>
      </c>
      <c r="Y29" s="48">
        <f xml:space="preserve"> AVERAGEIF('5.4.1 (Small excl tax)'!$A$35:$A$66,'Annual excl tax'!$B29,'5.4.1 (Small excl tax)'!Z$35:Z$66)</f>
        <v>7.3837808347999392</v>
      </c>
      <c r="Z29" s="48">
        <f xml:space="preserve"> AVERAGEIF('5.4.1 (Small excl tax)'!$A$35:$A$66,'Annual excl tax'!$B29,'5.4.1 (Small excl tax)'!AA$35:AA$66)</f>
        <v>8.989824728149447</v>
      </c>
      <c r="AA29" s="48">
        <f xml:space="preserve"> AVERAGEIF('5.4.1 (Small excl tax)'!$A$35:$A$66,'Annual excl tax'!$B29,'5.4.1 (Small excl tax)'!AB$35:AB$66)</f>
        <v>9.2489809603852713</v>
      </c>
      <c r="AB29" s="48">
        <f xml:space="preserve"> AVERAGEIF('5.4.1 (Small excl tax)'!$A$35:$A$66,'Annual excl tax'!$B29,'5.4.1 (Small excl tax)'!AC$35:AC$66)</f>
        <v>8.3409173742410623</v>
      </c>
      <c r="AC29" s="48">
        <f xml:space="preserve"> AVERAGEIF('5.4.1 (Small excl tax)'!$A$35:$A$66,'Annual excl tax'!$B29,'5.4.1 (Small excl tax)'!AD$35:AD$66)</f>
        <v>13.193120054245966</v>
      </c>
      <c r="AD29" s="48">
        <f xml:space="preserve"> AVERAGEIF('5.4.1 (Small excl tax)'!$A$35:$A$66,'Annual excl tax'!$B29,'5.4.1 (Small excl tax)'!AE$35:AE$66)</f>
        <v>8.2720791848481667</v>
      </c>
      <c r="AE29" s="48">
        <f xml:space="preserve"> AVERAGEIF('5.4.1 (Small excl tax)'!$A$35:$A$66,'Annual excl tax'!$B29,'5.4.1 (Small excl tax)'!AF$35:AF$66)</f>
        <v>8.275639710219199</v>
      </c>
      <c r="AF29" s="48">
        <f xml:space="preserve"> AVERAGEIF('5.4.1 (Small excl tax)'!$A$35:$A$66,'Annual excl tax'!$B29,'5.4.1 (Small excl tax)'!AG$35:AG$66)</f>
        <v>9.8856556584639215</v>
      </c>
      <c r="AG29" s="48">
        <f xml:space="preserve"> AVERAGEIF('5.4.1 (Small excl tax)'!$A$35:$A$66,'Annual excl tax'!$B29,'5.4.1 (Small excl tax)'!AH$35:AH$66)</f>
        <v>8.4064719680140065</v>
      </c>
      <c r="AH29" s="48">
        <f t="shared" si="8"/>
        <v>8.8534181790424622</v>
      </c>
      <c r="AI29" s="50">
        <f t="shared" si="9"/>
        <v>21.161490580892806</v>
      </c>
      <c r="AJ29" s="51">
        <f>RANK(Q29,(C29:Q29,U29:AG29),1)</f>
        <v>24</v>
      </c>
    </row>
    <row r="30" spans="1:36" ht="12.95" customHeight="1" x14ac:dyDescent="0.2">
      <c r="A30" s="32" t="s">
        <v>31</v>
      </c>
      <c r="B30" s="109">
        <v>2020</v>
      </c>
      <c r="C30" s="48">
        <f xml:space="preserve"> AVERAGEIF('5.4.1 (Small excl tax)'!$A$35:$A$66,'Annual excl tax'!$B30,'5.4.1 (Small excl tax)'!D$35:D$66)</f>
        <v>9.2142240924537155</v>
      </c>
      <c r="D30" s="48">
        <f xml:space="preserve"> AVERAGEIF('5.4.1 (Small excl tax)'!$A$35:$A$66,'Annual excl tax'!$B30,'5.4.1 (Small excl tax)'!E$35:E$66)</f>
        <v>9.9360664426780669</v>
      </c>
      <c r="E30" s="48">
        <f xml:space="preserve"> AVERAGEIF('5.4.1 (Small excl tax)'!$A$35:$A$66,'Annual excl tax'!$B30,'5.4.1 (Small excl tax)'!F$35:F$66)</f>
        <v>7.0629473976959707</v>
      </c>
      <c r="F30" s="48">
        <f xml:space="preserve"> AVERAGEIF('5.4.1 (Small excl tax)'!$A$35:$A$66,'Annual excl tax'!$B30,'5.4.1 (Small excl tax)'!G$35:G$66)</f>
        <v>7.2657414270377796</v>
      </c>
      <c r="G30" s="48">
        <f xml:space="preserve"> AVERAGEIF('5.4.1 (Small excl tax)'!$A$35:$A$66,'Annual excl tax'!$B30,'5.4.1 (Small excl tax)'!H$35:H$66)</f>
        <v>9.3230171276661444</v>
      </c>
      <c r="H30" s="48">
        <f xml:space="preserve"> AVERAGEIF('5.4.1 (Small excl tax)'!$A$35:$A$66,'Annual excl tax'!$B30,'5.4.1 (Small excl tax)'!I$35:I$66)</f>
        <v>8.9312363097565868</v>
      </c>
      <c r="I30" s="48">
        <f xml:space="preserve"> AVERAGEIF('5.4.1 (Small excl tax)'!$A$35:$A$66,'Annual excl tax'!$B30,'5.4.1 (Small excl tax)'!J$35:J$66)</f>
        <v>9.3330895069039919</v>
      </c>
      <c r="J30" s="48">
        <f xml:space="preserve"> AVERAGEIF('5.4.1 (Small excl tax)'!$A$35:$A$66,'Annual excl tax'!$B30,'5.4.1 (Small excl tax)'!K$35:K$66)</f>
        <v>13.865315281956246</v>
      </c>
      <c r="K30" s="48">
        <f xml:space="preserve"> AVERAGEIF('5.4.1 (Small excl tax)'!$A$35:$A$66,'Annual excl tax'!$B30,'5.4.1 (Small excl tax)'!L$35:L$66)</f>
        <v>8.7591540681724318</v>
      </c>
      <c r="L30" s="48">
        <f xml:space="preserve"> AVERAGEIF('5.4.1 (Small excl tax)'!$A$35:$A$66,'Annual excl tax'!$B30,'5.4.1 (Small excl tax)'!M$35:M$66)</f>
        <v>8.894186104341447</v>
      </c>
      <c r="M30" s="48">
        <f xml:space="preserve"> AVERAGEIF('5.4.1 (Small excl tax)'!$A$35:$A$66,'Annual excl tax'!$B30,'5.4.1 (Small excl tax)'!N$35:N$66)</f>
        <v>7.242794172476156</v>
      </c>
      <c r="N30" s="48">
        <f xml:space="preserve"> AVERAGEIF('5.4.1 (Small excl tax)'!$A$35:$A$66,'Annual excl tax'!$B30,'5.4.1 (Small excl tax)'!O$35:O$66)</f>
        <v>8.8620988359922581</v>
      </c>
      <c r="O30" s="48">
        <f xml:space="preserve"> AVERAGEIF('5.4.1 (Small excl tax)'!$A$35:$A$66,'Annual excl tax'!$B30,'5.4.1 (Small excl tax)'!P$35:P$66)</f>
        <v>8.897281610639288</v>
      </c>
      <c r="P30" s="48">
        <f xml:space="preserve"> AVERAGEIF('5.4.1 (Small excl tax)'!$A$35:$A$66,'Annual excl tax'!$B30,'5.4.1 (Small excl tax)'!Q$35:Q$66)</f>
        <v>6.8758777748874955</v>
      </c>
      <c r="Q30" s="48">
        <f xml:space="preserve"> AVERAGEIF('5.4.1 (Small excl tax)'!$A$35:$A$66,'Annual excl tax'!$B30,'5.4.1 (Small excl tax)'!R$35:R$66)</f>
        <v>10.670576783991438</v>
      </c>
      <c r="R30" s="49">
        <f t="shared" si="5"/>
        <v>8.897281610639288</v>
      </c>
      <c r="S30" s="50">
        <f t="shared" si="6"/>
        <v>19.930752458499903</v>
      </c>
      <c r="T30" s="51">
        <f t="shared" si="7"/>
        <v>14</v>
      </c>
      <c r="U30" s="48">
        <f xml:space="preserve"> AVERAGEIF('5.4.1 (Small excl tax)'!$A$35:$A$66,'Annual excl tax'!$B30,'5.4.1 (Small excl tax)'!V$35:V$66)</f>
        <v>8.3090958159924178</v>
      </c>
      <c r="V30" s="48">
        <f xml:space="preserve"> AVERAGEIF('5.4.1 (Small excl tax)'!$A$35:$A$66,'Annual excl tax'!$B30,'5.4.1 (Small excl tax)'!W$35:W$66)</f>
        <v>9.4744608606863352</v>
      </c>
      <c r="W30" s="48">
        <f xml:space="preserve"> AVERAGEIF('5.4.1 (Small excl tax)'!$A$35:$A$66,'Annual excl tax'!$B30,'5.4.1 (Small excl tax)'!X$35:X$66)</f>
        <v>11.049738445847295</v>
      </c>
      <c r="X30" s="48">
        <f xml:space="preserve"> AVERAGEIF('5.4.1 (Small excl tax)'!$A$35:$A$66,'Annual excl tax'!$B30,'5.4.1 (Small excl tax)'!Y$35:Y$66)</f>
        <v>11.052047191844959</v>
      </c>
      <c r="Y30" s="48">
        <f xml:space="preserve"> AVERAGEIF('5.4.1 (Small excl tax)'!$A$35:$A$66,'Annual excl tax'!$B30,'5.4.1 (Small excl tax)'!Z$35:Z$66)</f>
        <v>6.9436886030956071</v>
      </c>
      <c r="Z30" s="48">
        <f xml:space="preserve"> AVERAGEIF('5.4.1 (Small excl tax)'!$A$35:$A$66,'Annual excl tax'!$B30,'5.4.1 (Small excl tax)'!AA$35:AA$66)</f>
        <v>9.0447951419819947</v>
      </c>
      <c r="AA30" s="48">
        <f xml:space="preserve"> AVERAGEIF('5.4.1 (Small excl tax)'!$A$35:$A$66,'Annual excl tax'!$B30,'5.4.1 (Small excl tax)'!AB$35:AB$66)</f>
        <v>9.1757486714558745</v>
      </c>
      <c r="AB30" s="48">
        <f xml:space="preserve"> AVERAGEIF('5.4.1 (Small excl tax)'!$A$35:$A$66,'Annual excl tax'!$B30,'5.4.1 (Small excl tax)'!AC$35:AC$66)</f>
        <v>8.8882401668782069</v>
      </c>
      <c r="AC30" s="48">
        <f xml:space="preserve"> AVERAGEIF('5.4.1 (Small excl tax)'!$A$35:$A$66,'Annual excl tax'!$B30,'5.4.1 (Small excl tax)'!AD$35:AD$66)</f>
        <v>13.372408291959651</v>
      </c>
      <c r="AD30" s="48">
        <f xml:space="preserve"> AVERAGEIF('5.4.1 (Small excl tax)'!$A$35:$A$66,'Annual excl tax'!$B30,'5.4.1 (Small excl tax)'!AE$35:AE$66)</f>
        <v>9.1149156161436196</v>
      </c>
      <c r="AE30" s="48">
        <f xml:space="preserve"> AVERAGEIF('5.4.1 (Small excl tax)'!$A$35:$A$66,'Annual excl tax'!$B30,'5.4.1 (Small excl tax)'!AF$35:AF$66)</f>
        <v>8.94985998249064</v>
      </c>
      <c r="AF30" s="48">
        <f xml:space="preserve"> AVERAGEIF('5.4.1 (Small excl tax)'!$A$35:$A$66,'Annual excl tax'!$B30,'5.4.1 (Small excl tax)'!AG$35:AG$66)</f>
        <v>10.673288654320983</v>
      </c>
      <c r="AG30" s="48">
        <f xml:space="preserve"> AVERAGEIF('5.4.1 (Small excl tax)'!$A$35:$A$66,'Annual excl tax'!$B30,'5.4.1 (Small excl tax)'!AH$35:AH$66)</f>
        <v>8.7298674959974782</v>
      </c>
      <c r="AH30" s="48">
        <f t="shared" si="8"/>
        <v>8.9973275622363182</v>
      </c>
      <c r="AI30" s="50">
        <f t="shared" si="9"/>
        <v>18.597180220247836</v>
      </c>
      <c r="AJ30" s="51">
        <f>RANK(Q30,(C30:Q30,U30:AG30),1)</f>
        <v>23</v>
      </c>
    </row>
    <row r="31" spans="1:36" ht="12.95" customHeight="1" x14ac:dyDescent="0.2">
      <c r="A31" s="32" t="s">
        <v>31</v>
      </c>
      <c r="B31" s="109">
        <v>2021</v>
      </c>
      <c r="C31" s="48">
        <f xml:space="preserve"> AVERAGEIF('5.4.1 (Small excl tax)'!$A$35:$A$66,'Annual excl tax'!$B31,'5.4.1 (Small excl tax)'!D$35:D$66)</f>
        <v>9.4957795055051104</v>
      </c>
      <c r="D31" s="48">
        <f xml:space="preserve"> AVERAGEIF('5.4.1 (Small excl tax)'!$A$35:$A$66,'Annual excl tax'!$B31,'5.4.1 (Small excl tax)'!E$35:E$66)</f>
        <v>10.625319484896814</v>
      </c>
      <c r="E31" s="48">
        <f xml:space="preserve"> AVERAGEIF('5.4.1 (Small excl tax)'!$A$35:$A$66,'Annual excl tax'!$B31,'5.4.1 (Small excl tax)'!F$35:F$66)</f>
        <v>9.9731546849895238</v>
      </c>
      <c r="F31" s="48">
        <f xml:space="preserve"> AVERAGEIF('5.4.1 (Small excl tax)'!$A$35:$A$66,'Annual excl tax'!$B31,'5.4.1 (Small excl tax)'!G$35:G$66)</f>
        <v>7.5863188139400366</v>
      </c>
      <c r="G31" s="48">
        <f xml:space="preserve"> AVERAGEIF('5.4.1 (Small excl tax)'!$A$35:$A$66,'Annual excl tax'!$B31,'5.4.1 (Small excl tax)'!H$35:H$66)</f>
        <v>9.2950448651736615</v>
      </c>
      <c r="H31" s="48">
        <f xml:space="preserve"> AVERAGEIF('5.4.1 (Small excl tax)'!$A$35:$A$66,'Annual excl tax'!$B31,'5.4.1 (Small excl tax)'!I$35:I$66)</f>
        <v>9.0939651196287592</v>
      </c>
      <c r="I31" s="48">
        <f xml:space="preserve"> AVERAGEIF('5.4.1 (Small excl tax)'!$A$35:$A$66,'Annual excl tax'!$B31,'5.4.1 (Small excl tax)'!J$35:J$66)</f>
        <v>13.858534729503322</v>
      </c>
      <c r="J31" s="48">
        <f xml:space="preserve"> AVERAGEIF('5.4.1 (Small excl tax)'!$A$35:$A$66,'Annual excl tax'!$B31,'5.4.1 (Small excl tax)'!K$35:K$66)</f>
        <v>15.584888316903864</v>
      </c>
      <c r="K31" s="48">
        <f xml:space="preserve"> AVERAGEIF('5.4.1 (Small excl tax)'!$A$35:$A$66,'Annual excl tax'!$B31,'5.4.1 (Small excl tax)'!L$35:L$66)</f>
        <v>11.3370078214942</v>
      </c>
      <c r="L31" s="48">
        <f xml:space="preserve"> AVERAGEIF('5.4.1 (Small excl tax)'!$A$35:$A$66,'Annual excl tax'!$B31,'5.4.1 (Small excl tax)'!M$35:M$66)</f>
        <v>8.8793629504943663</v>
      </c>
      <c r="M31" s="48">
        <f xml:space="preserve"> AVERAGEIF('5.4.1 (Small excl tax)'!$A$35:$A$66,'Annual excl tax'!$B31,'5.4.1 (Small excl tax)'!N$35:N$66)</f>
        <v>7.7313625983279106</v>
      </c>
      <c r="N31" s="48">
        <f xml:space="preserve"> AVERAGEIF('5.4.1 (Small excl tax)'!$A$35:$A$66,'Annual excl tax'!$B31,'5.4.1 (Small excl tax)'!O$35:O$66)</f>
        <v>8.707762050321886</v>
      </c>
      <c r="O31" s="48">
        <f xml:space="preserve"> AVERAGEIF('5.4.1 (Small excl tax)'!$A$35:$A$66,'Annual excl tax'!$B31,'5.4.1 (Small excl tax)'!P$35:P$66)</f>
        <v>9.5186601696449422</v>
      </c>
      <c r="P31" s="48">
        <f xml:space="preserve"> AVERAGEIF('5.4.1 (Small excl tax)'!$A$35:$A$66,'Annual excl tax'!$B31,'5.4.1 (Small excl tax)'!Q$35:Q$66)</f>
        <v>8.7671266373260739</v>
      </c>
      <c r="Q31" s="48">
        <f xml:space="preserve"> AVERAGEIF('5.4.1 (Small excl tax)'!$A$35:$A$66,'Annual excl tax'!$B31,'5.4.1 (Small excl tax)'!R$35:R$66)</f>
        <v>12.223127511507791</v>
      </c>
      <c r="R31" s="49">
        <f t="shared" si="5"/>
        <v>9.4957795055051104</v>
      </c>
      <c r="S31" s="50">
        <f t="shared" si="6"/>
        <v>28.721686349409438</v>
      </c>
      <c r="T31" s="51">
        <f t="shared" si="7"/>
        <v>13</v>
      </c>
      <c r="U31" s="48">
        <f xml:space="preserve"> AVERAGEIF('5.4.1 (Small excl tax)'!$A$35:$A$66,'Annual excl tax'!$B31,'5.4.1 (Small excl tax)'!V$35:V$66)</f>
        <v>11.411482390752671</v>
      </c>
      <c r="V31" s="48">
        <f xml:space="preserve"> AVERAGEIF('5.4.1 (Small excl tax)'!$A$35:$A$66,'Annual excl tax'!$B31,'5.4.1 (Small excl tax)'!W$35:W$66)</f>
        <v>9.7471217058297874</v>
      </c>
      <c r="W31" s="48">
        <f xml:space="preserve"> AVERAGEIF('5.4.1 (Small excl tax)'!$A$35:$A$66,'Annual excl tax'!$B31,'5.4.1 (Small excl tax)'!X$35:X$66)</f>
        <v>11.235976136451125</v>
      </c>
      <c r="X31" s="48">
        <f xml:space="preserve"> AVERAGEIF('5.4.1 (Small excl tax)'!$A$35:$A$66,'Annual excl tax'!$B31,'5.4.1 (Small excl tax)'!Y$35:Y$66)</f>
        <v>10.669078196499852</v>
      </c>
      <c r="Y31" s="48">
        <f xml:space="preserve"> AVERAGEIF('5.4.1 (Small excl tax)'!$A$35:$A$66,'Annual excl tax'!$B31,'5.4.1 (Small excl tax)'!Z$35:Z$66)</f>
        <v>10.363527378503878</v>
      </c>
      <c r="Z31" s="48">
        <f xml:space="preserve"> AVERAGEIF('5.4.1 (Small excl tax)'!$A$35:$A$66,'Annual excl tax'!$B31,'5.4.1 (Small excl tax)'!AA$35:AA$66)</f>
        <v>9.2010128164541936</v>
      </c>
      <c r="AA31" s="48">
        <f xml:space="preserve"> AVERAGEIF('5.4.1 (Small excl tax)'!$A$35:$A$66,'Annual excl tax'!$B31,'5.4.1 (Small excl tax)'!AB$35:AB$66)</f>
        <v>10.390089935456812</v>
      </c>
      <c r="AB31" s="48">
        <f xml:space="preserve"> AVERAGEIF('5.4.1 (Small excl tax)'!$A$35:$A$66,'Annual excl tax'!$B31,'5.4.1 (Small excl tax)'!AC$35:AC$66)</f>
        <v>10.86697194237852</v>
      </c>
      <c r="AC31" s="48">
        <f xml:space="preserve"> AVERAGEIF('5.4.1 (Small excl tax)'!$A$35:$A$66,'Annual excl tax'!$B31,'5.4.1 (Small excl tax)'!AD$35:AD$66)</f>
        <v>13.11437858573148</v>
      </c>
      <c r="AD31" s="48">
        <f xml:space="preserve"> AVERAGEIF('5.4.1 (Small excl tax)'!$A$35:$A$66,'Annual excl tax'!$B31,'5.4.1 (Small excl tax)'!AE$35:AE$66)</f>
        <v>8.2844901681162586</v>
      </c>
      <c r="AE31" s="48">
        <f xml:space="preserve"> AVERAGEIF('5.4.1 (Small excl tax)'!$A$35:$A$66,'Annual excl tax'!$B31,'5.4.1 (Small excl tax)'!AF$35:AF$66)</f>
        <v>9.3949876052829797</v>
      </c>
      <c r="AF31" s="48">
        <f xml:space="preserve"> AVERAGEIF('5.4.1 (Small excl tax)'!$A$35:$A$66,'Annual excl tax'!$B31,'5.4.1 (Small excl tax)'!AG$35:AG$66)</f>
        <v>10.322208106262607</v>
      </c>
      <c r="AG31" s="48">
        <f xml:space="preserve"> AVERAGEIF('5.4.1 (Small excl tax)'!$A$35:$A$66,'Annual excl tax'!$B31,'5.4.1 (Small excl tax)'!AH$35:AH$66)</f>
        <v>8.1700895680012717</v>
      </c>
      <c r="AH31" s="48">
        <f t="shared" si="8"/>
        <v>9.8601381954096556</v>
      </c>
      <c r="AI31" s="50">
        <f t="shared" si="9"/>
        <v>23.965072996626098</v>
      </c>
      <c r="AJ31" s="51">
        <f>RANK(Q31,(C31:Q31,U31:AG31),1)</f>
        <v>25</v>
      </c>
    </row>
    <row r="32" spans="1:36" ht="12.95" customHeight="1" x14ac:dyDescent="0.2">
      <c r="A32" s="32" t="s">
        <v>31</v>
      </c>
      <c r="B32" s="110">
        <v>2022</v>
      </c>
      <c r="C32" s="48">
        <f xml:space="preserve"> AVERAGEIF('5.4.1 (Small excl tax)'!$A$35:$A$66,'Annual excl tax'!$B32,'5.4.1 (Small excl tax)'!D$35:D$66)</f>
        <v>13.842928008822733</v>
      </c>
      <c r="D32" s="48">
        <f xml:space="preserve"> AVERAGEIF('5.4.1 (Small excl tax)'!$A$35:$A$66,'Annual excl tax'!$B32,'5.4.1 (Small excl tax)'!E$35:E$66)</f>
        <v>18.891567836753573</v>
      </c>
      <c r="E32" s="48">
        <f xml:space="preserve"> AVERAGEIF('5.4.1 (Small excl tax)'!$A$35:$A$66,'Annual excl tax'!$B32,'5.4.1 (Small excl tax)'!F$35:F$66)</f>
        <v>19.834306963771006</v>
      </c>
      <c r="F32" s="48">
        <f xml:space="preserve"> AVERAGEIF('5.4.1 (Small excl tax)'!$A$35:$A$66,'Annual excl tax'!$B32,'5.4.1 (Small excl tax)'!G$35:G$66)</f>
        <v>9.8857769672935198</v>
      </c>
      <c r="G32" s="48">
        <f xml:space="preserve"> AVERAGEIF('5.4.1 (Small excl tax)'!$A$35:$A$66,'Annual excl tax'!$B32,'5.4.1 (Small excl tax)'!H$35:H$66)</f>
        <v>12.03633097418377</v>
      </c>
      <c r="H32" s="48">
        <f xml:space="preserve"> AVERAGEIF('5.4.1 (Small excl tax)'!$A$35:$A$66,'Annual excl tax'!$B32,'5.4.1 (Small excl tax)'!I$35:I$66)</f>
        <v>14.747653385434418</v>
      </c>
      <c r="I32" s="48">
        <f xml:space="preserve"> AVERAGEIF('5.4.1 (Small excl tax)'!$A$35:$A$66,'Annual excl tax'!$B32,'5.4.1 (Small excl tax)'!J$35:J$66)</f>
        <v>32.49985353299985</v>
      </c>
      <c r="J32" s="48">
        <f xml:space="preserve"> AVERAGEIF('5.4.1 (Small excl tax)'!$A$35:$A$66,'Annual excl tax'!$B32,'5.4.1 (Small excl tax)'!K$35:K$66)</f>
        <v>23.211017451755076</v>
      </c>
      <c r="K32" s="48">
        <f xml:space="preserve"> AVERAGEIF('5.4.1 (Small excl tax)'!$A$35:$A$66,'Annual excl tax'!$B32,'5.4.1 (Small excl tax)'!L$35:L$66)</f>
        <v>24.770611227953459</v>
      </c>
      <c r="L32" s="48">
        <f xml:space="preserve"> AVERAGEIF('5.4.1 (Small excl tax)'!$A$35:$A$66,'Annual excl tax'!$B32,'5.4.1 (Small excl tax)'!M$35:M$66)</f>
        <v>12.482124217300132</v>
      </c>
      <c r="M32" s="48">
        <f xml:space="preserve"> AVERAGEIF('5.4.1 (Small excl tax)'!$A$35:$A$66,'Annual excl tax'!$B32,'5.4.1 (Small excl tax)'!N$35:N$66)</f>
        <v>13.59285896639992</v>
      </c>
      <c r="N32" s="48">
        <f xml:space="preserve"> AVERAGEIF('5.4.1 (Small excl tax)'!$A$35:$A$66,'Annual excl tax'!$B32,'5.4.1 (Small excl tax)'!O$35:O$66)</f>
        <v>13.661348981302353</v>
      </c>
      <c r="O32" s="48">
        <f xml:space="preserve"> AVERAGEIF('5.4.1 (Small excl tax)'!$A$35:$A$66,'Annual excl tax'!$B32,'5.4.1 (Small excl tax)'!P$35:P$66)</f>
        <v>18.459188757895163</v>
      </c>
      <c r="P32" s="48">
        <f xml:space="preserve"> AVERAGEIF('5.4.1 (Small excl tax)'!$A$35:$A$66,'Annual excl tax'!$B32,'5.4.1 (Small excl tax)'!Q$35:Q$66)</f>
        <v>13.256612832619627</v>
      </c>
      <c r="Q32" s="48">
        <f xml:space="preserve"> AVERAGEIF('5.4.1 (Small excl tax)'!$A$35:$A$66,'Annual excl tax'!$B32,'5.4.1 (Small excl tax)'!R$35:R$66)</f>
        <v>18.673758545738327</v>
      </c>
      <c r="R32" s="49">
        <f t="shared" si="5"/>
        <v>14.747653385434418</v>
      </c>
      <c r="S32" s="50">
        <f t="shared" si="6"/>
        <v>26.621897448319089</v>
      </c>
      <c r="T32" s="51">
        <f t="shared" si="7"/>
        <v>10</v>
      </c>
      <c r="U32" s="48">
        <f xml:space="preserve"> AVERAGEIF('5.4.1 (Small excl tax)'!$A$35:$A$66,'Annual excl tax'!$B32,'5.4.1 (Small excl tax)'!V$35:V$66)</f>
        <v>26.03232232311462</v>
      </c>
      <c r="V32" s="48">
        <f xml:space="preserve"> AVERAGEIF('5.4.1 (Small excl tax)'!$A$35:$A$66,'Annual excl tax'!$B32,'5.4.1 (Small excl tax)'!W$35:W$66)</f>
        <v>20.396868759726683</v>
      </c>
      <c r="W32" s="48">
        <f xml:space="preserve"> AVERAGEIF('5.4.1 (Small excl tax)'!$A$35:$A$66,'Annual excl tax'!$B32,'5.4.1 (Small excl tax)'!X$35:X$66)</f>
        <v>18.05896919104794</v>
      </c>
      <c r="X32" s="48">
        <f xml:space="preserve"> AVERAGEIF('5.4.1 (Small excl tax)'!$A$35:$A$66,'Annual excl tax'!$B32,'5.4.1 (Small excl tax)'!Y$35:Y$66)</f>
        <v>18.214220504997343</v>
      </c>
      <c r="Y32" s="48">
        <f xml:space="preserve"> AVERAGEIF('5.4.1 (Small excl tax)'!$A$35:$A$66,'Annual excl tax'!$B32,'5.4.1 (Small excl tax)'!Z$35:Z$66)</f>
        <v>15.868111538593613</v>
      </c>
      <c r="Z32" s="48">
        <f xml:space="preserve"> AVERAGEIF('5.4.1 (Small excl tax)'!$A$35:$A$66,'Annual excl tax'!$B32,'5.4.1 (Small excl tax)'!AA$35:AA$66)</f>
        <v>17.235692258560402</v>
      </c>
      <c r="AA32" s="48">
        <f xml:space="preserve"> AVERAGEIF('5.4.1 (Small excl tax)'!$A$35:$A$66,'Annual excl tax'!$B32,'5.4.1 (Small excl tax)'!AB$35:AB$66)</f>
        <v>16.840923183575491</v>
      </c>
      <c r="AB32" s="48">
        <f xml:space="preserve"> AVERAGEIF('5.4.1 (Small excl tax)'!$A$35:$A$66,'Annual excl tax'!$B32,'5.4.1 (Small excl tax)'!AC$35:AC$66)</f>
        <v>21.297192751488023</v>
      </c>
      <c r="AC32" s="48">
        <f xml:space="preserve"> AVERAGEIF('5.4.1 (Small excl tax)'!$A$35:$A$66,'Annual excl tax'!$B32,'5.4.1 (Small excl tax)'!AD$35:AD$66)</f>
        <v>13.16320513347266</v>
      </c>
      <c r="AD32" s="48">
        <f xml:space="preserve"> AVERAGEIF('5.4.1 (Small excl tax)'!$A$35:$A$66,'Annual excl tax'!$B32,'5.4.1 (Small excl tax)'!AE$35:AE$66)</f>
        <v>11.678070807556413</v>
      </c>
      <c r="AE32" s="48">
        <f xml:space="preserve"> AVERAGEIF('5.4.1 (Small excl tax)'!$A$35:$A$66,'Annual excl tax'!$B32,'5.4.1 (Small excl tax)'!AF$35:AF$66)</f>
        <v>25.324307045727274</v>
      </c>
      <c r="AF32" s="48">
        <f xml:space="preserve"> AVERAGEIF('5.4.1 (Small excl tax)'!$A$35:$A$66,'Annual excl tax'!$B32,'5.4.1 (Small excl tax)'!AG$35:AG$66)</f>
        <v>18.664085814890143</v>
      </c>
      <c r="AG32" s="48">
        <f xml:space="preserve"> AVERAGEIF('5.4.1 (Small excl tax)'!$A$35:$A$66,'Annual excl tax'!$B32,'5.4.1 (Small excl tax)'!AH$35:AH$66)</f>
        <v>12.708757977572262</v>
      </c>
      <c r="AH32" s="48">
        <f t="shared" si="8"/>
        <v>17.647330724804171</v>
      </c>
      <c r="AI32" s="50">
        <f t="shared" si="9"/>
        <v>5.8163347020604235</v>
      </c>
      <c r="AJ32" s="51">
        <f>RANK(Q32,(C32:Q32,U32:AG32),1)</f>
        <v>19</v>
      </c>
    </row>
    <row r="33" spans="1:36" ht="12.95" customHeight="1" x14ac:dyDescent="0.2">
      <c r="A33" s="32" t="s">
        <v>31</v>
      </c>
      <c r="B33" s="124">
        <v>2023</v>
      </c>
      <c r="C33" s="48">
        <f xml:space="preserve"> AVERAGEIF('5.4.1 (Small excl tax)'!$A$35:$A$66,'Annual excl tax'!$B33,'5.4.1 (Small excl tax)'!D$35:D$66)</f>
        <v>22.971627589038896</v>
      </c>
      <c r="D33" s="48">
        <f xml:space="preserve"> AVERAGEIF('5.4.1 (Small excl tax)'!$A$35:$A$66,'Annual excl tax'!$B33,'5.4.1 (Small excl tax)'!E$35:E$66)</f>
        <v>17.982636160424605</v>
      </c>
      <c r="E33" s="48">
        <f xml:space="preserve"> AVERAGEIF('5.4.1 (Small excl tax)'!$A$35:$A$66,'Annual excl tax'!$B33,'5.4.1 (Small excl tax)'!F$35:F$66)</f>
        <v>13.395095696020569</v>
      </c>
      <c r="F33" s="48">
        <f xml:space="preserve"> AVERAGEIF('5.4.1 (Small excl tax)'!$A$35:$A$66,'Annual excl tax'!$B33,'5.4.1 (Small excl tax)'!G$35:G$66)</f>
        <v>10.560460649442007</v>
      </c>
      <c r="G33" s="48">
        <f xml:space="preserve"> AVERAGEIF('5.4.1 (Small excl tax)'!$A$35:$A$66,'Annual excl tax'!$B33,'5.4.1 (Small excl tax)'!H$35:H$66)</f>
        <v>22.293386633441848</v>
      </c>
      <c r="H33" s="48">
        <f xml:space="preserve"> AVERAGEIF('5.4.1 (Small excl tax)'!$A$35:$A$66,'Annual excl tax'!$B33,'5.4.1 (Small excl tax)'!I$35:I$66)</f>
        <v>18.494212467578464</v>
      </c>
      <c r="I33" s="48">
        <f xml:space="preserve"> AVERAGEIF('5.4.1 (Small excl tax)'!$A$35:$A$66,'Annual excl tax'!$B33,'5.4.1 (Small excl tax)'!J$35:J$66)</f>
        <v>17.949330063444783</v>
      </c>
      <c r="J33" s="48">
        <f xml:space="preserve"> AVERAGEIF('5.4.1 (Small excl tax)'!$A$35:$A$66,'Annual excl tax'!$B33,'5.4.1 (Small excl tax)'!K$35:K$66)</f>
        <v>29.900178247711704</v>
      </c>
      <c r="K33" s="48">
        <f xml:space="preserve"> AVERAGEIF('5.4.1 (Small excl tax)'!$A$35:$A$66,'Annual excl tax'!$B33,'5.4.1 (Small excl tax)'!L$35:L$66)</f>
        <v>19.539271822069082</v>
      </c>
      <c r="L33" s="48">
        <f xml:space="preserve"> AVERAGEIF('5.4.1 (Small excl tax)'!$A$35:$A$66,'Annual excl tax'!$B33,'5.4.1 (Small excl tax)'!M$35:M$66)</f>
        <v>23.766012137648602</v>
      </c>
      <c r="M33" s="48">
        <f xml:space="preserve"> AVERAGEIF('5.4.1 (Small excl tax)'!$A$35:$A$66,'Annual excl tax'!$B33,'5.4.1 (Small excl tax)'!N$35:N$66)</f>
        <v>18.520253555816623</v>
      </c>
      <c r="N33" s="48">
        <f xml:space="preserve"> AVERAGEIF('5.4.1 (Small excl tax)'!$A$35:$A$66,'Annual excl tax'!$B33,'5.4.1 (Small excl tax)'!O$35:O$66)</f>
        <v>16.70189176824676</v>
      </c>
      <c r="O33" s="48">
        <f xml:space="preserve"> AVERAGEIF('5.4.1 (Small excl tax)'!$A$35:$A$66,'Annual excl tax'!$B33,'5.4.1 (Small excl tax)'!P$35:P$66)</f>
        <v>16.558537231789334</v>
      </c>
      <c r="P33" s="48">
        <f xml:space="preserve"> AVERAGEIF('5.4.1 (Small excl tax)'!$A$35:$A$66,'Annual excl tax'!$B33,'5.4.1 (Small excl tax)'!Q$35:Q$66)</f>
        <v>9.6383333088057164</v>
      </c>
      <c r="Q33" s="48">
        <f xml:space="preserve"> AVERAGEIF('5.4.1 (Small excl tax)'!$A$35:$A$66,'Annual excl tax'!$B33,'5.4.1 (Small excl tax)'!R$35:R$66)</f>
        <v>23.44362564249824</v>
      </c>
      <c r="R33" s="49">
        <f t="shared" si="5"/>
        <v>18.494212467578464</v>
      </c>
      <c r="S33" s="50">
        <f t="shared" si="6"/>
        <v>26.76195692893879</v>
      </c>
      <c r="T33" s="51">
        <f t="shared" si="7"/>
        <v>13</v>
      </c>
      <c r="U33" s="48">
        <f xml:space="preserve"> AVERAGEIF('5.4.1 (Small excl tax)'!$A$35:$A$66,'Annual excl tax'!$B33,'5.4.1 (Small excl tax)'!V$35:V$66)</f>
        <v>14.074903385059949</v>
      </c>
      <c r="V33" s="48">
        <f xml:space="preserve"> AVERAGEIF('5.4.1 (Small excl tax)'!$A$35:$A$66,'Annual excl tax'!$B33,'5.4.1 (Small excl tax)'!W$35:W$66)</f>
        <v>24.327730595299563</v>
      </c>
      <c r="W33" s="48">
        <f xml:space="preserve"> AVERAGEIF('5.4.1 (Small excl tax)'!$A$35:$A$66,'Annual excl tax'!$B33,'5.4.1 (Small excl tax)'!X$35:X$66)</f>
        <v>18.139915575317815</v>
      </c>
      <c r="X33" s="48">
        <f xml:space="preserve"> AVERAGEIF('5.4.1 (Small excl tax)'!$A$35:$A$66,'Annual excl tax'!$B33,'5.4.1 (Small excl tax)'!Y$35:Y$66)</f>
        <v>21.045271908126836</v>
      </c>
      <c r="Y33" s="48">
        <f xml:space="preserve"> AVERAGEIF('5.4.1 (Small excl tax)'!$A$35:$A$66,'Annual excl tax'!$B33,'5.4.1 (Small excl tax)'!Z$35:Z$66)</f>
        <v>12.922595052215307</v>
      </c>
      <c r="Z33" s="48">
        <f xml:space="preserve"> AVERAGEIF('5.4.1 (Small excl tax)'!$A$35:$A$66,'Annual excl tax'!$B33,'5.4.1 (Small excl tax)'!AA$35:AA$66)</f>
        <v>26.187824925202701</v>
      </c>
      <c r="AA33" s="48">
        <f xml:space="preserve"> AVERAGEIF('5.4.1 (Small excl tax)'!$A$35:$A$66,'Annual excl tax'!$B33,'5.4.1 (Small excl tax)'!AB$35:AB$66)</f>
        <v>16.009274602098383</v>
      </c>
      <c r="AB33" s="48">
        <f xml:space="preserve"> AVERAGEIF('5.4.1 (Small excl tax)'!$A$35:$A$66,'Annual excl tax'!$B33,'5.4.1 (Small excl tax)'!AC$35:AC$66)</f>
        <v>17.754780847638109</v>
      </c>
      <c r="AC33" s="48">
        <f xml:space="preserve"> AVERAGEIF('5.4.1 (Small excl tax)'!$A$35:$A$66,'Annual excl tax'!$B33,'5.4.1 (Small excl tax)'!AD$35:AD$66)</f>
        <v>13.282850128268645</v>
      </c>
      <c r="AD33" s="48">
        <f xml:space="preserve"> AVERAGEIF('5.4.1 (Small excl tax)'!$A$35:$A$66,'Annual excl tax'!$B33,'5.4.1 (Small excl tax)'!AE$35:AE$66)</f>
        <v>14.906306244684576</v>
      </c>
      <c r="AE33" s="48">
        <f xml:space="preserve"> AVERAGEIF('5.4.1 (Small excl tax)'!$A$35:$A$66,'Annual excl tax'!$B33,'5.4.1 (Small excl tax)'!AF$35:AF$66)</f>
        <v>14.862992937917609</v>
      </c>
      <c r="AF33" s="48">
        <f xml:space="preserve"> AVERAGEIF('5.4.1 (Small excl tax)'!$A$35:$A$66,'Annual excl tax'!$B33,'5.4.1 (Small excl tax)'!AG$35:AG$66)</f>
        <v>24.641536091502999</v>
      </c>
      <c r="AG33" s="48">
        <f xml:space="preserve"> AVERAGEIF('5.4.1 (Small excl tax)'!$A$35:$A$66,'Annual excl tax'!$B33,'5.4.1 (Small excl tax)'!AH$35:AH$66)</f>
        <v>17.91185200171951</v>
      </c>
      <c r="AH33" s="48">
        <f t="shared" si="8"/>
        <v>17.965983111934694</v>
      </c>
      <c r="AI33" s="50">
        <f t="shared" si="9"/>
        <v>30.488966267171776</v>
      </c>
      <c r="AJ33" s="51">
        <f>RANK(Q33,(C33:Q33,U33:AG33),1)</f>
        <v>23</v>
      </c>
    </row>
    <row r="34" spans="1:36" ht="12.95" customHeight="1" x14ac:dyDescent="0.2">
      <c r="A34" s="32" t="s">
        <v>45</v>
      </c>
      <c r="B34" s="109">
        <v>2008</v>
      </c>
      <c r="C34" s="48">
        <f>AVERAGEIF('5.4.2 (Medium excl tax)'!$A$35:$A$66,'Annual excl tax'!$B34,'5.4.2 (Medium excl tax)'!D$35:D$66)</f>
        <v>6.3014551500000007</v>
      </c>
      <c r="D34" s="48">
        <f>AVERAGEIF('5.4.2 (Medium excl tax)'!$A$35:$A$66,'Annual excl tax'!$B34,'5.4.2 (Medium excl tax)'!E$35:E$66)</f>
        <v>6.7448002999999996</v>
      </c>
      <c r="E34" s="48">
        <f>AVERAGEIF('5.4.2 (Medium excl tax)'!$A$35:$A$66,'Annual excl tax'!$B34,'5.4.2 (Medium excl tax)'!F$35:F$66)</f>
        <v>6.122670958333333</v>
      </c>
      <c r="F34" s="48">
        <f>AVERAGEIF('5.4.2 (Medium excl tax)'!$A$35:$A$66,'Annual excl tax'!$B34,'5.4.2 (Medium excl tax)'!G$35:G$66)</f>
        <v>4.782658866666667</v>
      </c>
      <c r="G34" s="48">
        <f>AVERAGEIF('5.4.2 (Medium excl tax)'!$A$35:$A$66,'Annual excl tax'!$B34,'5.4.2 (Medium excl tax)'!H$35:H$66)</f>
        <v>4.1472207833333332</v>
      </c>
      <c r="H34" s="48">
        <f>AVERAGEIF('5.4.2 (Medium excl tax)'!$A$35:$A$66,'Annual excl tax'!$B34,'5.4.2 (Medium excl tax)'!I$35:I$66)</f>
        <v>6.6502789083333331</v>
      </c>
      <c r="I34" s="48">
        <f>AVERAGEIF('5.4.2 (Medium excl tax)'!$A$35:$A$66,'Annual excl tax'!$B34,'5.4.2 (Medium excl tax)'!J$35:J$66)</f>
        <v>6.1199523083333336</v>
      </c>
      <c r="J34" s="48">
        <f>AVERAGEIF('5.4.2 (Medium excl tax)'!$A$35:$A$66,'Annual excl tax'!$B34,'5.4.2 (Medium excl tax)'!K$35:K$66)</f>
        <v>9.8731566750000006</v>
      </c>
      <c r="K34" s="48"/>
      <c r="L34" s="48"/>
      <c r="M34" s="48">
        <f>AVERAGEIF('5.4.2 (Medium excl tax)'!$A$35:$A$66,'Annual excl tax'!$B34,'5.4.2 (Medium excl tax)'!N$35:N$66)</f>
        <v>6.3873728916666677</v>
      </c>
      <c r="N34" s="48">
        <f>AVERAGEIF('5.4.2 (Medium excl tax)'!$A$35:$A$66,'Annual excl tax'!$B34,'5.4.2 (Medium excl tax)'!O$35:O$66)</f>
        <v>5.5844011500000006</v>
      </c>
      <c r="O34" s="48">
        <f>AVERAGEIF('5.4.2 (Medium excl tax)'!$A$35:$A$66,'Annual excl tax'!$B34,'5.4.2 (Medium excl tax)'!P$35:P$66)</f>
        <v>6.5606505750000004</v>
      </c>
      <c r="P34" s="48">
        <f>AVERAGEIF('5.4.2 (Medium excl tax)'!$A$35:$A$66,'Annual excl tax'!$B34,'5.4.2 (Medium excl tax)'!Q$35:Q$66)</f>
        <v>5.1647395333333339</v>
      </c>
      <c r="Q34" s="48">
        <f>AVERAGEIF('5.4.2 (Medium excl tax)'!$A$35:$A$66,'Annual excl tax'!$B34,'5.4.2 (Medium excl tax)'!R$35:R$66)</f>
        <v>7.2584886166666669</v>
      </c>
      <c r="R34" s="49">
        <f t="shared" si="0"/>
        <v>6.3014551500000007</v>
      </c>
      <c r="S34" s="50">
        <f t="shared" si="1"/>
        <v>15.187499456640044</v>
      </c>
      <c r="T34" s="51">
        <f t="shared" si="2"/>
        <v>12</v>
      </c>
      <c r="U34" s="48">
        <f>AVERAGEIF('5.4.2 (Medium excl tax)'!$A$35:$A$66,'Annual excl tax'!$B34,'5.4.2 (Medium excl tax)'!V$35:V$66)</f>
        <v>4.3076647583333338</v>
      </c>
      <c r="V34" s="48">
        <f>AVERAGEIF('5.4.2 (Medium excl tax)'!$A$35:$A$66,'Annual excl tax'!$B34,'5.4.2 (Medium excl tax)'!W$35:W$66)</f>
        <v>5.5919188750000002</v>
      </c>
      <c r="W34" s="48">
        <f>AVERAGEIF('5.4.2 (Medium excl tax)'!$A$35:$A$66,'Annual excl tax'!$B34,'5.4.2 (Medium excl tax)'!X$35:X$66)</f>
        <v>11.946769625000002</v>
      </c>
      <c r="X34" s="48">
        <f>AVERAGEIF('5.4.2 (Medium excl tax)'!$A$35:$A$66,'Annual excl tax'!$B34,'5.4.2 (Medium excl tax)'!Y$35:Y$66)</f>
        <v>7.341947441666667</v>
      </c>
      <c r="Y34" s="48">
        <f>AVERAGEIF('5.4.2 (Medium excl tax)'!$A$35:$A$66,'Annual excl tax'!$B34,'5.4.2 (Medium excl tax)'!Z$35:Z$66)</f>
        <v>3.6046269333333334</v>
      </c>
      <c r="Z34" s="48">
        <f>AVERAGEIF('5.4.2 (Medium excl tax)'!$A$35:$A$66,'Annual excl tax'!$B34,'5.4.2 (Medium excl tax)'!AA$35:AA$66)</f>
        <v>8.1340941333333348</v>
      </c>
      <c r="AA34" s="48">
        <f>AVERAGEIF('5.4.2 (Medium excl tax)'!$A$35:$A$66,'Annual excl tax'!$B34,'5.4.2 (Medium excl tax)'!AB$35:AB$66)</f>
        <v>5.1829635500000002</v>
      </c>
      <c r="AB34" s="48">
        <f>AVERAGEIF('5.4.2 (Medium excl tax)'!$A$35:$A$66,'Annual excl tax'!$B34,'5.4.2 (Medium excl tax)'!AC$35:AC$66)</f>
        <v>5.5960301750000001</v>
      </c>
      <c r="AC34" s="48">
        <f>AVERAGEIF('5.4.2 (Medium excl tax)'!$A$35:$A$66,'Annual excl tax'!$B34,'5.4.2 (Medium excl tax)'!AD$35:AD$66)</f>
        <v>8.9683389000000009</v>
      </c>
      <c r="AD34" s="48">
        <f>AVERAGEIF('5.4.2 (Medium excl tax)'!$A$35:$A$66,'Annual excl tax'!$B34,'5.4.2 (Medium excl tax)'!AE$35:AE$66)</f>
        <v>5.9947739000000002</v>
      </c>
      <c r="AE34" s="48">
        <f>AVERAGEIF('5.4.2 (Medium excl tax)'!$A$35:$A$66,'Annual excl tax'!$B34,'5.4.2 (Medium excl tax)'!AF$35:AF$66)</f>
        <v>6.3023531083333335</v>
      </c>
      <c r="AF34" s="48">
        <f>AVERAGEIF('5.4.2 (Medium excl tax)'!$A$35:$A$66,'Annual excl tax'!$B34,'5.4.2 (Medium excl tax)'!AG$35:AG$66)</f>
        <v>8.9577710249999996</v>
      </c>
      <c r="AG34" s="48">
        <f>AVERAGEIF('5.4.2 (Medium excl tax)'!$A$35:$A$66,'Annual excl tax'!$B34,'5.4.2 (Medium excl tax)'!AH$35:AH$66)</f>
        <v>6.0248396833333331</v>
      </c>
      <c r="AH34" s="48">
        <f t="shared" si="3"/>
        <v>6.2120630541666664</v>
      </c>
      <c r="AI34" s="50">
        <f t="shared" si="4"/>
        <v>16.845057002409579</v>
      </c>
      <c r="AJ34" s="51">
        <f>RANK(Q34,(C34:Q34,U34:AG34),1)</f>
        <v>20</v>
      </c>
    </row>
    <row r="35" spans="1:36" ht="12.95" customHeight="1" x14ac:dyDescent="0.2">
      <c r="A35" s="32" t="s">
        <v>45</v>
      </c>
      <c r="B35" s="109">
        <v>2009</v>
      </c>
      <c r="C35" s="48">
        <f>AVERAGEIF('5.4.2 (Medium excl tax)'!$A$35:$A$66,'Annual excl tax'!$B35,'5.4.2 (Medium excl tax)'!D$35:D$66)</f>
        <v>8.0747146170660784</v>
      </c>
      <c r="D35" s="48">
        <f>AVERAGEIF('5.4.2 (Medium excl tax)'!$A$35:$A$66,'Annual excl tax'!$B35,'5.4.2 (Medium excl tax)'!E$35:E$66)</f>
        <v>8.1507601961212437</v>
      </c>
      <c r="E35" s="48">
        <f>AVERAGEIF('5.4.2 (Medium excl tax)'!$A$35:$A$66,'Annual excl tax'!$B35,'5.4.2 (Medium excl tax)'!F$35:F$66)</f>
        <v>5.4866949057338132</v>
      </c>
      <c r="F35" s="48">
        <f>AVERAGEIF('5.4.2 (Medium excl tax)'!$A$35:$A$66,'Annual excl tax'!$B35,'5.4.2 (Medium excl tax)'!G$35:G$66)</f>
        <v>5.6516888814028317</v>
      </c>
      <c r="G35" s="48">
        <f>AVERAGEIF('5.4.2 (Medium excl tax)'!$A$35:$A$66,'Annual excl tax'!$B35,'5.4.2 (Medium excl tax)'!H$35:H$66)</f>
        <v>5.2208613807748634</v>
      </c>
      <c r="H35" s="48">
        <f>AVERAGEIF('5.4.2 (Medium excl tax)'!$A$35:$A$66,'Annual excl tax'!$B35,'5.4.2 (Medium excl tax)'!I$35:I$66)</f>
        <v>7.4646308985243861</v>
      </c>
      <c r="I35" s="48">
        <f>AVERAGEIF('5.4.2 (Medium excl tax)'!$A$35:$A$66,'Annual excl tax'!$B35,'5.4.2 (Medium excl tax)'!J$35:J$66)</f>
        <v>6.9493877803377266</v>
      </c>
      <c r="J35" s="48">
        <f>AVERAGEIF('5.4.2 (Medium excl tax)'!$A$35:$A$66,'Annual excl tax'!$B35,'5.4.2 (Medium excl tax)'!K$35:K$66)</f>
        <v>9.0694641663560116</v>
      </c>
      <c r="K35" s="48"/>
      <c r="L35" s="48">
        <f>AVERAGEIF('5.4.2 (Medium excl tax)'!$A$35:$A$66,'Annual excl tax'!$B35,'5.4.2 (Medium excl tax)'!M$35:M$66)</f>
        <v>8.1010893136799353</v>
      </c>
      <c r="M35" s="48">
        <f>AVERAGEIF('5.4.2 (Medium excl tax)'!$A$35:$A$66,'Annual excl tax'!$B35,'5.4.2 (Medium excl tax)'!N$35:N$66)</f>
        <v>7.7629842400590245</v>
      </c>
      <c r="N35" s="48">
        <f>AVERAGEIF('5.4.2 (Medium excl tax)'!$A$35:$A$66,'Annual excl tax'!$B35,'5.4.2 (Medium excl tax)'!O$35:O$66)</f>
        <v>7.3577094583277862</v>
      </c>
      <c r="O35" s="48">
        <f>AVERAGEIF('5.4.2 (Medium excl tax)'!$A$35:$A$66,'Annual excl tax'!$B35,'5.4.2 (Medium excl tax)'!P$35:P$66)</f>
        <v>7.9992064849798075</v>
      </c>
      <c r="P35" s="48">
        <f>AVERAGEIF('5.4.2 (Medium excl tax)'!$A$35:$A$66,'Annual excl tax'!$B35,'5.4.2 (Medium excl tax)'!Q$35:Q$66)</f>
        <v>5.2686353915612658</v>
      </c>
      <c r="Q35" s="48">
        <f>AVERAGEIF('5.4.2 (Medium excl tax)'!$A$35:$A$66,'Annual excl tax'!$B35,'5.4.2 (Medium excl tax)'!R$35:R$66)</f>
        <v>8.2502284191141868</v>
      </c>
      <c r="R35" s="49">
        <f t="shared" ref="R35:R49" si="10">MEDIAN(C35:Q35)</f>
        <v>7.6138075692917049</v>
      </c>
      <c r="S35" s="50">
        <f t="shared" ref="S35:S49" si="11">(Q35-R35)/R35*100</f>
        <v>8.3587724542621551</v>
      </c>
      <c r="T35" s="51">
        <f t="shared" ref="T35:T49" si="12">RANK(Q35,(C35:Q35),1)</f>
        <v>13</v>
      </c>
      <c r="U35" s="48">
        <f>AVERAGEIF('5.4.2 (Medium excl tax)'!$A$35:$A$66,'Annual excl tax'!$B35,'5.4.2 (Medium excl tax)'!V$35:V$66)</f>
        <v>5.193222103057737</v>
      </c>
      <c r="V35" s="48">
        <f>AVERAGEIF('5.4.2 (Medium excl tax)'!$A$35:$A$66,'Annual excl tax'!$B35,'5.4.2 (Medium excl tax)'!W$35:W$66)</f>
        <v>6.6130334073447834</v>
      </c>
      <c r="W35" s="48">
        <f>AVERAGEIF('5.4.2 (Medium excl tax)'!$A$35:$A$66,'Annual excl tax'!$B35,'5.4.2 (Medium excl tax)'!X$35:X$66)</f>
        <v>10.68902608304043</v>
      </c>
      <c r="X35" s="48">
        <f>AVERAGEIF('5.4.2 (Medium excl tax)'!$A$35:$A$66,'Annual excl tax'!$B35,'5.4.2 (Medium excl tax)'!Y$35:Y$66)</f>
        <v>8.44369555182843</v>
      </c>
      <c r="Y35" s="48">
        <f>AVERAGEIF('5.4.2 (Medium excl tax)'!$A$35:$A$66,'Annual excl tax'!$B35,'5.4.2 (Medium excl tax)'!Z$35:Z$66)</f>
        <v>4.4894675216815338</v>
      </c>
      <c r="Z35" s="48">
        <f>AVERAGEIF('5.4.2 (Medium excl tax)'!$A$35:$A$66,'Annual excl tax'!$B35,'5.4.2 (Medium excl tax)'!AA$35:AA$66)</f>
        <v>9.8332000564705098</v>
      </c>
      <c r="AA35" s="48">
        <f>AVERAGEIF('5.4.2 (Medium excl tax)'!$A$35:$A$66,'Annual excl tax'!$B35,'5.4.2 (Medium excl tax)'!AB$35:AB$66)</f>
        <v>7.5003240694692233</v>
      </c>
      <c r="AB35" s="48">
        <f>AVERAGEIF('5.4.2 (Medium excl tax)'!$A$35:$A$66,'Annual excl tax'!$B35,'5.4.2 (Medium excl tax)'!AC$35:AC$66)</f>
        <v>6.4463835746305422</v>
      </c>
      <c r="AC35" s="48">
        <f>AVERAGEIF('5.4.2 (Medium excl tax)'!$A$35:$A$66,'Annual excl tax'!$B35,'5.4.2 (Medium excl tax)'!AD$35:AD$66)</f>
        <v>9.3141710062796772</v>
      </c>
      <c r="AD35" s="48">
        <f>AVERAGEIF('5.4.2 (Medium excl tax)'!$A$35:$A$66,'Annual excl tax'!$B35,'5.4.2 (Medium excl tax)'!AE$35:AE$66)</f>
        <v>6.9250483151000743</v>
      </c>
      <c r="AE35" s="48">
        <f>AVERAGEIF('5.4.2 (Medium excl tax)'!$A$35:$A$66,'Annual excl tax'!$B35,'5.4.2 (Medium excl tax)'!AF$35:AF$66)</f>
        <v>6.4493356273066169</v>
      </c>
      <c r="AF35" s="48">
        <f>AVERAGEIF('5.4.2 (Medium excl tax)'!$A$35:$A$66,'Annual excl tax'!$B35,'5.4.2 (Medium excl tax)'!AG$35:AG$66)</f>
        <v>11.219088603357298</v>
      </c>
      <c r="AG35" s="48">
        <f>AVERAGEIF('5.4.2 (Medium excl tax)'!$A$35:$A$66,'Annual excl tax'!$B35,'5.4.2 (Medium excl tax)'!AH$35:AH$66)</f>
        <v>6.8277931090378559</v>
      </c>
      <c r="AH35" s="48">
        <f t="shared" ref="AH35:AH49" si="13">MEDIAN(C35:Q35,U35:AG35)</f>
        <v>7.4646308985243861</v>
      </c>
      <c r="AI35" s="50">
        <f t="shared" ref="AI35:AI49" si="14">(Q35-AH35)/AH35*100</f>
        <v>10.524264779724048</v>
      </c>
      <c r="AJ35" s="51">
        <f>RANK(Q35,(C35:Q35,U35:AG35),1)</f>
        <v>21</v>
      </c>
    </row>
    <row r="36" spans="1:36" ht="12.95" customHeight="1" x14ac:dyDescent="0.2">
      <c r="A36" s="32" t="s">
        <v>45</v>
      </c>
      <c r="B36" s="109">
        <v>2010</v>
      </c>
      <c r="C36" s="48">
        <f>AVERAGEIF('5.4.2 (Medium excl tax)'!$A$35:$A$66,'Annual excl tax'!$B36,'5.4.2 (Medium excl tax)'!D$35:D$66)</f>
        <v>7.246577060662645</v>
      </c>
      <c r="D36" s="48">
        <f>AVERAGEIF('5.4.2 (Medium excl tax)'!$A$35:$A$66,'Annual excl tax'!$B36,'5.4.2 (Medium excl tax)'!E$35:E$66)</f>
        <v>7.178166245506894</v>
      </c>
      <c r="E36" s="48">
        <f>AVERAGEIF('5.4.2 (Medium excl tax)'!$A$35:$A$66,'Annual excl tax'!$B36,'5.4.2 (Medium excl tax)'!F$35:F$66)</f>
        <v>6.3303659059922346</v>
      </c>
      <c r="F36" s="48">
        <f>AVERAGEIF('5.4.2 (Medium excl tax)'!$A$35:$A$66,'Annual excl tax'!$B36,'5.4.2 (Medium excl tax)'!G$35:G$66)</f>
        <v>5.5526989379286986</v>
      </c>
      <c r="G36" s="48">
        <f>AVERAGEIF('5.4.2 (Medium excl tax)'!$A$35:$A$66,'Annual excl tax'!$B36,'5.4.2 (Medium excl tax)'!H$35:H$66)</f>
        <v>5.1613014323117294</v>
      </c>
      <c r="H36" s="48">
        <f>AVERAGEIF('5.4.2 (Medium excl tax)'!$A$35:$A$66,'Annual excl tax'!$B36,'5.4.2 (Medium excl tax)'!I$35:I$66)</f>
        <v>6.8225855961906525</v>
      </c>
      <c r="I36" s="48">
        <f>AVERAGEIF('5.4.2 (Medium excl tax)'!$A$35:$A$66,'Annual excl tax'!$B36,'5.4.2 (Medium excl tax)'!J$35:J$66)</f>
        <v>6.3750575790912265</v>
      </c>
      <c r="J36" s="48">
        <f>AVERAGEIF('5.4.2 (Medium excl tax)'!$A$35:$A$66,'Annual excl tax'!$B36,'5.4.2 (Medium excl tax)'!K$35:K$66)</f>
        <v>7.2623104409619543</v>
      </c>
      <c r="K36" s="48">
        <f>AVERAGEIF('5.4.2 (Medium excl tax)'!$A$35:$A$66,'Annual excl tax'!$B36,'5.4.2 (Medium excl tax)'!L$35:L$66)</f>
        <v>8.8428403571115908</v>
      </c>
      <c r="L36" s="48">
        <f>AVERAGEIF('5.4.2 (Medium excl tax)'!$A$35:$A$66,'Annual excl tax'!$B36,'5.4.2 (Medium excl tax)'!M$35:M$66)</f>
        <v>6.5598493337336805</v>
      </c>
      <c r="M36" s="48">
        <f>AVERAGEIF('5.4.2 (Medium excl tax)'!$A$35:$A$66,'Annual excl tax'!$B36,'5.4.2 (Medium excl tax)'!N$35:N$66)</f>
        <v>6.6842160349778332</v>
      </c>
      <c r="N36" s="48">
        <f>AVERAGEIF('5.4.2 (Medium excl tax)'!$A$35:$A$66,'Annual excl tax'!$B36,'5.4.2 (Medium excl tax)'!O$35:O$66)</f>
        <v>6.5215319736692869</v>
      </c>
      <c r="O36" s="48">
        <f>AVERAGEIF('5.4.2 (Medium excl tax)'!$A$35:$A$66,'Annual excl tax'!$B36,'5.4.2 (Medium excl tax)'!P$35:P$66)</f>
        <v>7.4458479617049402</v>
      </c>
      <c r="P36" s="48">
        <f>AVERAGEIF('5.4.2 (Medium excl tax)'!$A$35:$A$66,'Annual excl tax'!$B36,'5.4.2 (Medium excl tax)'!Q$35:Q$66)</f>
        <v>6.1902658244487725</v>
      </c>
      <c r="Q36" s="48">
        <f>AVERAGEIF('5.4.2 (Medium excl tax)'!$A$35:$A$66,'Annual excl tax'!$B36,'5.4.2 (Medium excl tax)'!R$35:R$66)</f>
        <v>7.258793846514406</v>
      </c>
      <c r="R36" s="49">
        <f t="shared" si="10"/>
        <v>6.6842160349778332</v>
      </c>
      <c r="S36" s="50">
        <f t="shared" si="11"/>
        <v>8.5960389151078385</v>
      </c>
      <c r="T36" s="51">
        <f t="shared" si="12"/>
        <v>12</v>
      </c>
      <c r="U36" s="48">
        <f>AVERAGEIF('5.4.2 (Medium excl tax)'!$A$35:$A$66,'Annual excl tax'!$B36,'5.4.2 (Medium excl tax)'!V$35:V$66)</f>
        <v>4.9586965262512122</v>
      </c>
      <c r="V36" s="48">
        <f>AVERAGEIF('5.4.2 (Medium excl tax)'!$A$35:$A$66,'Annual excl tax'!$B36,'5.4.2 (Medium excl tax)'!W$35:W$66)</f>
        <v>6.7075144443896786</v>
      </c>
      <c r="W36" s="48">
        <f>AVERAGEIF('5.4.2 (Medium excl tax)'!$A$35:$A$66,'Annual excl tax'!$B36,'5.4.2 (Medium excl tax)'!X$35:X$66)</f>
        <v>12.539826151401607</v>
      </c>
      <c r="X36" s="48">
        <f>AVERAGEIF('5.4.2 (Medium excl tax)'!$A$35:$A$66,'Annual excl tax'!$B36,'5.4.2 (Medium excl tax)'!Y$35:Y$66)</f>
        <v>8.0903289655123203</v>
      </c>
      <c r="Y36" s="48">
        <f>AVERAGEIF('5.4.2 (Medium excl tax)'!$A$35:$A$66,'Annual excl tax'!$B36,'5.4.2 (Medium excl tax)'!Z$35:Z$66)</f>
        <v>4.9306908063138799</v>
      </c>
      <c r="Z36" s="48">
        <f>AVERAGEIF('5.4.2 (Medium excl tax)'!$A$35:$A$66,'Annual excl tax'!$B36,'5.4.2 (Medium excl tax)'!AA$35:AA$66)</f>
        <v>7.8860490929074185</v>
      </c>
      <c r="AA36" s="48">
        <f>AVERAGEIF('5.4.2 (Medium excl tax)'!$A$35:$A$66,'Annual excl tax'!$B36,'5.4.2 (Medium excl tax)'!AB$35:AB$66)</f>
        <v>7.1895495301041006</v>
      </c>
      <c r="AB36" s="48">
        <f>AVERAGEIF('5.4.2 (Medium excl tax)'!$A$35:$A$66,'Annual excl tax'!$B36,'5.4.2 (Medium excl tax)'!AC$35:AC$66)</f>
        <v>8.0333014349537741</v>
      </c>
      <c r="AC36" s="48">
        <f>AVERAGEIF('5.4.2 (Medium excl tax)'!$A$35:$A$66,'Annual excl tax'!$B36,'5.4.2 (Medium excl tax)'!AD$35:AD$66)</f>
        <v>13.25128114703594</v>
      </c>
      <c r="AD36" s="48">
        <f>AVERAGEIF('5.4.2 (Medium excl tax)'!$A$35:$A$66,'Annual excl tax'!$B36,'5.4.2 (Medium excl tax)'!AE$35:AE$66)</f>
        <v>6.9160253410888917</v>
      </c>
      <c r="AE36" s="48">
        <f>AVERAGEIF('5.4.2 (Medium excl tax)'!$A$35:$A$66,'Annual excl tax'!$B36,'5.4.2 (Medium excl tax)'!AF$35:AF$66)</f>
        <v>6.0509992441598648</v>
      </c>
      <c r="AF36" s="48">
        <f>AVERAGEIF('5.4.2 (Medium excl tax)'!$A$35:$A$66,'Annual excl tax'!$B36,'5.4.2 (Medium excl tax)'!AG$35:AG$66)</f>
        <v>9.085738861896715</v>
      </c>
      <c r="AG36" s="48">
        <f>AVERAGEIF('5.4.2 (Medium excl tax)'!$A$35:$A$66,'Annual excl tax'!$B36,'5.4.2 (Medium excl tax)'!AH$35:AH$66)</f>
        <v>6.5820760986753823</v>
      </c>
      <c r="AH36" s="48">
        <f t="shared" si="13"/>
        <v>6.8693054686397721</v>
      </c>
      <c r="AI36" s="50">
        <f t="shared" si="14"/>
        <v>5.6699819166981751</v>
      </c>
      <c r="AJ36" s="51">
        <f>RANK(Q36,(C36:Q36,U36:AG36),1)</f>
        <v>19</v>
      </c>
    </row>
    <row r="37" spans="1:36" ht="12.95" customHeight="1" x14ac:dyDescent="0.2">
      <c r="A37" s="32" t="s">
        <v>45</v>
      </c>
      <c r="B37" s="109">
        <v>2011</v>
      </c>
      <c r="C37" s="48">
        <f>AVERAGEIF('5.4.2 (Medium excl tax)'!$A$35:$A$66,'Annual excl tax'!$B37,'5.4.2 (Medium excl tax)'!D$35:D$66)</f>
        <v>7.1464962670722203</v>
      </c>
      <c r="D37" s="48">
        <f>AVERAGEIF('5.4.2 (Medium excl tax)'!$A$35:$A$66,'Annual excl tax'!$B37,'5.4.2 (Medium excl tax)'!E$35:E$66)</f>
        <v>7.6324183768551066</v>
      </c>
      <c r="E37" s="48">
        <f>AVERAGEIF('5.4.2 (Medium excl tax)'!$A$35:$A$66,'Annual excl tax'!$B37,'5.4.2 (Medium excl tax)'!F$35:F$66)</f>
        <v>6.378612286971288</v>
      </c>
      <c r="F37" s="48">
        <f>AVERAGEIF('5.4.2 (Medium excl tax)'!$A$35:$A$66,'Annual excl tax'!$B37,'5.4.2 (Medium excl tax)'!G$35:G$66)</f>
        <v>5.7102706805754408</v>
      </c>
      <c r="G37" s="48">
        <f>AVERAGEIF('5.4.2 (Medium excl tax)'!$A$35:$A$66,'Annual excl tax'!$B37,'5.4.2 (Medium excl tax)'!H$35:H$66)</f>
        <v>5.3935930049221978</v>
      </c>
      <c r="H37" s="48">
        <f>AVERAGEIF('5.4.2 (Medium excl tax)'!$A$35:$A$66,'Annual excl tax'!$B37,'5.4.2 (Medium excl tax)'!I$35:I$66)</f>
        <v>6.9208450348920802</v>
      </c>
      <c r="I37" s="48">
        <f>AVERAGEIF('5.4.2 (Medium excl tax)'!$A$35:$A$66,'Annual excl tax'!$B37,'5.4.2 (Medium excl tax)'!J$35:J$66)</f>
        <v>6.7602667808578456</v>
      </c>
      <c r="J37" s="48">
        <f>AVERAGEIF('5.4.2 (Medium excl tax)'!$A$35:$A$66,'Annual excl tax'!$B37,'5.4.2 (Medium excl tax)'!K$35:K$66)</f>
        <v>7.8276042563228714</v>
      </c>
      <c r="K37" s="48">
        <f>AVERAGEIF('5.4.2 (Medium excl tax)'!$A$35:$A$66,'Annual excl tax'!$B37,'5.4.2 (Medium excl tax)'!L$35:L$66)</f>
        <v>8.8734130089250929</v>
      </c>
      <c r="L37" s="48">
        <f>AVERAGEIF('5.4.2 (Medium excl tax)'!$A$35:$A$66,'Annual excl tax'!$B37,'5.4.2 (Medium excl tax)'!M$35:M$66)</f>
        <v>6.1658596575257638</v>
      </c>
      <c r="M37" s="48">
        <f>AVERAGEIF('5.4.2 (Medium excl tax)'!$A$35:$A$66,'Annual excl tax'!$B37,'5.4.2 (Medium excl tax)'!N$35:N$66)</f>
        <v>6.5780576340536783</v>
      </c>
      <c r="N37" s="48">
        <f>AVERAGEIF('5.4.2 (Medium excl tax)'!$A$35:$A$66,'Annual excl tax'!$B37,'5.4.2 (Medium excl tax)'!O$35:O$66)</f>
        <v>7.246315100526008</v>
      </c>
      <c r="O37" s="48">
        <f>AVERAGEIF('5.4.2 (Medium excl tax)'!$A$35:$A$66,'Annual excl tax'!$B37,'5.4.2 (Medium excl tax)'!P$35:P$66)</f>
        <v>7.6498048269967551</v>
      </c>
      <c r="P37" s="48">
        <f>AVERAGEIF('5.4.2 (Medium excl tax)'!$A$35:$A$66,'Annual excl tax'!$B37,'5.4.2 (Medium excl tax)'!Q$35:Q$66)</f>
        <v>6.4480228626608014</v>
      </c>
      <c r="Q37" s="48">
        <f>AVERAGEIF('5.4.2 (Medium excl tax)'!$A$35:$A$66,'Annual excl tax'!$B37,'5.4.2 (Medium excl tax)'!R$35:R$66)</f>
        <v>7.5760175887991448</v>
      </c>
      <c r="R37" s="49">
        <f t="shared" si="10"/>
        <v>6.9208450348920802</v>
      </c>
      <c r="S37" s="50">
        <f t="shared" si="11"/>
        <v>9.4666554532568128</v>
      </c>
      <c r="T37" s="51">
        <f t="shared" si="12"/>
        <v>11</v>
      </c>
      <c r="U37" s="48">
        <f>AVERAGEIF('5.4.2 (Medium excl tax)'!$A$35:$A$66,'Annual excl tax'!$B37,'5.4.2 (Medium excl tax)'!V$35:V$66)</f>
        <v>5.0159876288414722</v>
      </c>
      <c r="V37" s="48">
        <f>AVERAGEIF('5.4.2 (Medium excl tax)'!$A$35:$A$66,'Annual excl tax'!$B37,'5.4.2 (Medium excl tax)'!W$35:W$66)</f>
        <v>6.6084688968152214</v>
      </c>
      <c r="W37" s="48">
        <f>AVERAGEIF('5.4.2 (Medium excl tax)'!$A$35:$A$66,'Annual excl tax'!$B37,'5.4.2 (Medium excl tax)'!X$35:X$66)</f>
        <v>14.53095639459184</v>
      </c>
      <c r="X37" s="48">
        <f>AVERAGEIF('5.4.2 (Medium excl tax)'!$A$35:$A$66,'Annual excl tax'!$B37,'5.4.2 (Medium excl tax)'!Y$35:Y$66)</f>
        <v>8.4178961519092148</v>
      </c>
      <c r="Y37" s="48">
        <f>AVERAGEIF('5.4.2 (Medium excl tax)'!$A$35:$A$66,'Annual excl tax'!$B37,'5.4.2 (Medium excl tax)'!Z$35:Z$66)</f>
        <v>5.4151728127385654</v>
      </c>
      <c r="Z37" s="48">
        <f>AVERAGEIF('5.4.2 (Medium excl tax)'!$A$35:$A$66,'Annual excl tax'!$B37,'5.4.2 (Medium excl tax)'!AA$35:AA$66)</f>
        <v>7.7713927830948268</v>
      </c>
      <c r="AA37" s="48">
        <f>AVERAGEIF('5.4.2 (Medium excl tax)'!$A$35:$A$66,'Annual excl tax'!$B37,'5.4.2 (Medium excl tax)'!AB$35:AB$66)</f>
        <v>8.2181292701190944</v>
      </c>
      <c r="AB37" s="48">
        <f>AVERAGEIF('5.4.2 (Medium excl tax)'!$A$35:$A$66,'Annual excl tax'!$B37,'5.4.2 (Medium excl tax)'!AC$35:AC$66)</f>
        <v>8.8517550711797455</v>
      </c>
      <c r="AC37" s="48">
        <f>AVERAGEIF('5.4.2 (Medium excl tax)'!$A$35:$A$66,'Annual excl tax'!$B37,'5.4.2 (Medium excl tax)'!AD$35:AD$66)</f>
        <v>13.668180158045356</v>
      </c>
      <c r="AD37" s="48">
        <f>AVERAGEIF('5.4.2 (Medium excl tax)'!$A$35:$A$66,'Annual excl tax'!$B37,'5.4.2 (Medium excl tax)'!AE$35:AE$66)</f>
        <v>6.7387260380059697</v>
      </c>
      <c r="AE37" s="48">
        <f>AVERAGEIF('5.4.2 (Medium excl tax)'!$A$35:$A$66,'Annual excl tax'!$B37,'5.4.2 (Medium excl tax)'!AF$35:AF$66)</f>
        <v>6.100774659390785</v>
      </c>
      <c r="AF37" s="48">
        <f>AVERAGEIF('5.4.2 (Medium excl tax)'!$A$35:$A$66,'Annual excl tax'!$B37,'5.4.2 (Medium excl tax)'!AG$35:AG$66)</f>
        <v>9.7455886449005042</v>
      </c>
      <c r="AG37" s="48">
        <f>AVERAGEIF('5.4.2 (Medium excl tax)'!$A$35:$A$66,'Annual excl tax'!$B37,'5.4.2 (Medium excl tax)'!AH$35:AH$66)</f>
        <v>6.621442624481551</v>
      </c>
      <c r="AH37" s="48">
        <f t="shared" si="13"/>
        <v>7.0336706509821507</v>
      </c>
      <c r="AI37" s="50">
        <f t="shared" si="14"/>
        <v>7.7107240973994591</v>
      </c>
      <c r="AJ37" s="51">
        <f>RANK(Q37,(C37:Q37,U37:AG37),1)</f>
        <v>17</v>
      </c>
    </row>
    <row r="38" spans="1:36" ht="12.95" customHeight="1" x14ac:dyDescent="0.2">
      <c r="A38" s="32" t="s">
        <v>45</v>
      </c>
      <c r="B38" s="109">
        <v>2012</v>
      </c>
      <c r="C38" s="48">
        <f>AVERAGEIF('5.4.2 (Medium excl tax)'!$A$35:$A$66,'Annual excl tax'!$B38,'5.4.2 (Medium excl tax)'!D$35:D$66)</f>
        <v>6.4830959235689498</v>
      </c>
      <c r="D38" s="48">
        <f>AVERAGEIF('5.4.2 (Medium excl tax)'!$A$35:$A$66,'Annual excl tax'!$B38,'5.4.2 (Medium excl tax)'!E$35:E$66)</f>
        <v>7.0038290604879281</v>
      </c>
      <c r="E38" s="48">
        <f>AVERAGEIF('5.4.2 (Medium excl tax)'!$A$35:$A$66,'Annual excl tax'!$B38,'5.4.2 (Medium excl tax)'!F$35:F$66)</f>
        <v>5.1011916602251199</v>
      </c>
      <c r="F38" s="48">
        <f>AVERAGEIF('5.4.2 (Medium excl tax)'!$A$35:$A$66,'Annual excl tax'!$B38,'5.4.2 (Medium excl tax)'!G$35:G$66)</f>
        <v>5.2622142320705869</v>
      </c>
      <c r="G38" s="48">
        <f>AVERAGEIF('5.4.2 (Medium excl tax)'!$A$35:$A$66,'Annual excl tax'!$B38,'5.4.2 (Medium excl tax)'!H$35:H$66)</f>
        <v>5.1922986641945901</v>
      </c>
      <c r="H38" s="48">
        <f>AVERAGEIF('5.4.2 (Medium excl tax)'!$A$35:$A$66,'Annual excl tax'!$B38,'5.4.2 (Medium excl tax)'!I$35:I$66)</f>
        <v>6.3089442965460165</v>
      </c>
      <c r="I38" s="48">
        <f>AVERAGEIF('5.4.2 (Medium excl tax)'!$A$35:$A$66,'Annual excl tax'!$B38,'5.4.2 (Medium excl tax)'!J$35:J$66)</f>
        <v>7.0080689310603734</v>
      </c>
      <c r="J38" s="48">
        <f>AVERAGEIF('5.4.2 (Medium excl tax)'!$A$35:$A$66,'Annual excl tax'!$B38,'5.4.2 (Medium excl tax)'!K$35:K$66)</f>
        <v>8.865289414296722</v>
      </c>
      <c r="K38" s="48">
        <f>AVERAGEIF('5.4.2 (Medium excl tax)'!$A$35:$A$66,'Annual excl tax'!$B38,'5.4.2 (Medium excl tax)'!L$35:L$66)</f>
        <v>9.4023219247762597</v>
      </c>
      <c r="L38" s="48">
        <f>AVERAGEIF('5.4.2 (Medium excl tax)'!$A$35:$A$66,'Annual excl tax'!$B38,'5.4.2 (Medium excl tax)'!M$35:M$66)</f>
        <v>6.0134152224184625</v>
      </c>
      <c r="M38" s="48">
        <f>AVERAGEIF('5.4.2 (Medium excl tax)'!$A$35:$A$66,'Annual excl tax'!$B38,'5.4.2 (Medium excl tax)'!N$35:N$66)</f>
        <v>6.0428740725727046</v>
      </c>
      <c r="N38" s="48">
        <f>AVERAGEIF('5.4.2 (Medium excl tax)'!$A$35:$A$66,'Annual excl tax'!$B38,'5.4.2 (Medium excl tax)'!O$35:O$66)</f>
        <v>7.6593114481893316</v>
      </c>
      <c r="O38" s="48">
        <f>AVERAGEIF('5.4.2 (Medium excl tax)'!$A$35:$A$66,'Annual excl tax'!$B38,'5.4.2 (Medium excl tax)'!P$35:P$66)</f>
        <v>7.7843751320939329</v>
      </c>
      <c r="P38" s="48">
        <f>AVERAGEIF('5.4.2 (Medium excl tax)'!$A$35:$A$66,'Annual excl tax'!$B38,'5.4.2 (Medium excl tax)'!Q$35:Q$66)</f>
        <v>5.5724803366293152</v>
      </c>
      <c r="Q38" s="48">
        <f>AVERAGEIF('5.4.2 (Medium excl tax)'!$A$35:$A$66,'Annual excl tax'!$B38,'5.4.2 (Medium excl tax)'!R$35:R$66)</f>
        <v>8.2507717459652135</v>
      </c>
      <c r="R38" s="49">
        <f t="shared" si="10"/>
        <v>6.4830959235689498</v>
      </c>
      <c r="S38" s="50">
        <f t="shared" si="11"/>
        <v>27.265921146870159</v>
      </c>
      <c r="T38" s="51">
        <f t="shared" si="12"/>
        <v>13</v>
      </c>
      <c r="U38" s="48">
        <f>AVERAGEIF('5.4.2 (Medium excl tax)'!$A$35:$A$66,'Annual excl tax'!$B38,'5.4.2 (Medium excl tax)'!V$35:V$66)</f>
        <v>5.3152159497811278</v>
      </c>
      <c r="V38" s="48">
        <f>AVERAGEIF('5.4.2 (Medium excl tax)'!$A$35:$A$66,'Annual excl tax'!$B38,'5.4.2 (Medium excl tax)'!W$35:W$66)</f>
        <v>6.2688745176369292</v>
      </c>
      <c r="W38" s="48">
        <f>AVERAGEIF('5.4.2 (Medium excl tax)'!$A$35:$A$66,'Annual excl tax'!$B38,'5.4.2 (Medium excl tax)'!X$35:X$66)</f>
        <v>16.834427102168434</v>
      </c>
      <c r="X38" s="48">
        <f>AVERAGEIF('5.4.2 (Medium excl tax)'!$A$35:$A$66,'Annual excl tax'!$B38,'5.4.2 (Medium excl tax)'!Y$35:Y$66)</f>
        <v>7.77946785885291</v>
      </c>
      <c r="Y38" s="48">
        <f>AVERAGEIF('5.4.2 (Medium excl tax)'!$A$35:$A$66,'Annual excl tax'!$B38,'5.4.2 (Medium excl tax)'!Z$35:Z$66)</f>
        <v>5.3130391300468478</v>
      </c>
      <c r="Z38" s="48">
        <f>AVERAGEIF('5.4.2 (Medium excl tax)'!$A$35:$A$66,'Annual excl tax'!$B38,'5.4.2 (Medium excl tax)'!AA$35:AA$66)</f>
        <v>7.1324347908801808</v>
      </c>
      <c r="AA38" s="48">
        <f>AVERAGEIF('5.4.2 (Medium excl tax)'!$A$35:$A$66,'Annual excl tax'!$B38,'5.4.2 (Medium excl tax)'!AB$35:AB$66)</f>
        <v>7.3594135238851113</v>
      </c>
      <c r="AB38" s="48">
        <f>AVERAGEIF('5.4.2 (Medium excl tax)'!$A$35:$A$66,'Annual excl tax'!$B38,'5.4.2 (Medium excl tax)'!AC$35:AC$66)</f>
        <v>8.687792857162151</v>
      </c>
      <c r="AC38" s="48">
        <f>AVERAGEIF('5.4.2 (Medium excl tax)'!$A$35:$A$66,'Annual excl tax'!$B38,'5.4.2 (Medium excl tax)'!AD$35:AD$66)</f>
        <v>12.851769513404358</v>
      </c>
      <c r="AD38" s="48">
        <f>AVERAGEIF('5.4.2 (Medium excl tax)'!$A$35:$A$66,'Annual excl tax'!$B38,'5.4.2 (Medium excl tax)'!AE$35:AE$66)</f>
        <v>6.3387596640967097</v>
      </c>
      <c r="AE38" s="48">
        <f>AVERAGEIF('5.4.2 (Medium excl tax)'!$A$35:$A$66,'Annual excl tax'!$B38,'5.4.2 (Medium excl tax)'!AF$35:AF$66)</f>
        <v>5.6790221951147544</v>
      </c>
      <c r="AF38" s="48">
        <f>AVERAGEIF('5.4.2 (Medium excl tax)'!$A$35:$A$66,'Annual excl tax'!$B38,'5.4.2 (Medium excl tax)'!AG$35:AG$66)</f>
        <v>9.2870879980618106</v>
      </c>
      <c r="AG38" s="48">
        <f>AVERAGEIF('5.4.2 (Medium excl tax)'!$A$35:$A$66,'Annual excl tax'!$B38,'5.4.2 (Medium excl tax)'!AH$35:AH$66)</f>
        <v>6.2308373681497908</v>
      </c>
      <c r="AH38" s="48">
        <f t="shared" si="13"/>
        <v>6.7434624920284385</v>
      </c>
      <c r="AI38" s="50">
        <f t="shared" si="14"/>
        <v>22.352155969112168</v>
      </c>
      <c r="AJ38" s="51">
        <f>RANK(Q38,(C38:Q38,U38:AG38),1)</f>
        <v>22</v>
      </c>
    </row>
    <row r="39" spans="1:36" ht="12.95" customHeight="1" x14ac:dyDescent="0.2">
      <c r="A39" s="32" t="s">
        <v>45</v>
      </c>
      <c r="B39" s="109">
        <v>2013</v>
      </c>
      <c r="C39" s="48">
        <f>AVERAGEIF('5.4.2 (Medium excl tax)'!$A$35:$A$66,'Annual excl tax'!$B39,'5.4.2 (Medium excl tax)'!D$35:D$66)</f>
        <v>6.5605403892088363</v>
      </c>
      <c r="D39" s="48">
        <f>AVERAGEIF('5.4.2 (Medium excl tax)'!$A$35:$A$66,'Annual excl tax'!$B39,'5.4.2 (Medium excl tax)'!E$35:E$66)</f>
        <v>6.8573846599982904</v>
      </c>
      <c r="E39" s="48">
        <f>AVERAGEIF('5.4.2 (Medium excl tax)'!$A$35:$A$66,'Annual excl tax'!$B39,'5.4.2 (Medium excl tax)'!F$35:F$66)</f>
        <v>5.4948541307289407</v>
      </c>
      <c r="F39" s="48">
        <f>AVERAGEIF('5.4.2 (Medium excl tax)'!$A$35:$A$66,'Annual excl tax'!$B39,'5.4.2 (Medium excl tax)'!G$35:G$66)</f>
        <v>5.4691859274777084</v>
      </c>
      <c r="G39" s="48">
        <f>AVERAGEIF('5.4.2 (Medium excl tax)'!$A$35:$A$66,'Annual excl tax'!$B39,'5.4.2 (Medium excl tax)'!H$35:H$66)</f>
        <v>5.3723223404439242</v>
      </c>
      <c r="H39" s="48">
        <f>AVERAGEIF('5.4.2 (Medium excl tax)'!$A$35:$A$66,'Annual excl tax'!$B39,'5.4.2 (Medium excl tax)'!I$35:I$66)</f>
        <v>6.581462473954498</v>
      </c>
      <c r="I39" s="48">
        <f>AVERAGEIF('5.4.2 (Medium excl tax)'!$A$35:$A$66,'Annual excl tax'!$B39,'5.4.2 (Medium excl tax)'!J$35:J$66)</f>
        <v>7.4013393899108992</v>
      </c>
      <c r="J39" s="48">
        <f>AVERAGEIF('5.4.2 (Medium excl tax)'!$A$35:$A$66,'Annual excl tax'!$B39,'5.4.2 (Medium excl tax)'!K$35:K$66)</f>
        <v>9.6475603295636034</v>
      </c>
      <c r="K39" s="48">
        <f>AVERAGEIF('5.4.2 (Medium excl tax)'!$A$35:$A$66,'Annual excl tax'!$B39,'5.4.2 (Medium excl tax)'!L$35:L$66)</f>
        <v>8.7429637017101918</v>
      </c>
      <c r="L39" s="48">
        <f>AVERAGEIF('5.4.2 (Medium excl tax)'!$A$35:$A$66,'Annual excl tax'!$B39,'5.4.2 (Medium excl tax)'!M$35:M$66)</f>
        <v>6.0511114085343776</v>
      </c>
      <c r="M39" s="48">
        <f>AVERAGEIF('5.4.2 (Medium excl tax)'!$A$35:$A$66,'Annual excl tax'!$B39,'5.4.2 (Medium excl tax)'!N$35:N$66)</f>
        <v>6.4204680469816466</v>
      </c>
      <c r="N39" s="48">
        <f>AVERAGEIF('5.4.2 (Medium excl tax)'!$A$35:$A$66,'Annual excl tax'!$B39,'5.4.2 (Medium excl tax)'!O$35:O$66)</f>
        <v>7.9825984453921333</v>
      </c>
      <c r="O39" s="48">
        <f>AVERAGEIF('5.4.2 (Medium excl tax)'!$A$35:$A$66,'Annual excl tax'!$B39,'5.4.2 (Medium excl tax)'!P$35:P$66)</f>
        <v>8.5857633567065754</v>
      </c>
      <c r="P39" s="48">
        <f>AVERAGEIF('5.4.2 (Medium excl tax)'!$A$35:$A$66,'Annual excl tax'!$B39,'5.4.2 (Medium excl tax)'!Q$35:Q$66)</f>
        <v>5.7368852585588064</v>
      </c>
      <c r="Q39" s="48">
        <f>AVERAGEIF('5.4.2 (Medium excl tax)'!$A$35:$A$66,'Annual excl tax'!$B39,'5.4.2 (Medium excl tax)'!R$35:R$66)</f>
        <v>8.9168318984976729</v>
      </c>
      <c r="R39" s="49">
        <f t="shared" si="10"/>
        <v>6.581462473954498</v>
      </c>
      <c r="S39" s="50">
        <f t="shared" si="11"/>
        <v>35.484049841280317</v>
      </c>
      <c r="T39" s="51">
        <f t="shared" si="12"/>
        <v>14</v>
      </c>
      <c r="U39" s="48">
        <f>AVERAGEIF('5.4.2 (Medium excl tax)'!$A$35:$A$66,'Annual excl tax'!$B39,'5.4.2 (Medium excl tax)'!V$35:V$66)</f>
        <v>5.5674617020403891</v>
      </c>
      <c r="V39" s="48">
        <f>AVERAGEIF('5.4.2 (Medium excl tax)'!$A$35:$A$66,'Annual excl tax'!$B39,'5.4.2 (Medium excl tax)'!W$35:W$66)</f>
        <v>6.6839607469277649</v>
      </c>
      <c r="W39" s="48">
        <f>AVERAGEIF('5.4.2 (Medium excl tax)'!$A$35:$A$66,'Annual excl tax'!$B39,'5.4.2 (Medium excl tax)'!X$35:X$66)</f>
        <v>15.677828989730346</v>
      </c>
      <c r="X39" s="48">
        <f>AVERAGEIF('5.4.2 (Medium excl tax)'!$A$35:$A$66,'Annual excl tax'!$B39,'5.4.2 (Medium excl tax)'!Y$35:Y$66)</f>
        <v>8.0893350840515907</v>
      </c>
      <c r="Y39" s="48">
        <f>AVERAGEIF('5.4.2 (Medium excl tax)'!$A$35:$A$66,'Annual excl tax'!$B39,'5.4.2 (Medium excl tax)'!Z$35:Z$66)</f>
        <v>6.5351101950916881</v>
      </c>
      <c r="Z39" s="48">
        <f>AVERAGEIF('5.4.2 (Medium excl tax)'!$A$35:$A$66,'Annual excl tax'!$B39,'5.4.2 (Medium excl tax)'!AA$35:AA$66)</f>
        <v>7.524299596637265</v>
      </c>
      <c r="AA39" s="48">
        <f>AVERAGEIF('5.4.2 (Medium excl tax)'!$A$35:$A$66,'Annual excl tax'!$B39,'5.4.2 (Medium excl tax)'!AB$35:AB$66)</f>
        <v>7.0664132970481441</v>
      </c>
      <c r="AB39" s="48">
        <f>AVERAGEIF('5.4.2 (Medium excl tax)'!$A$35:$A$66,'Annual excl tax'!$B39,'5.4.2 (Medium excl tax)'!AC$35:AC$66)</f>
        <v>7.5291250515208636</v>
      </c>
      <c r="AC39" s="48">
        <f>AVERAGEIF('5.4.2 (Medium excl tax)'!$A$35:$A$66,'Annual excl tax'!$B39,'5.4.2 (Medium excl tax)'!AD$35:AD$66)</f>
        <v>13.333697222853889</v>
      </c>
      <c r="AD39" s="48">
        <f>AVERAGEIF('5.4.2 (Medium excl tax)'!$A$35:$A$66,'Annual excl tax'!$B39,'5.4.2 (Medium excl tax)'!AE$35:AE$66)</f>
        <v>6.174452429875279</v>
      </c>
      <c r="AE39" s="48">
        <f>AVERAGEIF('5.4.2 (Medium excl tax)'!$A$35:$A$66,'Annual excl tax'!$B39,'5.4.2 (Medium excl tax)'!AF$35:AF$66)</f>
        <v>6.2297574583786393</v>
      </c>
      <c r="AF39" s="48">
        <f>AVERAGEIF('5.4.2 (Medium excl tax)'!$A$35:$A$66,'Annual excl tax'!$B39,'5.4.2 (Medium excl tax)'!AG$35:AG$66)</f>
        <v>9.5247270610420784</v>
      </c>
      <c r="AG39" s="48">
        <f>AVERAGEIF('5.4.2 (Medium excl tax)'!$A$35:$A$66,'Annual excl tax'!$B39,'5.4.2 (Medium excl tax)'!AH$35:AH$66)</f>
        <v>6.2675695367666444</v>
      </c>
      <c r="AH39" s="48">
        <f t="shared" si="13"/>
        <v>6.7706727034630276</v>
      </c>
      <c r="AI39" s="50">
        <f t="shared" si="14"/>
        <v>31.697872412839263</v>
      </c>
      <c r="AJ39" s="51">
        <f>RANK(Q39,(C39:Q39,U39:AG39),1)</f>
        <v>24</v>
      </c>
    </row>
    <row r="40" spans="1:36" ht="12.95" customHeight="1" x14ac:dyDescent="0.2">
      <c r="A40" s="32" t="s">
        <v>45</v>
      </c>
      <c r="B40" s="109">
        <v>2014</v>
      </c>
      <c r="C40" s="48">
        <f>AVERAGEIF('5.4.2 (Medium excl tax)'!$A$35:$A$66,'Annual excl tax'!$B40,'5.4.2 (Medium excl tax)'!D$35:D$66)</f>
        <v>5.8036763998823613</v>
      </c>
      <c r="D40" s="48">
        <f>AVERAGEIF('5.4.2 (Medium excl tax)'!$A$35:$A$66,'Annual excl tax'!$B40,'5.4.2 (Medium excl tax)'!E$35:E$66)</f>
        <v>6.4473780259688116</v>
      </c>
      <c r="E40" s="48">
        <f>AVERAGEIF('5.4.2 (Medium excl tax)'!$A$35:$A$66,'Annual excl tax'!$B40,'5.4.2 (Medium excl tax)'!F$35:F$66)</f>
        <v>5.2727872849824067</v>
      </c>
      <c r="F40" s="48">
        <f>AVERAGEIF('5.4.2 (Medium excl tax)'!$A$35:$A$66,'Annual excl tax'!$B40,'5.4.2 (Medium excl tax)'!G$35:G$66)</f>
        <v>5.0632971364678685</v>
      </c>
      <c r="G40" s="48">
        <f>AVERAGEIF('5.4.2 (Medium excl tax)'!$A$35:$A$66,'Annual excl tax'!$B40,'5.4.2 (Medium excl tax)'!H$35:H$66)</f>
        <v>5.1875242593399769</v>
      </c>
      <c r="H40" s="48">
        <f>AVERAGEIF('5.4.2 (Medium excl tax)'!$A$35:$A$66,'Annual excl tax'!$B40,'5.4.2 (Medium excl tax)'!I$35:I$66)</f>
        <v>5.7816543588901315</v>
      </c>
      <c r="I40" s="48">
        <f>AVERAGEIF('5.4.2 (Medium excl tax)'!$A$35:$A$66,'Annual excl tax'!$B40,'5.4.2 (Medium excl tax)'!J$35:J$66)</f>
        <v>7.045684416958129</v>
      </c>
      <c r="J40" s="48">
        <f>AVERAGEIF('5.4.2 (Medium excl tax)'!$A$35:$A$66,'Annual excl tax'!$B40,'5.4.2 (Medium excl tax)'!K$35:K$66)</f>
        <v>8.8438937354926512</v>
      </c>
      <c r="K40" s="48">
        <f>AVERAGEIF('5.4.2 (Medium excl tax)'!$A$35:$A$66,'Annual excl tax'!$B40,'5.4.2 (Medium excl tax)'!L$35:L$66)</f>
        <v>7.7504599184815994</v>
      </c>
      <c r="L40" s="48">
        <f>AVERAGEIF('5.4.2 (Medium excl tax)'!$A$35:$A$66,'Annual excl tax'!$B40,'5.4.2 (Medium excl tax)'!M$35:M$66)</f>
        <v>5.2034310164391471</v>
      </c>
      <c r="M40" s="48">
        <f>AVERAGEIF('5.4.2 (Medium excl tax)'!$A$35:$A$66,'Annual excl tax'!$B40,'5.4.2 (Medium excl tax)'!N$35:N$66)</f>
        <v>5.7769516441603166</v>
      </c>
      <c r="N40" s="48">
        <f>AVERAGEIF('5.4.2 (Medium excl tax)'!$A$35:$A$66,'Annual excl tax'!$B40,'5.4.2 (Medium excl tax)'!O$35:O$66)</f>
        <v>7.1800715093398022</v>
      </c>
      <c r="O40" s="48">
        <f>AVERAGEIF('5.4.2 (Medium excl tax)'!$A$35:$A$66,'Annual excl tax'!$B40,'5.4.2 (Medium excl tax)'!P$35:P$66)</f>
        <v>7.9306809320359459</v>
      </c>
      <c r="P40" s="48">
        <f>AVERAGEIF('5.4.2 (Medium excl tax)'!$A$35:$A$66,'Annual excl tax'!$B40,'5.4.2 (Medium excl tax)'!Q$35:Q$66)</f>
        <v>4.9333144522846419</v>
      </c>
      <c r="Q40" s="48">
        <f>AVERAGEIF('5.4.2 (Medium excl tax)'!$A$35:$A$66,'Annual excl tax'!$B40,'5.4.2 (Medium excl tax)'!R$35:R$66)</f>
        <v>9.3544102690444149</v>
      </c>
      <c r="R40" s="49">
        <f t="shared" si="10"/>
        <v>5.8036763998823613</v>
      </c>
      <c r="S40" s="50">
        <f t="shared" si="11"/>
        <v>61.180769300542423</v>
      </c>
      <c r="T40" s="51">
        <f t="shared" si="12"/>
        <v>15</v>
      </c>
      <c r="U40" s="48">
        <f>AVERAGEIF('5.4.2 (Medium excl tax)'!$A$35:$A$66,'Annual excl tax'!$B40,'5.4.2 (Medium excl tax)'!V$35:V$66)</f>
        <v>5.3981374442079044</v>
      </c>
      <c r="V40" s="48">
        <f>AVERAGEIF('5.4.2 (Medium excl tax)'!$A$35:$A$66,'Annual excl tax'!$B40,'5.4.2 (Medium excl tax)'!W$35:W$66)</f>
        <v>6.0697570521418758</v>
      </c>
      <c r="W40" s="48">
        <f>AVERAGEIF('5.4.2 (Medium excl tax)'!$A$35:$A$66,'Annual excl tax'!$B40,'5.4.2 (Medium excl tax)'!X$35:X$66)</f>
        <v>13.009665482565211</v>
      </c>
      <c r="X40" s="48">
        <f>AVERAGEIF('5.4.2 (Medium excl tax)'!$A$35:$A$66,'Annual excl tax'!$B40,'5.4.2 (Medium excl tax)'!Y$35:Y$66)</f>
        <v>6.1893604237777673</v>
      </c>
      <c r="Y40" s="48">
        <f>AVERAGEIF('5.4.2 (Medium excl tax)'!$A$35:$A$66,'Annual excl tax'!$B40,'5.4.2 (Medium excl tax)'!Z$35:Z$66)</f>
        <v>5.8327963815768697</v>
      </c>
      <c r="Z40" s="48">
        <f>AVERAGEIF('5.4.2 (Medium excl tax)'!$A$35:$A$66,'Annual excl tax'!$B40,'5.4.2 (Medium excl tax)'!AA$35:AA$66)</f>
        <v>6.491650224712556</v>
      </c>
      <c r="AA40" s="48">
        <f>AVERAGEIF('5.4.2 (Medium excl tax)'!$A$35:$A$66,'Annual excl tax'!$B40,'5.4.2 (Medium excl tax)'!AB$35:AB$66)</f>
        <v>6.4791827664456392</v>
      </c>
      <c r="AB40" s="48">
        <f>AVERAGEIF('5.4.2 (Medium excl tax)'!$A$35:$A$66,'Annual excl tax'!$B40,'5.4.2 (Medium excl tax)'!AC$35:AC$66)</f>
        <v>7.7444850141327102</v>
      </c>
      <c r="AC40" s="48">
        <f>AVERAGEIF('5.4.2 (Medium excl tax)'!$A$35:$A$66,'Annual excl tax'!$B40,'5.4.2 (Medium excl tax)'!AD$35:AD$66)</f>
        <v>12.698558091512023</v>
      </c>
      <c r="AD40" s="48">
        <f>AVERAGEIF('5.4.2 (Medium excl tax)'!$A$35:$A$66,'Annual excl tax'!$B40,'5.4.2 (Medium excl tax)'!AE$35:AE$66)</f>
        <v>5.3249733805289363</v>
      </c>
      <c r="AE40" s="48">
        <f>AVERAGEIF('5.4.2 (Medium excl tax)'!$A$35:$A$66,'Annual excl tax'!$B40,'5.4.2 (Medium excl tax)'!AF$35:AF$66)</f>
        <v>5.24336899675653</v>
      </c>
      <c r="AF40" s="48">
        <f>AVERAGEIF('5.4.2 (Medium excl tax)'!$A$35:$A$66,'Annual excl tax'!$B40,'5.4.2 (Medium excl tax)'!AG$35:AG$66)</f>
        <v>8.0618568423446462</v>
      </c>
      <c r="AG40" s="48">
        <f>AVERAGEIF('5.4.2 (Medium excl tax)'!$A$35:$A$66,'Annual excl tax'!$B40,'5.4.2 (Medium excl tax)'!AH$35:AH$66)</f>
        <v>5.3827571103993863</v>
      </c>
      <c r="AH40" s="48">
        <f t="shared" si="13"/>
        <v>6.1295587379598215</v>
      </c>
      <c r="AI40" s="50">
        <f t="shared" si="14"/>
        <v>52.611479373113269</v>
      </c>
      <c r="AJ40" s="51">
        <f>RANK(Q40,(C40:Q40,U40:AG40),1)</f>
        <v>26</v>
      </c>
    </row>
    <row r="41" spans="1:36" ht="12.95" customHeight="1" x14ac:dyDescent="0.2">
      <c r="A41" s="32" t="s">
        <v>45</v>
      </c>
      <c r="B41" s="109">
        <v>2015</v>
      </c>
      <c r="C41" s="48">
        <f>AVERAGEIF('5.4.2 (Medium excl tax)'!$A$35:$A$66,'Annual excl tax'!$B41,'5.4.2 (Medium excl tax)'!D$35:D$66)</f>
        <v>4.7111879362472218</v>
      </c>
      <c r="D41" s="48">
        <f>AVERAGEIF('5.4.2 (Medium excl tax)'!$A$35:$A$66,'Annual excl tax'!$B41,'5.4.2 (Medium excl tax)'!E$35:E$66)</f>
        <v>5.7305887214944828</v>
      </c>
      <c r="E41" s="48">
        <f>AVERAGEIF('5.4.2 (Medium excl tax)'!$A$35:$A$66,'Annual excl tax'!$B41,'5.4.2 (Medium excl tax)'!F$35:F$66)</f>
        <v>4.2362379563806325</v>
      </c>
      <c r="F41" s="48">
        <f>AVERAGEIF('5.4.2 (Medium excl tax)'!$A$35:$A$66,'Annual excl tax'!$B41,'5.4.2 (Medium excl tax)'!G$35:G$66)</f>
        <v>4.365895219163697</v>
      </c>
      <c r="G41" s="48">
        <f>AVERAGEIF('5.4.2 (Medium excl tax)'!$A$35:$A$66,'Annual excl tax'!$B41,'5.4.2 (Medium excl tax)'!H$35:H$66)</f>
        <v>4.8250030240729824</v>
      </c>
      <c r="H41" s="48">
        <f>AVERAGEIF('5.4.2 (Medium excl tax)'!$A$35:$A$66,'Annual excl tax'!$B41,'5.4.2 (Medium excl tax)'!I$35:I$66)</f>
        <v>5.0482735619074735</v>
      </c>
      <c r="I41" s="48">
        <f>AVERAGEIF('5.4.2 (Medium excl tax)'!$A$35:$A$66,'Annual excl tax'!$B41,'5.4.2 (Medium excl tax)'!J$35:J$66)</f>
        <v>6.0030352652335104</v>
      </c>
      <c r="J41" s="48">
        <f>AVERAGEIF('5.4.2 (Medium excl tax)'!$A$35:$A$66,'Annual excl tax'!$B41,'5.4.2 (Medium excl tax)'!K$35:K$66)</f>
        <v>7.6675101018358607</v>
      </c>
      <c r="K41" s="48">
        <f>AVERAGEIF('5.4.2 (Medium excl tax)'!$A$35:$A$66,'Annual excl tax'!$B41,'5.4.2 (Medium excl tax)'!L$35:L$66)</f>
        <v>6.2256773309786375</v>
      </c>
      <c r="L41" s="48">
        <f>AVERAGEIF('5.4.2 (Medium excl tax)'!$A$35:$A$66,'Annual excl tax'!$B41,'5.4.2 (Medium excl tax)'!M$35:M$66)</f>
        <v>4.0433914648036975</v>
      </c>
      <c r="M41" s="48">
        <f>AVERAGEIF('5.4.2 (Medium excl tax)'!$A$35:$A$66,'Annual excl tax'!$B41,'5.4.2 (Medium excl tax)'!N$35:N$66)</f>
        <v>4.8351022507209889</v>
      </c>
      <c r="N41" s="48">
        <f>AVERAGEIF('5.4.2 (Medium excl tax)'!$A$35:$A$66,'Annual excl tax'!$B41,'5.4.2 (Medium excl tax)'!O$35:O$66)</f>
        <v>6.5695168354564846</v>
      </c>
      <c r="O41" s="48">
        <f>AVERAGEIF('5.4.2 (Medium excl tax)'!$A$35:$A$66,'Annual excl tax'!$B41,'5.4.2 (Medium excl tax)'!P$35:P$66)</f>
        <v>6.6426789245848239</v>
      </c>
      <c r="P41" s="48">
        <f>AVERAGEIF('5.4.2 (Medium excl tax)'!$A$35:$A$66,'Annual excl tax'!$B41,'5.4.2 (Medium excl tax)'!Q$35:Q$66)</f>
        <v>3.8085053045587536</v>
      </c>
      <c r="Q41" s="48">
        <f>AVERAGEIF('5.4.2 (Medium excl tax)'!$A$35:$A$66,'Annual excl tax'!$B41,'5.4.2 (Medium excl tax)'!R$35:R$66)</f>
        <v>8.0029529654201319</v>
      </c>
      <c r="R41" s="49">
        <f t="shared" si="10"/>
        <v>5.0482735619074735</v>
      </c>
      <c r="S41" s="50">
        <f t="shared" si="11"/>
        <v>58.528512119621404</v>
      </c>
      <c r="T41" s="51">
        <f t="shared" si="12"/>
        <v>15</v>
      </c>
      <c r="U41" s="48">
        <f>AVERAGEIF('5.4.2 (Medium excl tax)'!$A$35:$A$66,'Annual excl tax'!$B41,'5.4.2 (Medium excl tax)'!V$35:V$66)</f>
        <v>4.7123850567475039</v>
      </c>
      <c r="V41" s="48">
        <f>AVERAGEIF('5.4.2 (Medium excl tax)'!$A$35:$A$66,'Annual excl tax'!$B41,'5.4.2 (Medium excl tax)'!W$35:W$66)</f>
        <v>5.4549863793953488</v>
      </c>
      <c r="W41" s="48">
        <f>AVERAGEIF('5.4.2 (Medium excl tax)'!$A$35:$A$66,'Annual excl tax'!$B41,'5.4.2 (Medium excl tax)'!X$35:X$66)</f>
        <v>8.4543591441602945</v>
      </c>
      <c r="X41" s="48">
        <f>AVERAGEIF('5.4.2 (Medium excl tax)'!$A$35:$A$66,'Annual excl tax'!$B41,'5.4.2 (Medium excl tax)'!Y$35:Y$66)</f>
        <v>5.1395524196367859</v>
      </c>
      <c r="Y41" s="48">
        <f>AVERAGEIF('5.4.2 (Medium excl tax)'!$A$35:$A$66,'Annual excl tax'!$B41,'5.4.2 (Medium excl tax)'!Z$35:Z$66)</f>
        <v>5.2209182407100769</v>
      </c>
      <c r="Z41" s="48">
        <f>AVERAGEIF('5.4.2 (Medium excl tax)'!$A$35:$A$66,'Annual excl tax'!$B41,'5.4.2 (Medium excl tax)'!AA$35:AA$66)</f>
        <v>5.5532718485693291</v>
      </c>
      <c r="AA41" s="48">
        <f>AVERAGEIF('5.4.2 (Medium excl tax)'!$A$35:$A$66,'Annual excl tax'!$B41,'5.4.2 (Medium excl tax)'!AB$35:AB$66)</f>
        <v>5.8694640062091157</v>
      </c>
      <c r="AB41" s="48">
        <f>AVERAGEIF('5.4.2 (Medium excl tax)'!$A$35:$A$66,'Annual excl tax'!$B41,'5.4.2 (Medium excl tax)'!AC$35:AC$66)</f>
        <v>5.346601683573363</v>
      </c>
      <c r="AC41" s="48">
        <f>AVERAGEIF('5.4.2 (Medium excl tax)'!$A$35:$A$66,'Annual excl tax'!$B41,'5.4.2 (Medium excl tax)'!AD$35:AD$66)</f>
        <v>9.6277259101549095</v>
      </c>
      <c r="AD41" s="48">
        <f>AVERAGEIF('5.4.2 (Medium excl tax)'!$A$35:$A$66,'Annual excl tax'!$B41,'5.4.2 (Medium excl tax)'!AE$35:AE$66)</f>
        <v>5.1690952611779029</v>
      </c>
      <c r="AE41" s="48">
        <f>AVERAGEIF('5.4.2 (Medium excl tax)'!$A$35:$A$66,'Annual excl tax'!$B41,'5.4.2 (Medium excl tax)'!AF$35:AF$66)</f>
        <v>4.4399418724867967</v>
      </c>
      <c r="AF41" s="48">
        <f>AVERAGEIF('5.4.2 (Medium excl tax)'!$A$35:$A$66,'Annual excl tax'!$B41,'5.4.2 (Medium excl tax)'!AG$35:AG$66)</f>
        <v>6.9189130982516431</v>
      </c>
      <c r="AG41" s="48">
        <f>AVERAGEIF('5.4.2 (Medium excl tax)'!$A$35:$A$66,'Annual excl tax'!$B41,'5.4.2 (Medium excl tax)'!AH$35:AH$66)</f>
        <v>4.576984845655141</v>
      </c>
      <c r="AH41" s="48">
        <f t="shared" si="13"/>
        <v>5.2837599621417199</v>
      </c>
      <c r="AI41" s="50">
        <f t="shared" si="14"/>
        <v>51.463219804864366</v>
      </c>
      <c r="AJ41" s="51">
        <f>RANK(Q41,(C41:Q41,U41:AG41),1)</f>
        <v>26</v>
      </c>
    </row>
    <row r="42" spans="1:36" ht="12.95" customHeight="1" x14ac:dyDescent="0.2">
      <c r="A42" s="32" t="s">
        <v>45</v>
      </c>
      <c r="B42" s="109">
        <v>2016</v>
      </c>
      <c r="C42" s="48">
        <f>AVERAGEIF('5.4.2 (Medium excl tax)'!$A$35:$A$66,'Annual excl tax'!$B42,'5.4.2 (Medium excl tax)'!D$35:D$66)</f>
        <v>4.6519526177562085</v>
      </c>
      <c r="D42" s="48">
        <f>AVERAGEIF('5.4.2 (Medium excl tax)'!$A$35:$A$66,'Annual excl tax'!$B42,'5.4.2 (Medium excl tax)'!E$35:E$66)</f>
        <v>6.2967298726573517</v>
      </c>
      <c r="E42" s="48">
        <f>AVERAGEIF('5.4.2 (Medium excl tax)'!$A$35:$A$66,'Annual excl tax'!$B42,'5.4.2 (Medium excl tax)'!F$35:F$66)</f>
        <v>4.9403741915201751</v>
      </c>
      <c r="F42" s="48">
        <f>AVERAGEIF('5.4.2 (Medium excl tax)'!$A$35:$A$66,'Annual excl tax'!$B42,'5.4.2 (Medium excl tax)'!G$35:G$66)</f>
        <v>4.8228959084383627</v>
      </c>
      <c r="G42" s="48">
        <f>AVERAGEIF('5.4.2 (Medium excl tax)'!$A$35:$A$66,'Annual excl tax'!$B42,'5.4.2 (Medium excl tax)'!H$35:H$66)</f>
        <v>4.9843744051880403</v>
      </c>
      <c r="H42" s="48">
        <f>AVERAGEIF('5.4.2 (Medium excl tax)'!$A$35:$A$66,'Annual excl tax'!$B42,'5.4.2 (Medium excl tax)'!I$35:I$66)</f>
        <v>5.5208689146014294</v>
      </c>
      <c r="I42" s="48">
        <f>AVERAGEIF('5.4.2 (Medium excl tax)'!$A$35:$A$66,'Annual excl tax'!$B42,'5.4.2 (Medium excl tax)'!J$35:J$66)</f>
        <v>5.8912338220546703</v>
      </c>
      <c r="J42" s="48">
        <f>AVERAGEIF('5.4.2 (Medium excl tax)'!$A$35:$A$66,'Annual excl tax'!$B42,'5.4.2 (Medium excl tax)'!K$35:K$66)</f>
        <v>7.6028509961389643</v>
      </c>
      <c r="K42" s="48">
        <f>AVERAGEIF('5.4.2 (Medium excl tax)'!$A$35:$A$66,'Annual excl tax'!$B42,'5.4.2 (Medium excl tax)'!L$35:L$66)</f>
        <v>6.4846823311101893</v>
      </c>
      <c r="L42" s="48">
        <f>AVERAGEIF('5.4.2 (Medium excl tax)'!$A$35:$A$66,'Annual excl tax'!$B42,'5.4.2 (Medium excl tax)'!M$35:M$66)</f>
        <v>4.2144572628276462</v>
      </c>
      <c r="M42" s="48">
        <f>AVERAGEIF('5.4.2 (Medium excl tax)'!$A$35:$A$66,'Annual excl tax'!$B42,'5.4.2 (Medium excl tax)'!N$35:N$66)</f>
        <v>5.0244005288152529</v>
      </c>
      <c r="N42" s="48">
        <f>AVERAGEIF('5.4.2 (Medium excl tax)'!$A$35:$A$66,'Annual excl tax'!$B42,'5.4.2 (Medium excl tax)'!O$35:O$66)</f>
        <v>7.027719032168898</v>
      </c>
      <c r="O42" s="48">
        <f>AVERAGEIF('5.4.2 (Medium excl tax)'!$A$35:$A$66,'Annual excl tax'!$B42,'5.4.2 (Medium excl tax)'!P$35:P$66)</f>
        <v>6.8675332459042782</v>
      </c>
      <c r="P42" s="48">
        <f>AVERAGEIF('5.4.2 (Medium excl tax)'!$A$35:$A$66,'Annual excl tax'!$B42,'5.4.2 (Medium excl tax)'!Q$35:Q$66)</f>
        <v>4.4154447990105137</v>
      </c>
      <c r="Q42" s="48">
        <f>AVERAGEIF('5.4.2 (Medium excl tax)'!$A$35:$A$66,'Annual excl tax'!$B42,'5.4.2 (Medium excl tax)'!R$35:R$66)</f>
        <v>7.4717885649379392</v>
      </c>
      <c r="R42" s="49">
        <f t="shared" si="10"/>
        <v>5.5208689146014294</v>
      </c>
      <c r="S42" s="50">
        <f t="shared" si="11"/>
        <v>35.337184789459059</v>
      </c>
      <c r="T42" s="51">
        <f t="shared" si="12"/>
        <v>14</v>
      </c>
      <c r="U42" s="48">
        <f>AVERAGEIF('5.4.2 (Medium excl tax)'!$A$35:$A$66,'Annual excl tax'!$B42,'5.4.2 (Medium excl tax)'!V$35:V$66)</f>
        <v>5.9041236356386158</v>
      </c>
      <c r="V42" s="48">
        <f>AVERAGEIF('5.4.2 (Medium excl tax)'!$A$35:$A$66,'Annual excl tax'!$B42,'5.4.2 (Medium excl tax)'!W$35:W$66)</f>
        <v>5.9430836046826236</v>
      </c>
      <c r="W42" s="48">
        <f>AVERAGEIF('5.4.2 (Medium excl tax)'!$A$35:$A$66,'Annual excl tax'!$B42,'5.4.2 (Medium excl tax)'!X$35:X$66)</f>
        <v>8.0093958819594011</v>
      </c>
      <c r="X42" s="48">
        <f>AVERAGEIF('5.4.2 (Medium excl tax)'!$A$35:$A$66,'Annual excl tax'!$B42,'5.4.2 (Medium excl tax)'!Y$35:Y$66)</f>
        <v>5.0999789212004529</v>
      </c>
      <c r="Y42" s="48">
        <f>AVERAGEIF('5.4.2 (Medium excl tax)'!$A$35:$A$66,'Annual excl tax'!$B42,'5.4.2 (Medium excl tax)'!Z$35:Z$66)</f>
        <v>5.4580350716540895</v>
      </c>
      <c r="Z42" s="48">
        <f>AVERAGEIF('5.4.2 (Medium excl tax)'!$A$35:$A$66,'Annual excl tax'!$B42,'5.4.2 (Medium excl tax)'!AA$35:AA$66)</f>
        <v>5.5616706645196778</v>
      </c>
      <c r="AA42" s="48">
        <f>AVERAGEIF('5.4.2 (Medium excl tax)'!$A$35:$A$66,'Annual excl tax'!$B42,'5.4.2 (Medium excl tax)'!AB$35:AB$66)</f>
        <v>6.5920654581145754</v>
      </c>
      <c r="AB42" s="48">
        <f>AVERAGEIF('5.4.2 (Medium excl tax)'!$A$35:$A$66,'Annual excl tax'!$B42,'5.4.2 (Medium excl tax)'!AC$35:AC$66)</f>
        <v>5.3817623447336231</v>
      </c>
      <c r="AC42" s="48">
        <f>AVERAGEIF('5.4.2 (Medium excl tax)'!$A$35:$A$66,'Annual excl tax'!$B42,'5.4.2 (Medium excl tax)'!AD$35:AD$66)</f>
        <v>10.050820088845992</v>
      </c>
      <c r="AD42" s="48">
        <f>AVERAGEIF('5.4.2 (Medium excl tax)'!$A$35:$A$66,'Annual excl tax'!$B42,'5.4.2 (Medium excl tax)'!AE$35:AE$66)</f>
        <v>5.4650130557376659</v>
      </c>
      <c r="AE42" s="48">
        <f>AVERAGEIF('5.4.2 (Medium excl tax)'!$A$35:$A$66,'Annual excl tax'!$B42,'5.4.2 (Medium excl tax)'!AF$35:AF$66)</f>
        <v>4.7165789360171804</v>
      </c>
      <c r="AF42" s="48">
        <f>AVERAGEIF('5.4.2 (Medium excl tax)'!$A$35:$A$66,'Annual excl tax'!$B42,'5.4.2 (Medium excl tax)'!AG$35:AG$66)</f>
        <v>7.683420327587414</v>
      </c>
      <c r="AG42" s="48">
        <f>AVERAGEIF('5.4.2 (Medium excl tax)'!$A$35:$A$66,'Annual excl tax'!$B42,'5.4.2 (Medium excl tax)'!AH$35:AH$66)</f>
        <v>4.8602086663148221</v>
      </c>
      <c r="AH42" s="48">
        <f t="shared" si="13"/>
        <v>5.5412697895605536</v>
      </c>
      <c r="AI42" s="50">
        <f t="shared" si="14"/>
        <v>34.838924085854408</v>
      </c>
      <c r="AJ42" s="51">
        <f>RANK(Q42,(C42:Q42,U42:AG42),1)</f>
        <v>24</v>
      </c>
    </row>
    <row r="43" spans="1:36" ht="12.95" customHeight="1" x14ac:dyDescent="0.2">
      <c r="A43" s="32" t="s">
        <v>45</v>
      </c>
      <c r="B43" s="109">
        <v>2017</v>
      </c>
      <c r="C43" s="48">
        <f>AVERAGEIF('5.4.2 (Medium excl tax)'!$A$35:$A$66,'Annual excl tax'!$B43,'5.4.2 (Medium excl tax)'!D$35:D$66)</f>
        <v>4.9729853143830205</v>
      </c>
      <c r="D43" s="48">
        <f>AVERAGEIF('5.4.2 (Medium excl tax)'!$A$35:$A$66,'Annual excl tax'!$B43,'5.4.2 (Medium excl tax)'!E$35:E$66)</f>
        <v>5.8670375979801532</v>
      </c>
      <c r="E43" s="48">
        <f>AVERAGEIF('5.4.2 (Medium excl tax)'!$A$35:$A$66,'Annual excl tax'!$B43,'5.4.2 (Medium excl tax)'!F$35:F$66)</f>
        <v>5.3756189370304774</v>
      </c>
      <c r="F43" s="48">
        <f>AVERAGEIF('5.4.2 (Medium excl tax)'!$A$35:$A$66,'Annual excl tax'!$B43,'5.4.2 (Medium excl tax)'!G$35:G$66)</f>
        <v>5.0287740591223908</v>
      </c>
      <c r="G43" s="48">
        <f>AVERAGEIF('5.4.2 (Medium excl tax)'!$A$35:$A$66,'Annual excl tax'!$B43,'5.4.2 (Medium excl tax)'!H$35:H$66)</f>
        <v>5.1601170754759966</v>
      </c>
      <c r="H43" s="48">
        <f>AVERAGEIF('5.4.2 (Medium excl tax)'!$A$35:$A$66,'Annual excl tax'!$B43,'5.4.2 (Medium excl tax)'!I$35:I$66)</f>
        <v>5.5813988102352337</v>
      </c>
      <c r="I43" s="48">
        <f>AVERAGEIF('5.4.2 (Medium excl tax)'!$A$35:$A$66,'Annual excl tax'!$B43,'5.4.2 (Medium excl tax)'!J$35:J$66)</f>
        <v>6.4545681521944225</v>
      </c>
      <c r="J43" s="48">
        <f>AVERAGEIF('5.4.2 (Medium excl tax)'!$A$35:$A$66,'Annual excl tax'!$B43,'5.4.2 (Medium excl tax)'!K$35:K$66)</f>
        <v>7.8876956974001313</v>
      </c>
      <c r="K43" s="48">
        <f>AVERAGEIF('5.4.2 (Medium excl tax)'!$A$35:$A$66,'Annual excl tax'!$B43,'5.4.2 (Medium excl tax)'!L$35:L$66)</f>
        <v>6.6314979558071627</v>
      </c>
      <c r="L43" s="48">
        <f>AVERAGEIF('5.4.2 (Medium excl tax)'!$A$35:$A$66,'Annual excl tax'!$B43,'5.4.2 (Medium excl tax)'!M$35:M$66)</f>
        <v>5.2218021923166331</v>
      </c>
      <c r="M43" s="48">
        <f>AVERAGEIF('5.4.2 (Medium excl tax)'!$A$35:$A$66,'Annual excl tax'!$B43,'5.4.2 (Medium excl tax)'!N$35:N$66)</f>
        <v>5.2377421029430371</v>
      </c>
      <c r="N43" s="48">
        <f>AVERAGEIF('5.4.2 (Medium excl tax)'!$A$35:$A$66,'Annual excl tax'!$B43,'5.4.2 (Medium excl tax)'!O$35:O$66)</f>
        <v>6.7642742823810051</v>
      </c>
      <c r="O43" s="48">
        <f>AVERAGEIF('5.4.2 (Medium excl tax)'!$A$35:$A$66,'Annual excl tax'!$B43,'5.4.2 (Medium excl tax)'!P$35:P$66)</f>
        <v>7.2528225530780324</v>
      </c>
      <c r="P43" s="48">
        <f>AVERAGEIF('5.4.2 (Medium excl tax)'!$A$35:$A$66,'Annual excl tax'!$B43,'5.4.2 (Medium excl tax)'!Q$35:Q$66)</f>
        <v>4.8175749555877534</v>
      </c>
      <c r="Q43" s="48">
        <f>AVERAGEIF('5.4.2 (Medium excl tax)'!$A$35:$A$66,'Annual excl tax'!$B43,'5.4.2 (Medium excl tax)'!R$35:R$66)</f>
        <v>8.1801870256951705</v>
      </c>
      <c r="R43" s="49">
        <f t="shared" si="10"/>
        <v>5.5813988102352337</v>
      </c>
      <c r="S43" s="50">
        <f t="shared" si="11"/>
        <v>46.561593317686764</v>
      </c>
      <c r="T43" s="51">
        <f t="shared" si="12"/>
        <v>15</v>
      </c>
      <c r="U43" s="48">
        <f>AVERAGEIF('5.4.2 (Medium excl tax)'!$A$35:$A$66,'Annual excl tax'!$B43,'5.4.2 (Medium excl tax)'!V$35:V$66)</f>
        <v>5.985307324147831</v>
      </c>
      <c r="V43" s="48">
        <f>AVERAGEIF('5.4.2 (Medium excl tax)'!$A$35:$A$66,'Annual excl tax'!$B43,'5.4.2 (Medium excl tax)'!W$35:W$66)</f>
        <v>6.2151564247003357</v>
      </c>
      <c r="W43" s="48">
        <f>AVERAGEIF('5.4.2 (Medium excl tax)'!$A$35:$A$66,'Annual excl tax'!$B43,'5.4.2 (Medium excl tax)'!X$35:X$66)</f>
        <v>10.353067313294524</v>
      </c>
      <c r="X43" s="48">
        <f>AVERAGEIF('5.4.2 (Medium excl tax)'!$A$35:$A$66,'Annual excl tax'!$B43,'5.4.2 (Medium excl tax)'!Y$35:Y$66)</f>
        <v>5.3923556546975924</v>
      </c>
      <c r="Y43" s="48">
        <f>AVERAGEIF('5.4.2 (Medium excl tax)'!$A$35:$A$66,'Annual excl tax'!$B43,'5.4.2 (Medium excl tax)'!Z$35:Z$66)</f>
        <v>5.4031950578104002</v>
      </c>
      <c r="Z43" s="48">
        <f>AVERAGEIF('5.4.2 (Medium excl tax)'!$A$35:$A$66,'Annual excl tax'!$B43,'5.4.2 (Medium excl tax)'!AA$35:AA$66)</f>
        <v>5.2745621278482577</v>
      </c>
      <c r="AA43" s="48">
        <f>AVERAGEIF('5.4.2 (Medium excl tax)'!$A$35:$A$66,'Annual excl tax'!$B43,'5.4.2 (Medium excl tax)'!AB$35:AB$66)</f>
        <v>6.6842578913387865</v>
      </c>
      <c r="AB43" s="48">
        <f>AVERAGEIF('5.4.2 (Medium excl tax)'!$A$35:$A$66,'Annual excl tax'!$B43,'5.4.2 (Medium excl tax)'!AC$35:AC$66)</f>
        <v>5.3166429641282598</v>
      </c>
      <c r="AC43" s="48">
        <f>AVERAGEIF('5.4.2 (Medium excl tax)'!$A$35:$A$66,'Annual excl tax'!$B43,'5.4.2 (Medium excl tax)'!AD$35:AD$66)</f>
        <v>10.39706142892528</v>
      </c>
      <c r="AD43" s="48">
        <f>AVERAGEIF('5.4.2 (Medium excl tax)'!$A$35:$A$66,'Annual excl tax'!$B43,'5.4.2 (Medium excl tax)'!AE$35:AE$66)</f>
        <v>4.9866941652954306</v>
      </c>
      <c r="AE43" s="48">
        <f>AVERAGEIF('5.4.2 (Medium excl tax)'!$A$35:$A$66,'Annual excl tax'!$B43,'5.4.2 (Medium excl tax)'!AF$35:AF$66)</f>
        <v>5.1999649671359203</v>
      </c>
      <c r="AF43" s="48">
        <f>AVERAGEIF('5.4.2 (Medium excl tax)'!$A$35:$A$66,'Annual excl tax'!$B43,'5.4.2 (Medium excl tax)'!AG$35:AG$66)</f>
        <v>5.8128415248691638</v>
      </c>
      <c r="AG43" s="48">
        <f>AVERAGEIF('5.4.2 (Medium excl tax)'!$A$35:$A$66,'Annual excl tax'!$B43,'5.4.2 (Medium excl tax)'!AH$35:AH$66)</f>
        <v>4.8526420050034069</v>
      </c>
      <c r="AH43" s="48">
        <f t="shared" si="13"/>
        <v>5.4922969340228169</v>
      </c>
      <c r="AI43" s="50">
        <f t="shared" si="14"/>
        <v>48.939271200394046</v>
      </c>
      <c r="AJ43" s="51">
        <f>RANK(Q43,(C43:Q43,U43:AG43),1)</f>
        <v>26</v>
      </c>
    </row>
    <row r="44" spans="1:36" ht="12.95" customHeight="1" x14ac:dyDescent="0.2">
      <c r="A44" s="32" t="s">
        <v>45</v>
      </c>
      <c r="B44" s="109">
        <v>2018</v>
      </c>
      <c r="C44" s="48">
        <f>AVERAGEIF('5.4.2 (Medium excl tax)'!$A$35:$A$66,'Annual excl tax'!$B44,'5.4.2 (Medium excl tax)'!D$35:D$66)</f>
        <v>5.4499829601708161</v>
      </c>
      <c r="D44" s="48">
        <f>AVERAGEIF('5.4.2 (Medium excl tax)'!$A$35:$A$66,'Annual excl tax'!$B44,'5.4.2 (Medium excl tax)'!E$35:E$66)</f>
        <v>5.7955561563209628</v>
      </c>
      <c r="E44" s="48">
        <f>AVERAGEIF('5.4.2 (Medium excl tax)'!$A$35:$A$66,'Annual excl tax'!$B44,'5.4.2 (Medium excl tax)'!F$35:F$66)</f>
        <v>5.4192882622082372</v>
      </c>
      <c r="F44" s="48">
        <f>AVERAGEIF('5.4.2 (Medium excl tax)'!$A$35:$A$66,'Annual excl tax'!$B44,'5.4.2 (Medium excl tax)'!G$35:G$66)</f>
        <v>5.2551782472654427</v>
      </c>
      <c r="G44" s="48">
        <f>AVERAGEIF('5.4.2 (Medium excl tax)'!$A$35:$A$66,'Annual excl tax'!$B44,'5.4.2 (Medium excl tax)'!H$35:H$66)</f>
        <v>5.2710312110133106</v>
      </c>
      <c r="H44" s="48">
        <f>AVERAGEIF('5.4.2 (Medium excl tax)'!$A$35:$A$66,'Annual excl tax'!$B44,'5.4.2 (Medium excl tax)'!I$35:I$66)</f>
        <v>5.6223098187649683</v>
      </c>
      <c r="I44" s="48">
        <f>AVERAGEIF('5.4.2 (Medium excl tax)'!$A$35:$A$66,'Annual excl tax'!$B44,'5.4.2 (Medium excl tax)'!J$35:J$66)</f>
        <v>6.0818158459296576</v>
      </c>
      <c r="J44" s="48">
        <f>AVERAGEIF('5.4.2 (Medium excl tax)'!$A$35:$A$66,'Annual excl tax'!$B44,'5.4.2 (Medium excl tax)'!K$35:K$66)</f>
        <v>8.7280647638253477</v>
      </c>
      <c r="K44" s="48">
        <f>AVERAGEIF('5.4.2 (Medium excl tax)'!$A$35:$A$66,'Annual excl tax'!$B44,'5.4.2 (Medium excl tax)'!L$35:L$66)</f>
        <v>7.1572534014757503</v>
      </c>
      <c r="L44" s="48">
        <f>AVERAGEIF('5.4.2 (Medium excl tax)'!$A$35:$A$66,'Annual excl tax'!$B44,'5.4.2 (Medium excl tax)'!M$35:M$66)</f>
        <v>5.4757949382345874</v>
      </c>
      <c r="M44" s="48">
        <f>AVERAGEIF('5.4.2 (Medium excl tax)'!$A$35:$A$66,'Annual excl tax'!$B44,'5.4.2 (Medium excl tax)'!N$35:N$66)</f>
        <v>5.2684229917043233</v>
      </c>
      <c r="N44" s="48">
        <f>AVERAGEIF('5.4.2 (Medium excl tax)'!$A$35:$A$66,'Annual excl tax'!$B44,'5.4.2 (Medium excl tax)'!O$35:O$66)</f>
        <v>6.635196531276204</v>
      </c>
      <c r="O44" s="48">
        <f>AVERAGEIF('5.4.2 (Medium excl tax)'!$A$35:$A$66,'Annual excl tax'!$B44,'5.4.2 (Medium excl tax)'!P$35:P$66)</f>
        <v>8.1726999396664031</v>
      </c>
      <c r="P44" s="48">
        <f>AVERAGEIF('5.4.2 (Medium excl tax)'!$A$35:$A$66,'Annual excl tax'!$B44,'5.4.2 (Medium excl tax)'!Q$35:Q$66)</f>
        <v>4.870935477649212</v>
      </c>
      <c r="Q44" s="48">
        <f>AVERAGEIF('5.4.2 (Medium excl tax)'!$A$35:$A$66,'Annual excl tax'!$B44,'5.4.2 (Medium excl tax)'!R$35:R$66)</f>
        <v>8.8507560433825532</v>
      </c>
      <c r="R44" s="49">
        <f t="shared" si="10"/>
        <v>5.6223098187649683</v>
      </c>
      <c r="S44" s="50">
        <f t="shared" si="11"/>
        <v>57.422061904919453</v>
      </c>
      <c r="T44" s="51">
        <f t="shared" si="12"/>
        <v>15</v>
      </c>
      <c r="U44" s="48">
        <f>AVERAGEIF('5.4.2 (Medium excl tax)'!$A$35:$A$66,'Annual excl tax'!$B44,'5.4.2 (Medium excl tax)'!V$35:V$66)</f>
        <v>6.5995707197852429</v>
      </c>
      <c r="V44" s="48">
        <f>AVERAGEIF('5.4.2 (Medium excl tax)'!$A$35:$A$66,'Annual excl tax'!$B44,'5.4.2 (Medium excl tax)'!W$35:W$66)</f>
        <v>6.6086102551393022</v>
      </c>
      <c r="W44" s="48">
        <f>AVERAGEIF('5.4.2 (Medium excl tax)'!$A$35:$A$66,'Annual excl tax'!$B44,'5.4.2 (Medium excl tax)'!X$35:X$66)</f>
        <v>12.319825298303833</v>
      </c>
      <c r="X44" s="48">
        <f>AVERAGEIF('5.4.2 (Medium excl tax)'!$A$35:$A$66,'Annual excl tax'!$B44,'5.4.2 (Medium excl tax)'!Y$35:Y$66)</f>
        <v>5.5375230895667427</v>
      </c>
      <c r="Y44" s="48">
        <f>AVERAGEIF('5.4.2 (Medium excl tax)'!$A$35:$A$66,'Annual excl tax'!$B44,'5.4.2 (Medium excl tax)'!Z$35:Z$66)</f>
        <v>5.6536820275415378</v>
      </c>
      <c r="Z44" s="48">
        <f>AVERAGEIF('5.4.2 (Medium excl tax)'!$A$35:$A$66,'Annual excl tax'!$B44,'5.4.2 (Medium excl tax)'!AA$35:AA$66)</f>
        <v>5.9270357281183479</v>
      </c>
      <c r="AA44" s="48">
        <f>AVERAGEIF('5.4.2 (Medium excl tax)'!$A$35:$A$66,'Annual excl tax'!$B44,'5.4.2 (Medium excl tax)'!AB$35:AB$66)</f>
        <v>6.1710981459901282</v>
      </c>
      <c r="AB44" s="48">
        <f>AVERAGEIF('5.4.2 (Medium excl tax)'!$A$35:$A$66,'Annual excl tax'!$B44,'5.4.2 (Medium excl tax)'!AC$35:AC$66)</f>
        <v>5.737888033184916</v>
      </c>
      <c r="AC44" s="48">
        <f>AVERAGEIF('5.4.2 (Medium excl tax)'!$A$35:$A$66,'Annual excl tax'!$B44,'5.4.2 (Medium excl tax)'!AD$35:AD$66)</f>
        <v>10.451430137026001</v>
      </c>
      <c r="AD44" s="48">
        <f>AVERAGEIF('5.4.2 (Medium excl tax)'!$A$35:$A$66,'Annual excl tax'!$B44,'5.4.2 (Medium excl tax)'!AE$35:AE$66)</f>
        <v>4.8918647358141722</v>
      </c>
      <c r="AE44" s="48">
        <f>AVERAGEIF('5.4.2 (Medium excl tax)'!$A$35:$A$66,'Annual excl tax'!$B44,'5.4.2 (Medium excl tax)'!AF$35:AF$66)</f>
        <v>5.8743955057698232</v>
      </c>
      <c r="AF44" s="48">
        <f>AVERAGEIF('5.4.2 (Medium excl tax)'!$A$35:$A$66,'Annual excl tax'!$B44,'5.4.2 (Medium excl tax)'!AG$35:AG$66)</f>
        <v>6.311181710475438</v>
      </c>
      <c r="AG44" s="48">
        <f>AVERAGEIF('5.4.2 (Medium excl tax)'!$A$35:$A$66,'Annual excl tax'!$B44,'5.4.2 (Medium excl tax)'!AH$35:AH$66)</f>
        <v>5.3476978838193201</v>
      </c>
      <c r="AH44" s="48">
        <f t="shared" si="13"/>
        <v>5.8349758310453925</v>
      </c>
      <c r="AI44" s="50">
        <f t="shared" si="14"/>
        <v>51.684536485849577</v>
      </c>
      <c r="AJ44" s="51">
        <f>RANK(Q44,(C44:Q44,U44:AG44),1)</f>
        <v>26</v>
      </c>
    </row>
    <row r="45" spans="1:36" ht="12.95" customHeight="1" x14ac:dyDescent="0.2">
      <c r="A45" s="32" t="s">
        <v>45</v>
      </c>
      <c r="B45" s="109">
        <v>2019</v>
      </c>
      <c r="C45" s="48">
        <f>AVERAGEIF('5.4.2 (Medium excl tax)'!$A$35:$A$66,'Annual excl tax'!$B45,'5.4.2 (Medium excl tax)'!D$35:D$66)</f>
        <v>6.2653966013587521</v>
      </c>
      <c r="D45" s="48">
        <f>AVERAGEIF('5.4.2 (Medium excl tax)'!$A$35:$A$66,'Annual excl tax'!$B45,'5.4.2 (Medium excl tax)'!E$35:E$66)</f>
        <v>6.3360309690312313</v>
      </c>
      <c r="E45" s="48">
        <f>AVERAGEIF('5.4.2 (Medium excl tax)'!$A$35:$A$66,'Annual excl tax'!$B45,'5.4.2 (Medium excl tax)'!F$35:F$66)</f>
        <v>5.4049421969700342</v>
      </c>
      <c r="F45" s="48">
        <f>AVERAGEIF('5.4.2 (Medium excl tax)'!$A$35:$A$66,'Annual excl tax'!$B45,'5.4.2 (Medium excl tax)'!G$35:G$66)</f>
        <v>5.3088534828128005</v>
      </c>
      <c r="G45" s="48">
        <f>AVERAGEIF('5.4.2 (Medium excl tax)'!$A$35:$A$66,'Annual excl tax'!$B45,'5.4.2 (Medium excl tax)'!H$35:H$66)</f>
        <v>5.8299511603893173</v>
      </c>
      <c r="H45" s="48">
        <f>AVERAGEIF('5.4.2 (Medium excl tax)'!$A$35:$A$66,'Annual excl tax'!$B45,'5.4.2 (Medium excl tax)'!I$35:I$66)</f>
        <v>5.8773229737867396</v>
      </c>
      <c r="I45" s="48">
        <f>AVERAGEIF('5.4.2 (Medium excl tax)'!$A$35:$A$66,'Annual excl tax'!$B45,'5.4.2 (Medium excl tax)'!J$35:J$66)</f>
        <v>6.3444893769308077</v>
      </c>
      <c r="J45" s="48">
        <f>AVERAGEIF('5.4.2 (Medium excl tax)'!$A$35:$A$66,'Annual excl tax'!$B45,'5.4.2 (Medium excl tax)'!K$35:K$66)</f>
        <v>8.7656494079092653</v>
      </c>
      <c r="K45" s="48">
        <f>AVERAGEIF('5.4.2 (Medium excl tax)'!$A$35:$A$66,'Annual excl tax'!$B45,'5.4.2 (Medium excl tax)'!L$35:L$66)</f>
        <v>7.8488109227213876</v>
      </c>
      <c r="L45" s="48">
        <f>AVERAGEIF('5.4.2 (Medium excl tax)'!$A$35:$A$66,'Annual excl tax'!$B45,'5.4.2 (Medium excl tax)'!M$35:M$66)</f>
        <v>5.8224422259220159</v>
      </c>
      <c r="M45" s="48">
        <f>AVERAGEIF('5.4.2 (Medium excl tax)'!$A$35:$A$66,'Annual excl tax'!$B45,'5.4.2 (Medium excl tax)'!N$35:N$66)</f>
        <v>5.6422600850792133</v>
      </c>
      <c r="N45" s="48">
        <f>AVERAGEIF('5.4.2 (Medium excl tax)'!$A$35:$A$66,'Annual excl tax'!$B45,'5.4.2 (Medium excl tax)'!O$35:O$66)</f>
        <v>6.8801538325247353</v>
      </c>
      <c r="O45" s="48">
        <f>AVERAGEIF('5.4.2 (Medium excl tax)'!$A$35:$A$66,'Annual excl tax'!$B45,'5.4.2 (Medium excl tax)'!P$35:P$66)</f>
        <v>7.1241498658479774</v>
      </c>
      <c r="P45" s="48">
        <f>AVERAGEIF('5.4.2 (Medium excl tax)'!$A$35:$A$66,'Annual excl tax'!$B45,'5.4.2 (Medium excl tax)'!Q$35:Q$66)</f>
        <v>5.1846202474460323</v>
      </c>
      <c r="Q45" s="48">
        <f>AVERAGEIF('5.4.2 (Medium excl tax)'!$A$35:$A$66,'Annual excl tax'!$B45,'5.4.2 (Medium excl tax)'!R$35:R$66)</f>
        <v>8.1779975556343878</v>
      </c>
      <c r="R45" s="49">
        <f t="shared" si="10"/>
        <v>6.2653966013587521</v>
      </c>
      <c r="S45" s="50">
        <f t="shared" si="11"/>
        <v>30.526414782120213</v>
      </c>
      <c r="T45" s="51">
        <f t="shared" si="12"/>
        <v>14</v>
      </c>
      <c r="U45" s="48">
        <f>AVERAGEIF('5.4.2 (Medium excl tax)'!$A$35:$A$66,'Annual excl tax'!$B45,'5.4.2 (Medium excl tax)'!V$35:V$66)</f>
        <v>7.1166409313806751</v>
      </c>
      <c r="V45" s="48">
        <f>AVERAGEIF('5.4.2 (Medium excl tax)'!$A$35:$A$66,'Annual excl tax'!$B45,'5.4.2 (Medium excl tax)'!W$35:W$66)</f>
        <v>7.0422323157780387</v>
      </c>
      <c r="W45" s="48">
        <f>AVERAGEIF('5.4.2 (Medium excl tax)'!$A$35:$A$66,'Annual excl tax'!$B45,'5.4.2 (Medium excl tax)'!X$35:X$66)</f>
        <v>11.555695335664861</v>
      </c>
      <c r="X45" s="48">
        <f>AVERAGEIF('5.4.2 (Medium excl tax)'!$A$35:$A$66,'Annual excl tax'!$B45,'5.4.2 (Medium excl tax)'!Y$35:Y$66)</f>
        <v>5.6822416481883682</v>
      </c>
      <c r="Y45" s="48">
        <f>AVERAGEIF('5.4.2 (Medium excl tax)'!$A$35:$A$66,'Annual excl tax'!$B45,'5.4.2 (Medium excl tax)'!Z$35:Z$66)</f>
        <v>5.844241008655648</v>
      </c>
      <c r="Z45" s="48">
        <f>AVERAGEIF('5.4.2 (Medium excl tax)'!$A$35:$A$66,'Annual excl tax'!$B45,'5.4.2 (Medium excl tax)'!AA$35:AA$66)</f>
        <v>6.8702712144767464</v>
      </c>
      <c r="AA45" s="48">
        <f>AVERAGEIF('5.4.2 (Medium excl tax)'!$A$35:$A$66,'Annual excl tax'!$B45,'5.4.2 (Medium excl tax)'!AB$35:AB$66)</f>
        <v>6.4233447841447955</v>
      </c>
      <c r="AB45" s="48">
        <f>AVERAGEIF('5.4.2 (Medium excl tax)'!$A$35:$A$66,'Annual excl tax'!$B45,'5.4.2 (Medium excl tax)'!AC$35:AC$66)</f>
        <v>6.607498979882811</v>
      </c>
      <c r="AC45" s="48">
        <f>AVERAGEIF('5.4.2 (Medium excl tax)'!$A$35:$A$66,'Annual excl tax'!$B45,'5.4.2 (Medium excl tax)'!AD$35:AD$66)</f>
        <v>10.288470225219459</v>
      </c>
      <c r="AD45" s="48">
        <f>AVERAGEIF('5.4.2 (Medium excl tax)'!$A$35:$A$66,'Annual excl tax'!$B45,'5.4.2 (Medium excl tax)'!AE$35:AE$66)</f>
        <v>5.6568427786906916</v>
      </c>
      <c r="AE45" s="48">
        <f>AVERAGEIF('5.4.2 (Medium excl tax)'!$A$35:$A$66,'Annual excl tax'!$B45,'5.4.2 (Medium excl tax)'!AF$35:AF$66)</f>
        <v>6.7792622742190485</v>
      </c>
      <c r="AF45" s="48">
        <f>AVERAGEIF('5.4.2 (Medium excl tax)'!$A$35:$A$66,'Annual excl tax'!$B45,'5.4.2 (Medium excl tax)'!AG$35:AG$66)</f>
        <v>7.6171662294069158</v>
      </c>
      <c r="AG45" s="48">
        <f>AVERAGEIF('5.4.2 (Medium excl tax)'!$A$35:$A$66,'Annual excl tax'!$B45,'5.4.2 (Medium excl tax)'!AH$35:AH$66)</f>
        <v>6.032881557398027</v>
      </c>
      <c r="AH45" s="48">
        <f t="shared" si="13"/>
        <v>6.3839170805378016</v>
      </c>
      <c r="AI45" s="50">
        <f t="shared" si="14"/>
        <v>28.103129355581281</v>
      </c>
      <c r="AJ45" s="51">
        <f>RANK(Q45,(C45:Q45,U45:AG45),1)</f>
        <v>25</v>
      </c>
    </row>
    <row r="46" spans="1:36" ht="12.95" customHeight="1" x14ac:dyDescent="0.2">
      <c r="A46" s="32" t="s">
        <v>45</v>
      </c>
      <c r="B46" s="109">
        <v>2020</v>
      </c>
      <c r="C46" s="48">
        <f>AVERAGEIF('5.4.2 (Medium excl tax)'!$A$35:$A$66,'Annual excl tax'!$B46,'5.4.2 (Medium excl tax)'!D$35:D$66)</f>
        <v>6.461936462716487</v>
      </c>
      <c r="D46" s="48">
        <f>AVERAGEIF('5.4.2 (Medium excl tax)'!$A$35:$A$66,'Annual excl tax'!$B46,'5.4.2 (Medium excl tax)'!E$35:E$66)</f>
        <v>6.3642006070508943</v>
      </c>
      <c r="E46" s="48">
        <f>AVERAGEIF('5.4.2 (Medium excl tax)'!$A$35:$A$66,'Annual excl tax'!$B46,'5.4.2 (Medium excl tax)'!F$35:F$66)</f>
        <v>5.3106743688760787</v>
      </c>
      <c r="F46" s="48">
        <f>AVERAGEIF('5.4.2 (Medium excl tax)'!$A$35:$A$66,'Annual excl tax'!$B46,'5.4.2 (Medium excl tax)'!G$35:G$66)</f>
        <v>5.4838870159193291</v>
      </c>
      <c r="G46" s="48">
        <f>AVERAGEIF('5.4.2 (Medium excl tax)'!$A$35:$A$66,'Annual excl tax'!$B46,'5.4.2 (Medium excl tax)'!H$35:H$66)</f>
        <v>6.1028831683503402</v>
      </c>
      <c r="H46" s="48">
        <f>AVERAGEIF('5.4.2 (Medium excl tax)'!$A$35:$A$66,'Annual excl tax'!$B46,'5.4.2 (Medium excl tax)'!I$35:I$66)</f>
        <v>6.3922093687049504</v>
      </c>
      <c r="I46" s="48">
        <f>AVERAGEIF('5.4.2 (Medium excl tax)'!$A$35:$A$66,'Annual excl tax'!$B46,'5.4.2 (Medium excl tax)'!J$35:J$66)</f>
        <v>6.4140271177633261</v>
      </c>
      <c r="J46" s="48">
        <f>AVERAGEIF('5.4.2 (Medium excl tax)'!$A$35:$A$66,'Annual excl tax'!$B46,'5.4.2 (Medium excl tax)'!K$35:K$66)</f>
        <v>8.6909498598142321</v>
      </c>
      <c r="K46" s="48">
        <f>AVERAGEIF('5.4.2 (Medium excl tax)'!$A$35:$A$66,'Annual excl tax'!$B46,'5.4.2 (Medium excl tax)'!L$35:L$66)</f>
        <v>7.3355670910757995</v>
      </c>
      <c r="L46" s="48">
        <f>AVERAGEIF('5.4.2 (Medium excl tax)'!$A$35:$A$66,'Annual excl tax'!$B46,'5.4.2 (Medium excl tax)'!M$35:M$66)</f>
        <v>5.3658562968486976</v>
      </c>
      <c r="M46" s="48">
        <f>AVERAGEIF('5.4.2 (Medium excl tax)'!$A$35:$A$66,'Annual excl tax'!$B46,'5.4.2 (Medium excl tax)'!N$35:N$66)</f>
        <v>5.6534145364175323</v>
      </c>
      <c r="N46" s="48">
        <f>AVERAGEIF('5.4.2 (Medium excl tax)'!$A$35:$A$66,'Annual excl tax'!$B46,'5.4.2 (Medium excl tax)'!O$35:O$66)</f>
        <v>6.4071967499292741</v>
      </c>
      <c r="O46" s="48">
        <f>AVERAGEIF('5.4.2 (Medium excl tax)'!$A$35:$A$66,'Annual excl tax'!$B46,'5.4.2 (Medium excl tax)'!P$35:P$66)</f>
        <v>5.7863829017213213</v>
      </c>
      <c r="P46" s="48">
        <f>AVERAGEIF('5.4.2 (Medium excl tax)'!$A$35:$A$66,'Annual excl tax'!$B46,'5.4.2 (Medium excl tax)'!Q$35:Q$66)</f>
        <v>4.5506025727421733</v>
      </c>
      <c r="Q46" s="48">
        <f>AVERAGEIF('5.4.2 (Medium excl tax)'!$A$35:$A$66,'Annual excl tax'!$B46,'5.4.2 (Medium excl tax)'!R$35:R$66)</f>
        <v>8.2616149181698262</v>
      </c>
      <c r="R46" s="49">
        <f t="shared" si="10"/>
        <v>6.3642006070508943</v>
      </c>
      <c r="S46" s="50">
        <f t="shared" si="11"/>
        <v>29.813867102441549</v>
      </c>
      <c r="T46" s="51">
        <f t="shared" si="12"/>
        <v>14</v>
      </c>
      <c r="U46" s="48">
        <f>AVERAGEIF('5.4.2 (Medium excl tax)'!$A$35:$A$66,'Annual excl tax'!$B46,'5.4.2 (Medium excl tax)'!V$35:V$66)</f>
        <v>6.8934696121889338</v>
      </c>
      <c r="V46" s="48">
        <f>AVERAGEIF('5.4.2 (Medium excl tax)'!$A$35:$A$66,'Annual excl tax'!$B46,'5.4.2 (Medium excl tax)'!W$35:W$66)</f>
        <v>7.1768996100714677</v>
      </c>
      <c r="W46" s="48">
        <f>AVERAGEIF('5.4.2 (Medium excl tax)'!$A$35:$A$66,'Annual excl tax'!$B46,'5.4.2 (Medium excl tax)'!X$35:X$66)</f>
        <v>9.7273762108641826</v>
      </c>
      <c r="X46" s="48">
        <f>AVERAGEIF('5.4.2 (Medium excl tax)'!$A$35:$A$66,'Annual excl tax'!$B46,'5.4.2 (Medium excl tax)'!Y$35:Y$66)</f>
        <v>6.3685739238696328</v>
      </c>
      <c r="Y46" s="48">
        <f>AVERAGEIF('5.4.2 (Medium excl tax)'!$A$35:$A$66,'Annual excl tax'!$B46,'5.4.2 (Medium excl tax)'!Z$35:Z$66)</f>
        <v>5.5047217645804096</v>
      </c>
      <c r="Z46" s="48">
        <f>AVERAGEIF('5.4.2 (Medium excl tax)'!$A$35:$A$66,'Annual excl tax'!$B46,'5.4.2 (Medium excl tax)'!AA$35:AA$66)</f>
        <v>6.8631512045813672</v>
      </c>
      <c r="AA46" s="48">
        <f>AVERAGEIF('5.4.2 (Medium excl tax)'!$A$35:$A$66,'Annual excl tax'!$B46,'5.4.2 (Medium excl tax)'!AB$35:AB$66)</f>
        <v>6.0555625436885414</v>
      </c>
      <c r="AB46" s="48">
        <f>AVERAGEIF('5.4.2 (Medium excl tax)'!$A$35:$A$66,'Annual excl tax'!$B46,'5.4.2 (Medium excl tax)'!AC$35:AC$66)</f>
        <v>6.5692057123197323</v>
      </c>
      <c r="AC46" s="48">
        <f>AVERAGEIF('5.4.2 (Medium excl tax)'!$A$35:$A$66,'Annual excl tax'!$B46,'5.4.2 (Medium excl tax)'!AD$35:AD$66)</f>
        <v>10.39275792263917</v>
      </c>
      <c r="AD46" s="48">
        <f>AVERAGEIF('5.4.2 (Medium excl tax)'!$A$35:$A$66,'Annual excl tax'!$B46,'5.4.2 (Medium excl tax)'!AE$35:AE$66)</f>
        <v>6.2463670280332302</v>
      </c>
      <c r="AE46" s="48">
        <f>AVERAGEIF('5.4.2 (Medium excl tax)'!$A$35:$A$66,'Annual excl tax'!$B46,'5.4.2 (Medium excl tax)'!AF$35:AF$66)</f>
        <v>7.1743937240208355</v>
      </c>
      <c r="AF46" s="48">
        <f>AVERAGEIF('5.4.2 (Medium excl tax)'!$A$35:$A$66,'Annual excl tax'!$B46,'5.4.2 (Medium excl tax)'!AG$35:AG$66)</f>
        <v>7.973038611223215</v>
      </c>
      <c r="AG46" s="48">
        <f>AVERAGEIF('5.4.2 (Medium excl tax)'!$A$35:$A$66,'Annual excl tax'!$B46,'5.4.2 (Medium excl tax)'!AH$35:AH$66)</f>
        <v>6.5191829615101788</v>
      </c>
      <c r="AH46" s="48">
        <f t="shared" si="13"/>
        <v>6.4106119338463001</v>
      </c>
      <c r="AI46" s="50">
        <f t="shared" si="14"/>
        <v>28.874045152393801</v>
      </c>
      <c r="AJ46" s="51">
        <f>RANK(Q46,(C46:Q46,U46:AG46),1)</f>
        <v>25</v>
      </c>
    </row>
    <row r="47" spans="1:36" ht="12.95" customHeight="1" x14ac:dyDescent="0.2">
      <c r="A47" s="32" t="s">
        <v>45</v>
      </c>
      <c r="B47" s="109">
        <v>2021</v>
      </c>
      <c r="C47" s="48">
        <f>AVERAGEIF('5.4.2 (Medium excl tax)'!$A$35:$A$66,'Annual excl tax'!$B47,'5.4.2 (Medium excl tax)'!D$35:D$66)</f>
        <v>7.3779778825772739</v>
      </c>
      <c r="D47" s="48">
        <f>AVERAGEIF('5.4.2 (Medium excl tax)'!$A$35:$A$66,'Annual excl tax'!$B47,'5.4.2 (Medium excl tax)'!E$35:E$66)</f>
        <v>6.7619763855783619</v>
      </c>
      <c r="E47" s="48">
        <f>AVERAGEIF('5.4.2 (Medium excl tax)'!$A$35:$A$66,'Annual excl tax'!$B47,'5.4.2 (Medium excl tax)'!F$35:F$66)</f>
        <v>8.0659499978428357</v>
      </c>
      <c r="F47" s="48">
        <f>AVERAGEIF('5.4.2 (Medium excl tax)'!$A$35:$A$66,'Annual excl tax'!$B47,'5.4.2 (Medium excl tax)'!G$35:G$66)</f>
        <v>6.0446035394912503</v>
      </c>
      <c r="G47" s="48">
        <f>AVERAGEIF('5.4.2 (Medium excl tax)'!$A$35:$A$66,'Annual excl tax'!$B47,'5.4.2 (Medium excl tax)'!H$35:H$66)</f>
        <v>6.3381196133383391</v>
      </c>
      <c r="H47" s="48">
        <f>AVERAGEIF('5.4.2 (Medium excl tax)'!$A$35:$A$66,'Annual excl tax'!$B47,'5.4.2 (Medium excl tax)'!I$35:I$66)</f>
        <v>7.0071409038506083</v>
      </c>
      <c r="I47" s="48">
        <f>AVERAGEIF('5.4.2 (Medium excl tax)'!$A$35:$A$66,'Annual excl tax'!$B47,'5.4.2 (Medium excl tax)'!J$35:J$66)</f>
        <v>10.961149337863075</v>
      </c>
      <c r="J47" s="48">
        <f>AVERAGEIF('5.4.2 (Medium excl tax)'!$A$35:$A$66,'Annual excl tax'!$B47,'5.4.2 (Medium excl tax)'!K$35:K$66)</f>
        <v>11.569480032200623</v>
      </c>
      <c r="K47" s="48">
        <f>AVERAGEIF('5.4.2 (Medium excl tax)'!$A$35:$A$66,'Annual excl tax'!$B47,'5.4.2 (Medium excl tax)'!L$35:L$66)</f>
        <v>9.2590405119511914</v>
      </c>
      <c r="L47" s="48">
        <f>AVERAGEIF('5.4.2 (Medium excl tax)'!$A$35:$A$66,'Annual excl tax'!$B47,'5.4.2 (Medium excl tax)'!M$35:M$66)</f>
        <v>6.1206765497511633</v>
      </c>
      <c r="M47" s="48">
        <f>AVERAGEIF('5.4.2 (Medium excl tax)'!$A$35:$A$66,'Annual excl tax'!$B47,'5.4.2 (Medium excl tax)'!N$35:N$66)</f>
        <v>6.8669379100079748</v>
      </c>
      <c r="N47" s="48">
        <f>AVERAGEIF('5.4.2 (Medium excl tax)'!$A$35:$A$66,'Annual excl tax'!$B47,'5.4.2 (Medium excl tax)'!O$35:O$66)</f>
        <v>6.9445957583485143</v>
      </c>
      <c r="O47" s="48">
        <f>AVERAGEIF('5.4.2 (Medium excl tax)'!$A$35:$A$66,'Annual excl tax'!$B47,'5.4.2 (Medium excl tax)'!P$35:P$66)</f>
        <v>8.2912418578664315</v>
      </c>
      <c r="P47" s="48">
        <f>AVERAGEIF('5.4.2 (Medium excl tax)'!$A$35:$A$66,'Annual excl tax'!$B47,'5.4.2 (Medium excl tax)'!Q$35:Q$66)</f>
        <v>6.3400332331274356</v>
      </c>
      <c r="Q47" s="48">
        <f>AVERAGEIF('5.4.2 (Medium excl tax)'!$A$35:$A$66,'Annual excl tax'!$B47,'5.4.2 (Medium excl tax)'!R$35:R$66)</f>
        <v>9.5243123970869892</v>
      </c>
      <c r="R47" s="49">
        <f t="shared" si="10"/>
        <v>7.0071409038506083</v>
      </c>
      <c r="S47" s="50">
        <f t="shared" si="11"/>
        <v>35.922946716443633</v>
      </c>
      <c r="T47" s="51">
        <f t="shared" si="12"/>
        <v>13</v>
      </c>
      <c r="U47" s="48">
        <f>AVERAGEIF('5.4.2 (Medium excl tax)'!$A$35:$A$66,'Annual excl tax'!$B47,'5.4.2 (Medium excl tax)'!V$35:V$66)</f>
        <v>10.409698323627046</v>
      </c>
      <c r="V47" s="48">
        <f>AVERAGEIF('5.4.2 (Medium excl tax)'!$A$35:$A$66,'Annual excl tax'!$B47,'5.4.2 (Medium excl tax)'!W$35:W$66)</f>
        <v>7.2336860996621954</v>
      </c>
      <c r="W47" s="48">
        <f>AVERAGEIF('5.4.2 (Medium excl tax)'!$A$35:$A$66,'Annual excl tax'!$B47,'5.4.2 (Medium excl tax)'!X$35:X$66)</f>
        <v>10.420067394560267</v>
      </c>
      <c r="X47" s="48">
        <f>AVERAGEIF('5.4.2 (Medium excl tax)'!$A$35:$A$66,'Annual excl tax'!$B47,'5.4.2 (Medium excl tax)'!Y$35:Y$66)</f>
        <v>7.0954048873611484</v>
      </c>
      <c r="Y47" s="48">
        <f>AVERAGEIF('5.4.2 (Medium excl tax)'!$A$35:$A$66,'Annual excl tax'!$B47,'5.4.2 (Medium excl tax)'!Z$35:Z$66)</f>
        <v>8.0154314347371347</v>
      </c>
      <c r="Z47" s="48">
        <f>AVERAGEIF('5.4.2 (Medium excl tax)'!$A$35:$A$66,'Annual excl tax'!$B47,'5.4.2 (Medium excl tax)'!AA$35:AA$66)</f>
        <v>7.4259897741069922</v>
      </c>
      <c r="AA47" s="48">
        <f>AVERAGEIF('5.4.2 (Medium excl tax)'!$A$35:$A$66,'Annual excl tax'!$B47,'5.4.2 (Medium excl tax)'!AB$35:AB$66)</f>
        <v>7.8453372580944079</v>
      </c>
      <c r="AB47" s="48">
        <f>AVERAGEIF('5.4.2 (Medium excl tax)'!$A$35:$A$66,'Annual excl tax'!$B47,'5.4.2 (Medium excl tax)'!AC$35:AC$66)</f>
        <v>8.4569965782791137</v>
      </c>
      <c r="AC47" s="48">
        <f>AVERAGEIF('5.4.2 (Medium excl tax)'!$A$35:$A$66,'Annual excl tax'!$B47,'5.4.2 (Medium excl tax)'!AD$35:AD$66)</f>
        <v>10.237620574396843</v>
      </c>
      <c r="AD47" s="48">
        <f>AVERAGEIF('5.4.2 (Medium excl tax)'!$A$35:$A$66,'Annual excl tax'!$B47,'5.4.2 (Medium excl tax)'!AE$35:AE$66)</f>
        <v>5.2819761406080019</v>
      </c>
      <c r="AE47" s="48">
        <f>AVERAGEIF('5.4.2 (Medium excl tax)'!$A$35:$A$66,'Annual excl tax'!$B47,'5.4.2 (Medium excl tax)'!AF$35:AF$66)</f>
        <v>8.111878437560895</v>
      </c>
      <c r="AF47" s="48">
        <f>AVERAGEIF('5.4.2 (Medium excl tax)'!$A$35:$A$66,'Annual excl tax'!$B47,'5.4.2 (Medium excl tax)'!AG$35:AG$66)</f>
        <v>7.6370044884841368</v>
      </c>
      <c r="AG47" s="48">
        <f>AVERAGEIF('5.4.2 (Medium excl tax)'!$A$35:$A$66,'Annual excl tax'!$B47,'5.4.2 (Medium excl tax)'!AH$35:AH$66)</f>
        <v>6.2837574871494635</v>
      </c>
      <c r="AH47" s="48">
        <f t="shared" si="13"/>
        <v>7.5314971312955645</v>
      </c>
      <c r="AI47" s="50">
        <f t="shared" si="14"/>
        <v>26.459749383833614</v>
      </c>
      <c r="AJ47" s="51">
        <f>RANK(Q47,(C47:Q47,U47:AG47),1)</f>
        <v>23</v>
      </c>
    </row>
    <row r="48" spans="1:36" ht="12.95" customHeight="1" x14ac:dyDescent="0.2">
      <c r="A48" s="32" t="s">
        <v>45</v>
      </c>
      <c r="B48" s="110">
        <v>2022</v>
      </c>
      <c r="C48" s="48">
        <f>AVERAGEIF('5.4.2 (Medium excl tax)'!$A$35:$A$66,'Annual excl tax'!$B48,'5.4.2 (Medium excl tax)'!D$35:D$66)</f>
        <v>14.812601497054974</v>
      </c>
      <c r="D48" s="48">
        <f>AVERAGEIF('5.4.2 (Medium excl tax)'!$A$35:$A$66,'Annual excl tax'!$B48,'5.4.2 (Medium excl tax)'!E$35:E$66)</f>
        <v>12.673171759264342</v>
      </c>
      <c r="E48" s="48">
        <f>AVERAGEIF('5.4.2 (Medium excl tax)'!$A$35:$A$66,'Annual excl tax'!$B48,'5.4.2 (Medium excl tax)'!F$35:F$66)</f>
        <v>15.906210937434862</v>
      </c>
      <c r="F48" s="48">
        <f>AVERAGEIF('5.4.2 (Medium excl tax)'!$A$35:$A$66,'Annual excl tax'!$B48,'5.4.2 (Medium excl tax)'!G$35:G$66)</f>
        <v>9.2008044455017934</v>
      </c>
      <c r="G48" s="48">
        <f>AVERAGEIF('5.4.2 (Medium excl tax)'!$A$35:$A$66,'Annual excl tax'!$B48,'5.4.2 (Medium excl tax)'!H$35:H$66)</f>
        <v>9.9066358604297147</v>
      </c>
      <c r="H48" s="48">
        <f>AVERAGEIF('5.4.2 (Medium excl tax)'!$A$35:$A$66,'Annual excl tax'!$B48,'5.4.2 (Medium excl tax)'!I$35:I$66)</f>
        <v>13.528197348635521</v>
      </c>
      <c r="I48" s="48">
        <f>AVERAGEIF('5.4.2 (Medium excl tax)'!$A$35:$A$66,'Annual excl tax'!$B48,'5.4.2 (Medium excl tax)'!J$35:J$66)</f>
        <v>28.38644695041797</v>
      </c>
      <c r="J48" s="48">
        <f>AVERAGEIF('5.4.2 (Medium excl tax)'!$A$35:$A$66,'Annual excl tax'!$B48,'5.4.2 (Medium excl tax)'!K$35:K$66)</f>
        <v>18.484117662116866</v>
      </c>
      <c r="K48" s="48">
        <f>AVERAGEIF('5.4.2 (Medium excl tax)'!$A$35:$A$66,'Annual excl tax'!$B48,'5.4.2 (Medium excl tax)'!L$35:L$66)</f>
        <v>22.684211115287383</v>
      </c>
      <c r="L48" s="48">
        <f>AVERAGEIF('5.4.2 (Medium excl tax)'!$A$35:$A$66,'Annual excl tax'!$B48,'5.4.2 (Medium excl tax)'!M$35:M$66)</f>
        <v>10.581088705074722</v>
      </c>
      <c r="M48" s="48">
        <f>AVERAGEIF('5.4.2 (Medium excl tax)'!$A$35:$A$66,'Annual excl tax'!$B48,'5.4.2 (Medium excl tax)'!N$35:N$66)</f>
        <v>13.292559973242035</v>
      </c>
      <c r="N48" s="48">
        <f>AVERAGEIF('5.4.2 (Medium excl tax)'!$A$35:$A$66,'Annual excl tax'!$B48,'5.4.2 (Medium excl tax)'!O$35:O$66)</f>
        <v>13.778977015710145</v>
      </c>
      <c r="O48" s="48">
        <f>AVERAGEIF('5.4.2 (Medium excl tax)'!$A$35:$A$66,'Annual excl tax'!$B48,'5.4.2 (Medium excl tax)'!P$35:P$66)</f>
        <v>17.153979760534437</v>
      </c>
      <c r="P48" s="48">
        <f>AVERAGEIF('5.4.2 (Medium excl tax)'!$A$35:$A$66,'Annual excl tax'!$B48,'5.4.2 (Medium excl tax)'!Q$35:Q$66)</f>
        <v>9.891863655349308</v>
      </c>
      <c r="Q48" s="48">
        <f>AVERAGEIF('5.4.2 (Medium excl tax)'!$A$35:$A$66,'Annual excl tax'!$B48,'5.4.2 (Medium excl tax)'!R$35:R$66)</f>
        <v>15.883426501358528</v>
      </c>
      <c r="R48" s="49">
        <f t="shared" si="10"/>
        <v>13.778977015710145</v>
      </c>
      <c r="S48" s="50">
        <f t="shared" si="11"/>
        <v>15.272900762146477</v>
      </c>
      <c r="T48" s="51">
        <f t="shared" si="12"/>
        <v>10</v>
      </c>
      <c r="U48" s="48">
        <f>AVERAGEIF('5.4.2 (Medium excl tax)'!$A$35:$A$66,'Annual excl tax'!$B48,'5.4.2 (Medium excl tax)'!V$35:V$66)</f>
        <v>24.080039357382759</v>
      </c>
      <c r="V48" s="48">
        <f>AVERAGEIF('5.4.2 (Medium excl tax)'!$A$35:$A$66,'Annual excl tax'!$B48,'5.4.2 (Medium excl tax)'!W$35:W$66)</f>
        <v>12.759867794139215</v>
      </c>
      <c r="W48" s="48">
        <f>AVERAGEIF('5.4.2 (Medium excl tax)'!$A$35:$A$66,'Annual excl tax'!$B48,'5.4.2 (Medium excl tax)'!X$35:X$66)</f>
        <v>17.349343038913496</v>
      </c>
      <c r="X48" s="48">
        <f>AVERAGEIF('5.4.2 (Medium excl tax)'!$A$35:$A$66,'Annual excl tax'!$B48,'5.4.2 (Medium excl tax)'!Y$35:Y$66)</f>
        <v>13.714845561440313</v>
      </c>
      <c r="Y48" s="48">
        <f>AVERAGEIF('5.4.2 (Medium excl tax)'!$A$35:$A$66,'Annual excl tax'!$B48,'5.4.2 (Medium excl tax)'!Z$35:Z$66)</f>
        <v>15.238607394001441</v>
      </c>
      <c r="Z48" s="48">
        <f>AVERAGEIF('5.4.2 (Medium excl tax)'!$A$35:$A$66,'Annual excl tax'!$B48,'5.4.2 (Medium excl tax)'!AA$35:AA$66)</f>
        <v>17.947831591228173</v>
      </c>
      <c r="AA48" s="48">
        <f>AVERAGEIF('5.4.2 (Medium excl tax)'!$A$35:$A$66,'Annual excl tax'!$B48,'5.4.2 (Medium excl tax)'!AB$35:AB$66)</f>
        <v>16.356807256242885</v>
      </c>
      <c r="AB48" s="48">
        <f>AVERAGEIF('5.4.2 (Medium excl tax)'!$A$35:$A$66,'Annual excl tax'!$B48,'5.4.2 (Medium excl tax)'!AC$35:AC$66)</f>
        <v>16.46250558417751</v>
      </c>
      <c r="AC48" s="48">
        <f>AVERAGEIF('5.4.2 (Medium excl tax)'!$A$35:$A$66,'Annual excl tax'!$B48,'5.4.2 (Medium excl tax)'!AD$35:AD$66)</f>
        <v>9.9917098005803133</v>
      </c>
      <c r="AD48" s="48">
        <f>AVERAGEIF('5.4.2 (Medium excl tax)'!$A$35:$A$66,'Annual excl tax'!$B48,'5.4.2 (Medium excl tax)'!AE$35:AE$66)</f>
        <v>8.5251852411687459</v>
      </c>
      <c r="AE48" s="48">
        <f>AVERAGEIF('5.4.2 (Medium excl tax)'!$A$35:$A$66,'Annual excl tax'!$B48,'5.4.2 (Medium excl tax)'!AF$35:AF$66)</f>
        <v>22.45954915207685</v>
      </c>
      <c r="AF48" s="48">
        <f>AVERAGEIF('5.4.2 (Medium excl tax)'!$A$35:$A$66,'Annual excl tax'!$B48,'5.4.2 (Medium excl tax)'!AG$35:AG$66)</f>
        <v>18.035143438033117</v>
      </c>
      <c r="AG48" s="48">
        <f>AVERAGEIF('5.4.2 (Medium excl tax)'!$A$35:$A$66,'Annual excl tax'!$B48,'5.4.2 (Medium excl tax)'!AH$35:AH$66)</f>
        <v>13.632018692230297</v>
      </c>
      <c r="AH48" s="48">
        <f t="shared" si="13"/>
        <v>15.025604445528208</v>
      </c>
      <c r="AI48" s="50">
        <f t="shared" si="14"/>
        <v>5.7090685365780285</v>
      </c>
      <c r="AJ48" s="51">
        <f>RANK(Q48,(C48:Q48,U48:AG48),1)</f>
        <v>16</v>
      </c>
    </row>
    <row r="49" spans="1:36" ht="12.95" customHeight="1" x14ac:dyDescent="0.2">
      <c r="A49" s="32" t="s">
        <v>45</v>
      </c>
      <c r="B49" s="124">
        <v>2023</v>
      </c>
      <c r="C49" s="48">
        <f>AVERAGEIF('5.4.2 (Medium excl tax)'!$A$35:$A$66,'Annual excl tax'!$B49,'5.4.2 (Medium excl tax)'!D$35:D$66)</f>
        <v>19.398451225845328</v>
      </c>
      <c r="D49" s="48">
        <f>AVERAGEIF('5.4.2 (Medium excl tax)'!$A$35:$A$66,'Annual excl tax'!$B49,'5.4.2 (Medium excl tax)'!E$35:E$66)</f>
        <v>16.092882268903832</v>
      </c>
      <c r="E49" s="48">
        <f>AVERAGEIF('5.4.2 (Medium excl tax)'!$A$35:$A$66,'Annual excl tax'!$B49,'5.4.2 (Medium excl tax)'!F$35:F$66)</f>
        <v>10.621656926181856</v>
      </c>
      <c r="F49" s="48">
        <f>AVERAGEIF('5.4.2 (Medium excl tax)'!$A$35:$A$66,'Annual excl tax'!$B49,'5.4.2 (Medium excl tax)'!G$35:G$66)</f>
        <v>7.7750314147501891</v>
      </c>
      <c r="G49" s="48">
        <f>AVERAGEIF('5.4.2 (Medium excl tax)'!$A$35:$A$66,'Annual excl tax'!$B49,'5.4.2 (Medium excl tax)'!H$35:H$66)</f>
        <v>18.414234498945572</v>
      </c>
      <c r="H49" s="48">
        <f>AVERAGEIF('5.4.2 (Medium excl tax)'!$A$35:$A$66,'Annual excl tax'!$B49,'5.4.2 (Medium excl tax)'!I$35:I$66)</f>
        <v>15.645115888387764</v>
      </c>
      <c r="I49" s="48">
        <f>AVERAGEIF('5.4.2 (Medium excl tax)'!$A$35:$A$66,'Annual excl tax'!$B49,'5.4.2 (Medium excl tax)'!J$35:J$66)</f>
        <v>13.092133259049797</v>
      </c>
      <c r="J49" s="48">
        <f>AVERAGEIF('5.4.2 (Medium excl tax)'!$A$35:$A$66,'Annual excl tax'!$B49,'5.4.2 (Medium excl tax)'!K$35:K$66)</f>
        <v>20.777938441359474</v>
      </c>
      <c r="K49" s="48">
        <f>AVERAGEIF('5.4.2 (Medium excl tax)'!$A$35:$A$66,'Annual excl tax'!$B49,'5.4.2 (Medium excl tax)'!L$35:L$66)</f>
        <v>16.592454080213233</v>
      </c>
      <c r="L49" s="48">
        <f>AVERAGEIF('5.4.2 (Medium excl tax)'!$A$35:$A$66,'Annual excl tax'!$B49,'5.4.2 (Medium excl tax)'!M$35:M$66)</f>
        <v>18.706647459556294</v>
      </c>
      <c r="M49" s="48">
        <f>AVERAGEIF('5.4.2 (Medium excl tax)'!$A$35:$A$66,'Annual excl tax'!$B49,'5.4.2 (Medium excl tax)'!N$35:N$66)</f>
        <v>17.990523145403429</v>
      </c>
      <c r="N49" s="48">
        <f>AVERAGEIF('5.4.2 (Medium excl tax)'!$A$35:$A$66,'Annual excl tax'!$B49,'5.4.2 (Medium excl tax)'!O$35:O$66)</f>
        <v>11.315238492923299</v>
      </c>
      <c r="O49" s="48">
        <f>AVERAGEIF('5.4.2 (Medium excl tax)'!$A$35:$A$66,'Annual excl tax'!$B49,'5.4.2 (Medium excl tax)'!P$35:P$66)</f>
        <v>11.639248234932609</v>
      </c>
      <c r="P49" s="48">
        <f>AVERAGEIF('5.4.2 (Medium excl tax)'!$A$35:$A$66,'Annual excl tax'!$B49,'5.4.2 (Medium excl tax)'!Q$35:Q$66)</f>
        <v>7.6178917757976121</v>
      </c>
      <c r="Q49" s="48">
        <f>AVERAGEIF('5.4.2 (Medium excl tax)'!$A$35:$A$66,'Annual excl tax'!$B49,'5.4.2 (Medium excl tax)'!R$35:R$66)</f>
        <v>24.014226910300092</v>
      </c>
      <c r="R49" s="49">
        <f t="shared" si="10"/>
        <v>16.092882268903832</v>
      </c>
      <c r="S49" s="50">
        <f t="shared" si="11"/>
        <v>49.222659490292934</v>
      </c>
      <c r="T49" s="51">
        <f t="shared" si="12"/>
        <v>15</v>
      </c>
      <c r="U49" s="48">
        <f>AVERAGEIF('5.4.2 (Medium excl tax)'!$A$35:$A$66,'Annual excl tax'!$B49,'5.4.2 (Medium excl tax)'!V$35:V$66)</f>
        <v>12.334747378067105</v>
      </c>
      <c r="V49" s="48">
        <f>AVERAGEIF('5.4.2 (Medium excl tax)'!$A$35:$A$66,'Annual excl tax'!$B49,'5.4.2 (Medium excl tax)'!W$35:W$66)</f>
        <v>17.757243496802332</v>
      </c>
      <c r="W49" s="48">
        <f>AVERAGEIF('5.4.2 (Medium excl tax)'!$A$35:$A$66,'Annual excl tax'!$B49,'5.4.2 (Medium excl tax)'!X$35:X$66)</f>
        <v>16.591366740869162</v>
      </c>
      <c r="X49" s="48">
        <f>AVERAGEIF('5.4.2 (Medium excl tax)'!$A$35:$A$66,'Annual excl tax'!$B49,'5.4.2 (Medium excl tax)'!Y$35:Y$66)</f>
        <v>15.38641712778567</v>
      </c>
      <c r="Y49" s="48">
        <f>AVERAGEIF('5.4.2 (Medium excl tax)'!$A$35:$A$66,'Annual excl tax'!$B49,'5.4.2 (Medium excl tax)'!Z$35:Z$66)</f>
        <v>11.889654713725339</v>
      </c>
      <c r="Z49" s="48">
        <f>AVERAGEIF('5.4.2 (Medium excl tax)'!$A$35:$A$66,'Annual excl tax'!$B49,'5.4.2 (Medium excl tax)'!AA$35:AA$66)</f>
        <v>21.371259292805561</v>
      </c>
      <c r="AA49" s="48">
        <f>AVERAGEIF('5.4.2 (Medium excl tax)'!$A$35:$A$66,'Annual excl tax'!$B49,'5.4.2 (Medium excl tax)'!AB$35:AB$66)</f>
        <v>12.246277285407849</v>
      </c>
      <c r="AB49" s="48">
        <f>AVERAGEIF('5.4.2 (Medium excl tax)'!$A$35:$A$66,'Annual excl tax'!$B49,'5.4.2 (Medium excl tax)'!AC$35:AC$66)</f>
        <v>13.311838872165833</v>
      </c>
      <c r="AC49" s="48">
        <f>AVERAGEIF('5.4.2 (Medium excl tax)'!$A$35:$A$66,'Annual excl tax'!$B49,'5.4.2 (Medium excl tax)'!AD$35:AD$66)</f>
        <v>10.349532324630141</v>
      </c>
      <c r="AD49" s="48">
        <f>AVERAGEIF('5.4.2 (Medium excl tax)'!$A$35:$A$66,'Annual excl tax'!$B49,'5.4.2 (Medium excl tax)'!AE$35:AE$66)</f>
        <v>11.612727752596188</v>
      </c>
      <c r="AE49" s="48">
        <f>AVERAGEIF('5.4.2 (Medium excl tax)'!$A$35:$A$66,'Annual excl tax'!$B49,'5.4.2 (Medium excl tax)'!AF$35:AF$66)</f>
        <v>13.575947937591174</v>
      </c>
      <c r="AF49" s="48">
        <f>AVERAGEIF('5.4.2 (Medium excl tax)'!$A$35:$A$66,'Annual excl tax'!$B49,'5.4.2 (Medium excl tax)'!AG$35:AG$66)</f>
        <v>17.220456338459286</v>
      </c>
      <c r="AG49" s="48">
        <f>AVERAGEIF('5.4.2 (Medium excl tax)'!$A$35:$A$66,'Annual excl tax'!$B49,'5.4.2 (Medium excl tax)'!AH$35:AH$66)</f>
        <v>17.820431447202949</v>
      </c>
      <c r="AH49" s="48">
        <f t="shared" si="13"/>
        <v>15.515766508086717</v>
      </c>
      <c r="AI49" s="50">
        <f t="shared" si="14"/>
        <v>54.773061954651304</v>
      </c>
      <c r="AJ49" s="51">
        <f>RANK(Q49,(C49:Q49,U49:AG49),1)</f>
        <v>28</v>
      </c>
    </row>
    <row r="50" spans="1:36" ht="12.95" customHeight="1" x14ac:dyDescent="0.2">
      <c r="A50" s="32" t="s">
        <v>37</v>
      </c>
      <c r="B50" s="109">
        <v>2008</v>
      </c>
      <c r="C50" s="48">
        <f>AVERAGEIF('5.4.3 (Large excl tax)'!$A$35:$A$66,'Annual excl tax'!$B50,'5.4.3 (Large excl tax)'!D$35:D$66)</f>
        <v>5.9252842583333329</v>
      </c>
      <c r="D50" s="48">
        <f>AVERAGEIF('5.4.3 (Large excl tax)'!$A$35:$A$66,'Annual excl tax'!$B50,'5.4.3 (Large excl tax)'!E$35:E$66)</f>
        <v>5.8113093916666667</v>
      </c>
      <c r="E50" s="48">
        <f>AVERAGEIF('5.4.3 (Large excl tax)'!$A$35:$A$66,'Annual excl tax'!$B50,'5.4.3 (Large excl tax)'!F$35:F$66)</f>
        <v>5.7203106249999998</v>
      </c>
      <c r="F50" s="48">
        <f>AVERAGEIF('5.4.3 (Large excl tax)'!$A$35:$A$66,'Annual excl tax'!$B50,'5.4.3 (Large excl tax)'!G$35:G$66)</f>
        <v>4.1662957666666669</v>
      </c>
      <c r="G50" s="48">
        <f>AVERAGEIF('5.4.3 (Large excl tax)'!$A$35:$A$66,'Annual excl tax'!$B50,'5.4.3 (Large excl tax)'!H$35:H$66)</f>
        <v>4.2574602833333337</v>
      </c>
      <c r="H50" s="48">
        <f>AVERAGEIF('5.4.3 (Large excl tax)'!$A$35:$A$66,'Annual excl tax'!$B50,'5.4.3 (Large excl tax)'!I$35:I$66)</f>
        <v>6.3292747583333338</v>
      </c>
      <c r="I50" s="48">
        <f>AVERAGEIF('5.4.3 (Large excl tax)'!$A$35:$A$66,'Annual excl tax'!$B50,'5.4.3 (Large excl tax)'!J$35:J$66)</f>
        <v>5.4956237833333343</v>
      </c>
      <c r="J50" s="48">
        <f>AVERAGEIF('5.4.3 (Large excl tax)'!$A$35:$A$66,'Annual excl tax'!$B50,'5.4.3 (Large excl tax)'!K$35:K$66)</f>
        <v>9.3191687583333334</v>
      </c>
      <c r="K50" s="48"/>
      <c r="L50" s="48"/>
      <c r="M50" s="48">
        <f>AVERAGEIF('5.4.3 (Large excl tax)'!$A$35:$A$66,'Annual excl tax'!$B50,'5.4.3 (Large excl tax)'!N$35:N$66)</f>
        <v>6.2060827916666668</v>
      </c>
      <c r="N50" s="48">
        <f>AVERAGEIF('5.4.3 (Large excl tax)'!$A$35:$A$66,'Annual excl tax'!$B50,'5.4.3 (Large excl tax)'!O$35:O$66)</f>
        <v>4.5615886333333329</v>
      </c>
      <c r="O50" s="48">
        <f>AVERAGEIF('5.4.3 (Large excl tax)'!$A$35:$A$66,'Annual excl tax'!$B50,'5.4.3 (Large excl tax)'!P$35:P$66)</f>
        <v>5.6818539333333344</v>
      </c>
      <c r="P50" s="48">
        <f>AVERAGEIF('5.4.3 (Large excl tax)'!$A$35:$A$66,'Annual excl tax'!$B50,'5.4.3 (Large excl tax)'!Q$35:Q$66)</f>
        <v>4.6428978250000004</v>
      </c>
      <c r="Q50" s="48">
        <f>AVERAGEIF('5.4.3 (Large excl tax)'!$A$35:$A$66,'Annual excl tax'!$B50,'5.4.3 (Large excl tax)'!R$35:R$66)</f>
        <v>7.1142599999999998</v>
      </c>
      <c r="R50" s="49">
        <f t="shared" si="0"/>
        <v>5.7203106249999998</v>
      </c>
      <c r="S50" s="50">
        <f t="shared" si="1"/>
        <v>24.36842098937591</v>
      </c>
      <c r="T50" s="51">
        <f t="shared" si="2"/>
        <v>12</v>
      </c>
      <c r="U50" s="48">
        <f>AVERAGEIF('5.4.3 (Large excl tax)'!$A$35:$A$66,'Annual excl tax'!$B50,'5.4.3 (Large excl tax)'!V$35:V$66)</f>
        <v>3.655563616666667</v>
      </c>
      <c r="V50" s="48">
        <f>AVERAGEIF('5.4.3 (Large excl tax)'!$A$35:$A$66,'Annual excl tax'!$B50,'5.4.3 (Large excl tax)'!W$35:W$66)</f>
        <v>4.4194404416666675</v>
      </c>
      <c r="W50" s="48">
        <f>AVERAGEIF('5.4.3 (Large excl tax)'!$A$35:$A$66,'Annual excl tax'!$B50,'5.4.3 (Large excl tax)'!X$35:X$66)</f>
        <v>10.843333133333333</v>
      </c>
      <c r="X50" s="48">
        <f>AVERAGEIF('5.4.3 (Large excl tax)'!$A$35:$A$66,'Annual excl tax'!$B50,'5.4.3 (Large excl tax)'!Y$35:Y$66)</f>
        <v>6.5133305000000004</v>
      </c>
      <c r="Y50" s="48">
        <f>AVERAGEIF('5.4.3 (Large excl tax)'!$A$35:$A$66,'Annual excl tax'!$B50,'5.4.3 (Large excl tax)'!Z$35:Z$66)</f>
        <v>2.9794474416666663</v>
      </c>
      <c r="Z50" s="48">
        <f>AVERAGEIF('5.4.3 (Large excl tax)'!$A$35:$A$66,'Annual excl tax'!$B50,'5.4.3 (Large excl tax)'!AA$35:AA$66)</f>
        <v>7.2949118750000004</v>
      </c>
      <c r="AA50" s="48">
        <f>AVERAGEIF('5.4.3 (Large excl tax)'!$A$35:$A$66,'Annual excl tax'!$B50,'5.4.3 (Large excl tax)'!AB$35:AB$66)</f>
        <v>4.8208088333333334</v>
      </c>
      <c r="AB50" s="48">
        <f>AVERAGEIF('5.4.3 (Large excl tax)'!$A$35:$A$66,'Annual excl tax'!$B50,'5.4.3 (Large excl tax)'!AC$35:AC$66)</f>
        <v>5.292280316666667</v>
      </c>
      <c r="AC50" s="48">
        <f>AVERAGEIF('5.4.3 (Large excl tax)'!$A$35:$A$66,'Annual excl tax'!$B50,'5.4.3 (Large excl tax)'!AD$35:AD$66)</f>
        <v>7.6620117583333336</v>
      </c>
      <c r="AD50" s="48">
        <f>AVERAGEIF('5.4.3 (Large excl tax)'!$A$35:$A$66,'Annual excl tax'!$B50,'5.4.3 (Large excl tax)'!AE$35:AE$66)</f>
        <v>5.4760763249999993</v>
      </c>
      <c r="AE50" s="48">
        <f>AVERAGEIF('5.4.3 (Large excl tax)'!$A$35:$A$66,'Annual excl tax'!$B50,'5.4.3 (Large excl tax)'!AF$35:AF$66)</f>
        <v>5.5024067416666664</v>
      </c>
      <c r="AF50" s="48">
        <f>AVERAGEIF('5.4.3 (Large excl tax)'!$A$35:$A$66,'Annual excl tax'!$B50,'5.4.3 (Large excl tax)'!AG$35:AG$66)</f>
        <v>7.7841349000000006</v>
      </c>
      <c r="AG50" s="48">
        <f>AVERAGEIF('5.4.3 (Large excl tax)'!$A$35:$A$66,'Annual excl tax'!$B50,'5.4.3 (Large excl tax)'!AH$35:AH$66)</f>
        <v>4.9633107416666675</v>
      </c>
      <c r="AH50" s="48">
        <f t="shared" si="3"/>
        <v>5.5921303375000004</v>
      </c>
      <c r="AI50" s="50">
        <f t="shared" si="4"/>
        <v>27.219137799647168</v>
      </c>
      <c r="AJ50" s="51">
        <f>RANK(Q50,(C50:Q50,U50:AG50),1)</f>
        <v>21</v>
      </c>
    </row>
    <row r="51" spans="1:36" ht="12.95" customHeight="1" x14ac:dyDescent="0.2">
      <c r="A51" s="32" t="s">
        <v>37</v>
      </c>
      <c r="B51" s="109">
        <v>2009</v>
      </c>
      <c r="C51" s="48">
        <f>AVERAGEIF('5.4.3 (Large excl tax)'!$A$35:$A$66,'Annual excl tax'!$B51,'5.4.3 (Large excl tax)'!D$35:D$66)</f>
        <v>7.3888698502174588</v>
      </c>
      <c r="D51" s="48">
        <f>AVERAGEIF('5.4.3 (Large excl tax)'!$A$35:$A$66,'Annual excl tax'!$B51,'5.4.3 (Large excl tax)'!E$35:E$66)</f>
        <v>7.5582385323037311</v>
      </c>
      <c r="E51" s="48">
        <f>AVERAGEIF('5.4.3 (Large excl tax)'!$A$35:$A$66,'Annual excl tax'!$B51,'5.4.3 (Large excl tax)'!F$35:F$66)</f>
        <v>4.9165842209714645</v>
      </c>
      <c r="F51" s="48">
        <f>AVERAGEIF('5.4.3 (Large excl tax)'!$A$35:$A$66,'Annual excl tax'!$B51,'5.4.3 (Large excl tax)'!G$35:G$66)</f>
        <v>4.6585200584919892</v>
      </c>
      <c r="G51" s="48">
        <f>AVERAGEIF('5.4.3 (Large excl tax)'!$A$35:$A$66,'Annual excl tax'!$B51,'5.4.3 (Large excl tax)'!H$35:H$66)</f>
        <v>5.2653671936093733</v>
      </c>
      <c r="H51" s="48">
        <f>AVERAGEIF('5.4.3 (Large excl tax)'!$A$35:$A$66,'Annual excl tax'!$B51,'5.4.3 (Large excl tax)'!I$35:I$66)</f>
        <v>6.8682087462033454</v>
      </c>
      <c r="I51" s="48">
        <f>AVERAGEIF('5.4.3 (Large excl tax)'!$A$35:$A$66,'Annual excl tax'!$B51,'5.4.3 (Large excl tax)'!J$35:J$66)</f>
        <v>6.1920934425442677</v>
      </c>
      <c r="J51" s="48">
        <f>AVERAGEIF('5.4.3 (Large excl tax)'!$A$35:$A$66,'Annual excl tax'!$B51,'5.4.3 (Large excl tax)'!K$35:K$66)</f>
        <v>8.1960563721452981</v>
      </c>
      <c r="K51" s="48"/>
      <c r="L51" s="48">
        <f>AVERAGEIF('5.4.3 (Large excl tax)'!$A$35:$A$66,'Annual excl tax'!$B51,'5.4.3 (Large excl tax)'!M$35:M$66)</f>
        <v>5.8210259489615233</v>
      </c>
      <c r="M51" s="48">
        <f>AVERAGEIF('5.4.3 (Large excl tax)'!$A$35:$A$66,'Annual excl tax'!$B51,'5.4.3 (Large excl tax)'!N$35:N$66)</f>
        <v>7.4512854775795496</v>
      </c>
      <c r="N51" s="48">
        <f>AVERAGEIF('5.4.3 (Large excl tax)'!$A$35:$A$66,'Annual excl tax'!$B51,'5.4.3 (Large excl tax)'!O$35:O$66)</f>
        <v>6.01673771313407</v>
      </c>
      <c r="O51" s="48">
        <f>AVERAGEIF('5.4.3 (Large excl tax)'!$A$35:$A$66,'Annual excl tax'!$B51,'5.4.3 (Large excl tax)'!P$35:P$66)</f>
        <v>7.0237261749034747</v>
      </c>
      <c r="P51" s="48">
        <f>AVERAGEIF('5.4.3 (Large excl tax)'!$A$35:$A$66,'Annual excl tax'!$B51,'5.4.3 (Large excl tax)'!Q$35:Q$66)</f>
        <v>4.7961592871921184</v>
      </c>
      <c r="Q51" s="48">
        <f>AVERAGEIF('5.4.3 (Large excl tax)'!$A$35:$A$66,'Annual excl tax'!$B51,'5.4.3 (Large excl tax)'!R$35:R$66)</f>
        <v>8.0945213032485697</v>
      </c>
      <c r="R51" s="49">
        <f t="shared" ref="R51:R65" si="15">MEDIAN(C51:Q51)</f>
        <v>6.5301510943738066</v>
      </c>
      <c r="S51" s="50">
        <f t="shared" ref="S51:S65" si="16">(Q51-R51)/R51*100</f>
        <v>23.956110452368861</v>
      </c>
      <c r="T51" s="51">
        <f t="shared" ref="T51:T65" si="17">RANK(Q51,(C51:Q51),1)</f>
        <v>13</v>
      </c>
      <c r="U51" s="48">
        <f>AVERAGEIF('5.4.3 (Large excl tax)'!$A$35:$A$66,'Annual excl tax'!$B51,'5.4.3 (Large excl tax)'!V$35:V$66)</f>
        <v>4.6232378764057156</v>
      </c>
      <c r="V51" s="48">
        <f>AVERAGEIF('5.4.3 (Large excl tax)'!$A$35:$A$66,'Annual excl tax'!$B51,'5.4.3 (Large excl tax)'!W$35:W$66)</f>
        <v>5.4025005898681933</v>
      </c>
      <c r="W51" s="48">
        <f>AVERAGEIF('5.4.3 (Large excl tax)'!$A$35:$A$66,'Annual excl tax'!$B51,'5.4.3 (Large excl tax)'!X$35:X$66)</f>
        <v>9.7146522814294585</v>
      </c>
      <c r="X51" s="48">
        <f>AVERAGEIF('5.4.3 (Large excl tax)'!$A$35:$A$66,'Annual excl tax'!$B51,'5.4.3 (Large excl tax)'!Y$35:Y$66)</f>
        <v>7.8513319606488263</v>
      </c>
      <c r="Y51" s="48">
        <f>AVERAGEIF('5.4.3 (Large excl tax)'!$A$35:$A$66,'Annual excl tax'!$B51,'5.4.3 (Large excl tax)'!Z$35:Z$66)</f>
        <v>3.6346018325500373</v>
      </c>
      <c r="Z51" s="48">
        <f>AVERAGEIF('5.4.3 (Large excl tax)'!$A$35:$A$66,'Annual excl tax'!$B51,'5.4.3 (Large excl tax)'!AA$35:AA$66)</f>
        <v>9.5410866784804504</v>
      </c>
      <c r="AA51" s="48">
        <f>AVERAGEIF('5.4.3 (Large excl tax)'!$A$35:$A$66,'Annual excl tax'!$B51,'5.4.3 (Large excl tax)'!AB$35:AB$66)</f>
        <v>7.0823361573447832</v>
      </c>
      <c r="AB51" s="48">
        <f>AVERAGEIF('5.4.3 (Large excl tax)'!$A$35:$A$66,'Annual excl tax'!$B51,'5.4.3 (Large excl tax)'!AC$35:AC$66)</f>
        <v>6.0723324138441388</v>
      </c>
      <c r="AC51" s="48">
        <f>AVERAGEIF('5.4.3 (Large excl tax)'!$A$35:$A$66,'Annual excl tax'!$B51,'5.4.3 (Large excl tax)'!AD$35:AD$66)</f>
        <v>9.3141710062796772</v>
      </c>
      <c r="AD51" s="48">
        <f>AVERAGEIF('5.4.3 (Large excl tax)'!$A$35:$A$66,'Annual excl tax'!$B51,'5.4.3 (Large excl tax)'!AE$35:AE$66)</f>
        <v>6.5239901671481828</v>
      </c>
      <c r="AE51" s="48">
        <f>AVERAGEIF('5.4.3 (Large excl tax)'!$A$35:$A$66,'Annual excl tax'!$B51,'5.4.3 (Large excl tax)'!AF$35:AF$66)</f>
        <v>5.7370213202613947</v>
      </c>
      <c r="AF51" s="48">
        <f>AVERAGEIF('5.4.3 (Large excl tax)'!$A$35:$A$66,'Annual excl tax'!$B51,'5.4.3 (Large excl tax)'!AG$35:AG$66)</f>
        <v>9.7271322085186167</v>
      </c>
      <c r="AG51" s="48">
        <f>AVERAGEIF('5.4.3 (Large excl tax)'!$A$35:$A$66,'Annual excl tax'!$B51,'5.4.3 (Large excl tax)'!AH$35:AH$66)</f>
        <v>5.9039872982514527</v>
      </c>
      <c r="AH51" s="48">
        <f t="shared" ref="AH51:AH65" si="18">MEDIAN(C51:Q51,U51:AG51)</f>
        <v>6.5239901671481828</v>
      </c>
      <c r="AI51" s="50">
        <f t="shared" ref="AI51:AI65" si="19">(Q51-AH51)/AH51*100</f>
        <v>24.073168350388695</v>
      </c>
      <c r="AJ51" s="51">
        <f>RANK(Q51,(C51:Q51,U51:AG51),1)</f>
        <v>22</v>
      </c>
    </row>
    <row r="52" spans="1:36" ht="12.95" customHeight="1" x14ac:dyDescent="0.2">
      <c r="A52" s="32" t="s">
        <v>37</v>
      </c>
      <c r="B52" s="109">
        <v>2010</v>
      </c>
      <c r="C52" s="48">
        <f>AVERAGEIF('5.4.3 (Large excl tax)'!$A$35:$A$66,'Annual excl tax'!$B52,'5.4.3 (Large excl tax)'!D$35:D$66)</f>
        <v>6.5600874769492687</v>
      </c>
      <c r="D52" s="48">
        <f>AVERAGEIF('5.4.3 (Large excl tax)'!$A$35:$A$66,'Annual excl tax'!$B52,'5.4.3 (Large excl tax)'!E$35:E$66)</f>
        <v>6.1356197260461007</v>
      </c>
      <c r="E52" s="48">
        <f>AVERAGEIF('5.4.3 (Large excl tax)'!$A$35:$A$66,'Annual excl tax'!$B52,'5.4.3 (Large excl tax)'!F$35:F$66)</f>
        <v>5.7596619037265935</v>
      </c>
      <c r="F52" s="48">
        <f>AVERAGEIF('5.4.3 (Large excl tax)'!$A$35:$A$66,'Annual excl tax'!$B52,'5.4.3 (Large excl tax)'!G$35:G$66)</f>
        <v>4.9789546276466821</v>
      </c>
      <c r="G52" s="48">
        <f>AVERAGEIF('5.4.3 (Large excl tax)'!$A$35:$A$66,'Annual excl tax'!$B52,'5.4.3 (Large excl tax)'!H$35:H$66)</f>
        <v>5.0590424244014844</v>
      </c>
      <c r="H52" s="48">
        <f>AVERAGEIF('5.4.3 (Large excl tax)'!$A$35:$A$66,'Annual excl tax'!$B52,'5.4.3 (Large excl tax)'!I$35:I$66)</f>
        <v>6.0660181948124139</v>
      </c>
      <c r="I52" s="48">
        <f>AVERAGEIF('5.4.3 (Large excl tax)'!$A$35:$A$66,'Annual excl tax'!$B52,'5.4.3 (Large excl tax)'!J$35:J$66)</f>
        <v>5.6724774002551577</v>
      </c>
      <c r="J52" s="48">
        <f>AVERAGEIF('5.4.3 (Large excl tax)'!$A$35:$A$66,'Annual excl tax'!$B52,'5.4.3 (Large excl tax)'!K$35:K$66)</f>
        <v>6.6524555773773653</v>
      </c>
      <c r="K52" s="48">
        <f>AVERAGEIF('5.4.3 (Large excl tax)'!$A$35:$A$66,'Annual excl tax'!$B52,'5.4.3 (Large excl tax)'!L$35:L$66)</f>
        <v>8.1066421647013431</v>
      </c>
      <c r="L52" s="48">
        <f>AVERAGEIF('5.4.3 (Large excl tax)'!$A$35:$A$66,'Annual excl tax'!$B52,'5.4.3 (Large excl tax)'!M$35:M$66)</f>
        <v>5.6973872583898544</v>
      </c>
      <c r="M52" s="48">
        <f>AVERAGEIF('5.4.3 (Large excl tax)'!$A$35:$A$66,'Annual excl tax'!$B52,'5.4.3 (Large excl tax)'!N$35:N$66)</f>
        <v>6.0228744526147402</v>
      </c>
      <c r="N52" s="48">
        <f>AVERAGEIF('5.4.3 (Large excl tax)'!$A$35:$A$66,'Annual excl tax'!$B52,'5.4.3 (Large excl tax)'!O$35:O$66)</f>
        <v>5.5692658194825633</v>
      </c>
      <c r="O52" s="48">
        <f>AVERAGEIF('5.4.3 (Large excl tax)'!$A$35:$A$66,'Annual excl tax'!$B52,'5.4.3 (Large excl tax)'!P$35:P$66)</f>
        <v>6.2167236134847865</v>
      </c>
      <c r="P52" s="48">
        <f>AVERAGEIF('5.4.3 (Large excl tax)'!$A$35:$A$66,'Annual excl tax'!$B52,'5.4.3 (Large excl tax)'!Q$35:Q$66)</f>
        <v>5.9297919225398807</v>
      </c>
      <c r="Q52" s="48">
        <f>AVERAGEIF('5.4.3 (Large excl tax)'!$A$35:$A$66,'Annual excl tax'!$B52,'5.4.3 (Large excl tax)'!R$35:R$66)</f>
        <v>6.7855780238119898</v>
      </c>
      <c r="R52" s="49">
        <f t="shared" si="15"/>
        <v>6.0228744526147402</v>
      </c>
      <c r="S52" s="50">
        <f t="shared" si="16"/>
        <v>12.663447946621789</v>
      </c>
      <c r="T52" s="51">
        <f t="shared" si="17"/>
        <v>14</v>
      </c>
      <c r="U52" s="48">
        <f>AVERAGEIF('5.4.3 (Large excl tax)'!$A$35:$A$66,'Annual excl tax'!$B52,'5.4.3 (Large excl tax)'!V$35:V$66)</f>
        <v>4.428572244598044</v>
      </c>
      <c r="V52" s="48">
        <f>AVERAGEIF('5.4.3 (Large excl tax)'!$A$35:$A$66,'Annual excl tax'!$B52,'5.4.3 (Large excl tax)'!W$35:W$66)</f>
        <v>5.705968378186272</v>
      </c>
      <c r="W52" s="48">
        <f>AVERAGEIF('5.4.3 (Large excl tax)'!$A$35:$A$66,'Annual excl tax'!$B52,'5.4.3 (Large excl tax)'!X$35:X$66)</f>
        <v>11.555021592146121</v>
      </c>
      <c r="X52" s="48">
        <f>AVERAGEIF('5.4.3 (Large excl tax)'!$A$35:$A$66,'Annual excl tax'!$B52,'5.4.3 (Large excl tax)'!Y$35:Y$66)</f>
        <v>7.7942207967320289</v>
      </c>
      <c r="Y52" s="48">
        <f>AVERAGEIF('5.4.3 (Large excl tax)'!$A$35:$A$66,'Annual excl tax'!$B52,'5.4.3 (Large excl tax)'!Z$35:Z$66)</f>
        <v>4.4586101459031404</v>
      </c>
      <c r="Z52" s="48">
        <f>AVERAGEIF('5.4.3 (Large excl tax)'!$A$35:$A$66,'Annual excl tax'!$B52,'5.4.3 (Large excl tax)'!AA$35:AA$66)</f>
        <v>7.0858616629003306</v>
      </c>
      <c r="AA52" s="48">
        <f>AVERAGEIF('5.4.3 (Large excl tax)'!$A$35:$A$66,'Annual excl tax'!$B52,'5.4.3 (Large excl tax)'!AB$35:AB$66)</f>
        <v>7.0352084453763837</v>
      </c>
      <c r="AB52" s="48">
        <f>AVERAGEIF('5.4.3 (Large excl tax)'!$A$35:$A$66,'Annual excl tax'!$B52,'5.4.3 (Large excl tax)'!AC$35:AC$66)</f>
        <v>7.2322725396568588</v>
      </c>
      <c r="AC52" s="48">
        <f>AVERAGEIF('5.4.3 (Large excl tax)'!$A$35:$A$66,'Annual excl tax'!$B52,'5.4.3 (Large excl tax)'!AD$35:AD$66)</f>
        <v>11.711442447992589</v>
      </c>
      <c r="AD52" s="48">
        <f>AVERAGEIF('5.4.3 (Large excl tax)'!$A$35:$A$66,'Annual excl tax'!$B52,'5.4.3 (Large excl tax)'!AE$35:AE$66)</f>
        <v>6.4221942021676242</v>
      </c>
      <c r="AE52" s="48">
        <f>AVERAGEIF('5.4.3 (Large excl tax)'!$A$35:$A$66,'Annual excl tax'!$B52,'5.4.3 (Large excl tax)'!AF$35:AF$66)</f>
        <v>5.4122416415618542</v>
      </c>
      <c r="AF52" s="48">
        <f>AVERAGEIF('5.4.3 (Large excl tax)'!$A$35:$A$66,'Annual excl tax'!$B52,'5.4.3 (Large excl tax)'!AG$35:AG$66)</f>
        <v>8.2597445546788446</v>
      </c>
      <c r="AG52" s="48">
        <f>AVERAGEIF('5.4.3 (Large excl tax)'!$A$35:$A$66,'Annual excl tax'!$B52,'5.4.3 (Large excl tax)'!AH$35:AH$66)</f>
        <v>5.6935134491189228</v>
      </c>
      <c r="AH52" s="48">
        <f t="shared" si="18"/>
        <v>6.1008189604292573</v>
      </c>
      <c r="AI52" s="50">
        <f t="shared" si="19"/>
        <v>11.224051522003407</v>
      </c>
      <c r="AJ52" s="51">
        <f>RANK(Q52,(C52:Q52,U52:AG52),1)</f>
        <v>20</v>
      </c>
    </row>
    <row r="53" spans="1:36" ht="12.95" customHeight="1" x14ac:dyDescent="0.2">
      <c r="A53" s="32" t="s">
        <v>37</v>
      </c>
      <c r="B53" s="109">
        <v>2011</v>
      </c>
      <c r="C53" s="48">
        <f>AVERAGEIF('5.4.3 (Large excl tax)'!$A$35:$A$66,'Annual excl tax'!$B53,'5.4.3 (Large excl tax)'!D$35:D$66)</f>
        <v>6.4652740879253674</v>
      </c>
      <c r="D53" s="48">
        <f>AVERAGEIF('5.4.3 (Large excl tax)'!$A$35:$A$66,'Annual excl tax'!$B53,'5.4.3 (Large excl tax)'!E$35:E$66)</f>
        <v>6.6170629569761843</v>
      </c>
      <c r="E53" s="48">
        <f>AVERAGEIF('5.4.3 (Large excl tax)'!$A$35:$A$66,'Annual excl tax'!$B53,'5.4.3 (Large excl tax)'!F$35:F$66)</f>
        <v>5.710390880466182</v>
      </c>
      <c r="F53" s="48">
        <f>AVERAGEIF('5.4.3 (Large excl tax)'!$A$35:$A$66,'Annual excl tax'!$B53,'5.4.3 (Large excl tax)'!G$35:G$66)</f>
        <v>4.8251543719036558</v>
      </c>
      <c r="G53" s="48">
        <f>AVERAGEIF('5.4.3 (Large excl tax)'!$A$35:$A$66,'Annual excl tax'!$B53,'5.4.3 (Large excl tax)'!H$35:H$66)</f>
        <v>5.1159446921696095</v>
      </c>
      <c r="H53" s="48">
        <f>AVERAGEIF('5.4.3 (Large excl tax)'!$A$35:$A$66,'Annual excl tax'!$B53,'5.4.3 (Large excl tax)'!I$35:I$66)</f>
        <v>6.1745258376211734</v>
      </c>
      <c r="I53" s="48">
        <f>AVERAGEIF('5.4.3 (Large excl tax)'!$A$35:$A$66,'Annual excl tax'!$B53,'5.4.3 (Large excl tax)'!J$35:J$66)</f>
        <v>5.8838016272951261</v>
      </c>
      <c r="J53" s="48">
        <f>AVERAGEIF('5.4.3 (Large excl tax)'!$A$35:$A$66,'Annual excl tax'!$B53,'5.4.3 (Large excl tax)'!K$35:K$66)</f>
        <v>6.8990488672723806</v>
      </c>
      <c r="K53" s="48">
        <f>AVERAGEIF('5.4.3 (Large excl tax)'!$A$35:$A$66,'Annual excl tax'!$B53,'5.4.3 (Large excl tax)'!L$35:L$66)</f>
        <v>8.3612699890581155</v>
      </c>
      <c r="L53" s="48">
        <f>AVERAGEIF('5.4.3 (Large excl tax)'!$A$35:$A$66,'Annual excl tax'!$B53,'5.4.3 (Large excl tax)'!M$35:M$66)</f>
        <v>5.2850238514494849</v>
      </c>
      <c r="M53" s="48">
        <f>AVERAGEIF('5.4.3 (Large excl tax)'!$A$35:$A$66,'Annual excl tax'!$B53,'5.4.3 (Large excl tax)'!N$35:N$66)</f>
        <v>5.9966122183988535</v>
      </c>
      <c r="N53" s="48">
        <f>AVERAGEIF('5.4.3 (Large excl tax)'!$A$35:$A$66,'Annual excl tax'!$B53,'5.4.3 (Large excl tax)'!O$35:O$66)</f>
        <v>5.8056767915539087</v>
      </c>
      <c r="O53" s="48">
        <f>AVERAGEIF('5.4.3 (Large excl tax)'!$A$35:$A$66,'Annual excl tax'!$B53,'5.4.3 (Large excl tax)'!P$35:P$66)</f>
        <v>6.6127554094052634</v>
      </c>
      <c r="P53" s="48">
        <f>AVERAGEIF('5.4.3 (Large excl tax)'!$A$35:$A$66,'Annual excl tax'!$B53,'5.4.3 (Large excl tax)'!Q$35:Q$66)</f>
        <v>5.7407841132441133</v>
      </c>
      <c r="Q53" s="48">
        <f>AVERAGEIF('5.4.3 (Large excl tax)'!$A$35:$A$66,'Annual excl tax'!$B53,'5.4.3 (Large excl tax)'!R$35:R$66)</f>
        <v>7.1508098246376797</v>
      </c>
      <c r="R53" s="49">
        <f t="shared" si="15"/>
        <v>5.9966122183988535</v>
      </c>
      <c r="S53" s="50">
        <f t="shared" si="16"/>
        <v>19.247494488596541</v>
      </c>
      <c r="T53" s="51">
        <f t="shared" si="17"/>
        <v>14</v>
      </c>
      <c r="U53" s="48">
        <f>AVERAGEIF('5.4.3 (Large excl tax)'!$A$35:$A$66,'Annual excl tax'!$B53,'5.4.3 (Large excl tax)'!V$35:V$66)</f>
        <v>4.3608000499480637</v>
      </c>
      <c r="V53" s="48">
        <f>AVERAGEIF('5.4.3 (Large excl tax)'!$A$35:$A$66,'Annual excl tax'!$B53,'5.4.3 (Large excl tax)'!W$35:W$66)</f>
        <v>5.1592154927012785</v>
      </c>
      <c r="W53" s="48">
        <f>AVERAGEIF('5.4.3 (Large excl tax)'!$A$35:$A$66,'Annual excl tax'!$B53,'5.4.3 (Large excl tax)'!X$35:X$66)</f>
        <v>13.771687509632752</v>
      </c>
      <c r="X53" s="48">
        <f>AVERAGEIF('5.4.3 (Large excl tax)'!$A$35:$A$66,'Annual excl tax'!$B53,'5.4.3 (Large excl tax)'!Y$35:Y$66)</f>
        <v>8.6348481490239948</v>
      </c>
      <c r="Y53" s="48">
        <f>AVERAGEIF('5.4.3 (Large excl tax)'!$A$35:$A$66,'Annual excl tax'!$B53,'5.4.3 (Large excl tax)'!Z$35:Z$66)</f>
        <v>5.2198877683609402</v>
      </c>
      <c r="Z53" s="48">
        <f>AVERAGEIF('5.4.3 (Large excl tax)'!$A$35:$A$66,'Annual excl tax'!$B53,'5.4.3 (Large excl tax)'!AA$35:AA$66)</f>
        <v>8.3355148535506416</v>
      </c>
      <c r="AA53" s="48">
        <f>AVERAGEIF('5.4.3 (Large excl tax)'!$A$35:$A$66,'Annual excl tax'!$B53,'5.4.3 (Large excl tax)'!AB$35:AB$66)</f>
        <v>8.1877270223493568</v>
      </c>
      <c r="AB53" s="48">
        <f>AVERAGEIF('5.4.3 (Large excl tax)'!$A$35:$A$66,'Annual excl tax'!$B53,'5.4.3 (Large excl tax)'!AC$35:AC$66)</f>
        <v>9.2007829917273369</v>
      </c>
      <c r="AC53" s="48">
        <f>AVERAGEIF('5.4.3 (Large excl tax)'!$A$35:$A$66,'Annual excl tax'!$B53,'5.4.3 (Large excl tax)'!AD$35:AD$66)</f>
        <v>11.845758140304154</v>
      </c>
      <c r="AD53" s="48">
        <f>AVERAGEIF('5.4.3 (Large excl tax)'!$A$35:$A$66,'Annual excl tax'!$B53,'5.4.3 (Large excl tax)'!AE$35:AE$66)</f>
        <v>6.3351792165871199</v>
      </c>
      <c r="AE53" s="48">
        <f>AVERAGEIF('5.4.3 (Large excl tax)'!$A$35:$A$66,'Annual excl tax'!$B53,'5.4.3 (Large excl tax)'!AF$35:AF$66)</f>
        <v>5.5019608235779209</v>
      </c>
      <c r="AF53" s="48">
        <f>AVERAGEIF('5.4.3 (Large excl tax)'!$A$35:$A$66,'Annual excl tax'!$B53,'5.4.3 (Large excl tax)'!AG$35:AG$66)</f>
        <v>8.7910497405501307</v>
      </c>
      <c r="AG53" s="48">
        <f>AVERAGEIF('5.4.3 (Large excl tax)'!$A$35:$A$66,'Annual excl tax'!$B53,'5.4.3 (Large excl tax)'!AH$35:AH$66)</f>
        <v>5.9575377805391714</v>
      </c>
      <c r="AH53" s="48">
        <f t="shared" si="18"/>
        <v>6.2548525271041466</v>
      </c>
      <c r="AI53" s="50">
        <f t="shared" si="19"/>
        <v>14.324195393114101</v>
      </c>
      <c r="AJ53" s="51">
        <f>RANK(Q53,(C53:Q53,U53:AG53),1)</f>
        <v>20</v>
      </c>
    </row>
    <row r="54" spans="1:36" ht="12.95" customHeight="1" x14ac:dyDescent="0.2">
      <c r="A54" s="32" t="s">
        <v>37</v>
      </c>
      <c r="B54" s="109">
        <v>2012</v>
      </c>
      <c r="C54" s="48">
        <f>AVERAGEIF('5.4.3 (Large excl tax)'!$A$35:$A$66,'Annual excl tax'!$B54,'5.4.3 (Large excl tax)'!D$35:D$66)</f>
        <v>5.7610276873950816</v>
      </c>
      <c r="D54" s="48">
        <f>AVERAGEIF('5.4.3 (Large excl tax)'!$A$35:$A$66,'Annual excl tax'!$B54,'5.4.3 (Large excl tax)'!E$35:E$66)</f>
        <v>5.7242572064733084</v>
      </c>
      <c r="E54" s="48">
        <f>AVERAGEIF('5.4.3 (Large excl tax)'!$A$35:$A$66,'Annual excl tax'!$B54,'5.4.3 (Large excl tax)'!F$35:F$66)</f>
        <v>4.436220822021907</v>
      </c>
      <c r="F54" s="48">
        <f>AVERAGEIF('5.4.3 (Large excl tax)'!$A$35:$A$66,'Annual excl tax'!$B54,'5.4.3 (Large excl tax)'!G$35:G$66)</f>
        <v>4.2274755338114804</v>
      </c>
      <c r="G54" s="48">
        <f>AVERAGEIF('5.4.3 (Large excl tax)'!$A$35:$A$66,'Annual excl tax'!$B54,'5.4.3 (Large excl tax)'!H$35:H$66)</f>
        <v>4.8845506860584837</v>
      </c>
      <c r="H54" s="48">
        <f>AVERAGEIF('5.4.3 (Large excl tax)'!$A$35:$A$66,'Annual excl tax'!$B54,'5.4.3 (Large excl tax)'!I$35:I$66)</f>
        <v>5.801795290388962</v>
      </c>
      <c r="I54" s="48">
        <f>AVERAGEIF('5.4.3 (Large excl tax)'!$A$35:$A$66,'Annual excl tax'!$B54,'5.4.3 (Large excl tax)'!J$35:J$66)</f>
        <v>6.1688326969381118</v>
      </c>
      <c r="J54" s="48">
        <f>AVERAGEIF('5.4.3 (Large excl tax)'!$A$35:$A$66,'Annual excl tax'!$B54,'5.4.3 (Large excl tax)'!K$35:K$66)</f>
        <v>8.0219422892062386</v>
      </c>
      <c r="K54" s="48">
        <f>AVERAGEIF('5.4.3 (Large excl tax)'!$A$35:$A$66,'Annual excl tax'!$B54,'5.4.3 (Large excl tax)'!L$35:L$66)</f>
        <v>7.8643327842442021</v>
      </c>
      <c r="L54" s="48">
        <f>AVERAGEIF('5.4.3 (Large excl tax)'!$A$35:$A$66,'Annual excl tax'!$B54,'5.4.3 (Large excl tax)'!M$35:M$66)</f>
        <v>5.1445911585377369</v>
      </c>
      <c r="M54" s="48">
        <f>AVERAGEIF('5.4.3 (Large excl tax)'!$A$35:$A$66,'Annual excl tax'!$B54,'5.4.3 (Large excl tax)'!N$35:N$66)</f>
        <v>5.5923673888018497</v>
      </c>
      <c r="N54" s="48">
        <f>AVERAGEIF('5.4.3 (Large excl tax)'!$A$35:$A$66,'Annual excl tax'!$B54,'5.4.3 (Large excl tax)'!O$35:O$66)</f>
        <v>6.5560680409319243</v>
      </c>
      <c r="O54" s="48">
        <f>AVERAGEIF('5.4.3 (Large excl tax)'!$A$35:$A$66,'Annual excl tax'!$B54,'5.4.3 (Large excl tax)'!P$35:P$66)</f>
        <v>6.7660799977077168</v>
      </c>
      <c r="P54" s="48">
        <f>AVERAGEIF('5.4.3 (Large excl tax)'!$A$35:$A$66,'Annual excl tax'!$B54,'5.4.3 (Large excl tax)'!Q$35:Q$66)</f>
        <v>4.8633136178406859</v>
      </c>
      <c r="Q54" s="48">
        <f>AVERAGEIF('5.4.3 (Large excl tax)'!$A$35:$A$66,'Annual excl tax'!$B54,'5.4.3 (Large excl tax)'!R$35:R$66)</f>
        <v>8.1213848440082685</v>
      </c>
      <c r="R54" s="49">
        <f t="shared" si="15"/>
        <v>5.7610276873950816</v>
      </c>
      <c r="S54" s="50">
        <f t="shared" si="16"/>
        <v>40.971112875877374</v>
      </c>
      <c r="T54" s="51">
        <f t="shared" si="17"/>
        <v>15</v>
      </c>
      <c r="U54" s="48">
        <f>AVERAGEIF('5.4.3 (Large excl tax)'!$A$35:$A$66,'Annual excl tax'!$B54,'5.4.3 (Large excl tax)'!V$35:V$66)</f>
        <v>4.7276694265974539</v>
      </c>
      <c r="V54" s="48">
        <f>AVERAGEIF('5.4.3 (Large excl tax)'!$A$35:$A$66,'Annual excl tax'!$B54,'5.4.3 (Large excl tax)'!W$35:W$66)</f>
        <v>4.779161727242295</v>
      </c>
      <c r="W54" s="48">
        <f>AVERAGEIF('5.4.3 (Large excl tax)'!$A$35:$A$66,'Annual excl tax'!$B54,'5.4.3 (Large excl tax)'!X$35:X$66)</f>
        <v>16.287648181978639</v>
      </c>
      <c r="X54" s="48">
        <f>AVERAGEIF('5.4.3 (Large excl tax)'!$A$35:$A$66,'Annual excl tax'!$B54,'5.4.3 (Large excl tax)'!Y$35:Y$66)</f>
        <v>7.5246911770111291</v>
      </c>
      <c r="Y54" s="48">
        <f>AVERAGEIF('5.4.3 (Large excl tax)'!$A$35:$A$66,'Annual excl tax'!$B54,'5.4.3 (Large excl tax)'!Z$35:Z$66)</f>
        <v>4.9418908325294755</v>
      </c>
      <c r="Z54" s="48">
        <f>AVERAGEIF('5.4.3 (Large excl tax)'!$A$35:$A$66,'Annual excl tax'!$B54,'5.4.3 (Large excl tax)'!AA$35:AA$66)</f>
        <v>7.2191048079011928</v>
      </c>
      <c r="AA54" s="48">
        <f>AVERAGEIF('5.4.3 (Large excl tax)'!$A$35:$A$66,'Annual excl tax'!$B54,'5.4.3 (Large excl tax)'!AB$35:AB$66)</f>
        <v>7.0948222955612845</v>
      </c>
      <c r="AB54" s="48">
        <f>AVERAGEIF('5.4.3 (Large excl tax)'!$A$35:$A$66,'Annual excl tax'!$B54,'5.4.3 (Large excl tax)'!AC$35:AC$66)</f>
        <v>9.413289370927556</v>
      </c>
      <c r="AC54" s="48">
        <f>AVERAGEIF('5.4.3 (Large excl tax)'!$A$35:$A$66,'Annual excl tax'!$B54,'5.4.3 (Large excl tax)'!AD$35:AD$66)</f>
        <v>11.189057995656043</v>
      </c>
      <c r="AD54" s="48">
        <f>AVERAGEIF('5.4.3 (Large excl tax)'!$A$35:$A$66,'Annual excl tax'!$B54,'5.4.3 (Large excl tax)'!AE$35:AE$66)</f>
        <v>6.0184362645555982</v>
      </c>
      <c r="AE54" s="48">
        <f>AVERAGEIF('5.4.3 (Large excl tax)'!$A$35:$A$66,'Annual excl tax'!$B54,'5.4.3 (Large excl tax)'!AF$35:AF$66)</f>
        <v>5.2011045013197155</v>
      </c>
      <c r="AF54" s="48">
        <f>AVERAGEIF('5.4.3 (Large excl tax)'!$A$35:$A$66,'Annual excl tax'!$B54,'5.4.3 (Large excl tax)'!AG$35:AG$66)</f>
        <v>8.5533849130680686</v>
      </c>
      <c r="AG54" s="48">
        <f>AVERAGEIF('5.4.3 (Large excl tax)'!$A$35:$A$66,'Annual excl tax'!$B54,'5.4.3 (Large excl tax)'!AH$35:AH$66)</f>
        <v>5.7604588429145096</v>
      </c>
      <c r="AH54" s="48">
        <f t="shared" si="18"/>
        <v>5.9101157774722797</v>
      </c>
      <c r="AI54" s="50">
        <f t="shared" si="19"/>
        <v>37.414987282731964</v>
      </c>
      <c r="AJ54" s="51">
        <f>RANK(Q54,(C54:Q54,U54:AG54),1)</f>
        <v>24</v>
      </c>
    </row>
    <row r="55" spans="1:36" ht="12.95" customHeight="1" x14ac:dyDescent="0.2">
      <c r="A55" s="32" t="s">
        <v>37</v>
      </c>
      <c r="B55" s="109">
        <v>2013</v>
      </c>
      <c r="C55" s="48">
        <f>AVERAGEIF('5.4.3 (Large excl tax)'!$A$35:$A$66,'Annual excl tax'!$B55,'5.4.3 (Large excl tax)'!D$35:D$66)</f>
        <v>5.6391172368155038</v>
      </c>
      <c r="D55" s="48">
        <f>AVERAGEIF('5.4.3 (Large excl tax)'!$A$35:$A$66,'Annual excl tax'!$B55,'5.4.3 (Large excl tax)'!E$35:E$66)</f>
        <v>5.5914955759042471</v>
      </c>
      <c r="E55" s="48">
        <f>AVERAGEIF('5.4.3 (Large excl tax)'!$A$35:$A$66,'Annual excl tax'!$B55,'5.4.3 (Large excl tax)'!F$35:F$66)</f>
        <v>4.747553051532778</v>
      </c>
      <c r="F55" s="48">
        <f>AVERAGEIF('5.4.3 (Large excl tax)'!$A$35:$A$66,'Annual excl tax'!$B55,'5.4.3 (Large excl tax)'!G$35:G$66)</f>
        <v>4.4797109149712302</v>
      </c>
      <c r="G55" s="48">
        <f>AVERAGEIF('5.4.3 (Large excl tax)'!$A$35:$A$66,'Annual excl tax'!$B55,'5.4.3 (Large excl tax)'!H$35:H$66)</f>
        <v>4.9897269848430952</v>
      </c>
      <c r="H55" s="48">
        <f>AVERAGEIF('5.4.3 (Large excl tax)'!$A$35:$A$66,'Annual excl tax'!$B55,'5.4.3 (Large excl tax)'!I$35:I$66)</f>
        <v>5.932135691084512</v>
      </c>
      <c r="I55" s="48">
        <f>AVERAGEIF('5.4.3 (Large excl tax)'!$A$35:$A$66,'Annual excl tax'!$B55,'5.4.3 (Large excl tax)'!J$35:J$66)</f>
        <v>6.5987967513137971</v>
      </c>
      <c r="J55" s="48">
        <f>AVERAGEIF('5.4.3 (Large excl tax)'!$A$35:$A$66,'Annual excl tax'!$B55,'5.4.3 (Large excl tax)'!K$35:K$66)</f>
        <v>8.5862235076991382</v>
      </c>
      <c r="K55" s="48">
        <f>AVERAGEIF('5.4.3 (Large excl tax)'!$A$35:$A$66,'Annual excl tax'!$B55,'5.4.3 (Large excl tax)'!L$35:L$66)</f>
        <v>7.8045870865720932</v>
      </c>
      <c r="L55" s="48">
        <f>AVERAGEIF('5.4.3 (Large excl tax)'!$A$35:$A$66,'Annual excl tax'!$B55,'5.4.3 (Large excl tax)'!M$35:M$66)</f>
        <v>5.1507531463671574</v>
      </c>
      <c r="M55" s="48">
        <f>AVERAGEIF('5.4.3 (Large excl tax)'!$A$35:$A$66,'Annual excl tax'!$B55,'5.4.3 (Large excl tax)'!N$35:N$66)</f>
        <v>6.1653727420298825</v>
      </c>
      <c r="N55" s="48">
        <f>AVERAGEIF('5.4.3 (Large excl tax)'!$A$35:$A$66,'Annual excl tax'!$B55,'5.4.3 (Large excl tax)'!O$35:O$66)</f>
        <v>6.8788779666657529</v>
      </c>
      <c r="O55" s="48">
        <f>AVERAGEIF('5.4.3 (Large excl tax)'!$A$35:$A$66,'Annual excl tax'!$B55,'5.4.3 (Large excl tax)'!P$35:P$66)</f>
        <v>6.9978536841156185</v>
      </c>
      <c r="P55" s="48">
        <f>AVERAGEIF('5.4.3 (Large excl tax)'!$A$35:$A$66,'Annual excl tax'!$B55,'5.4.3 (Large excl tax)'!Q$35:Q$66)</f>
        <v>5.104337398401924</v>
      </c>
      <c r="Q55" s="48">
        <f>AVERAGEIF('5.4.3 (Large excl tax)'!$A$35:$A$66,'Annual excl tax'!$B55,'5.4.3 (Large excl tax)'!R$35:R$66)</f>
        <v>8.8576375843714423</v>
      </c>
      <c r="R55" s="49">
        <f t="shared" si="15"/>
        <v>5.932135691084512</v>
      </c>
      <c r="S55" s="50">
        <f t="shared" si="16"/>
        <v>49.316166143733149</v>
      </c>
      <c r="T55" s="51">
        <f t="shared" si="17"/>
        <v>15</v>
      </c>
      <c r="U55" s="48">
        <f>AVERAGEIF('5.4.3 (Large excl tax)'!$A$35:$A$66,'Annual excl tax'!$B55,'5.4.3 (Large excl tax)'!V$35:V$66)</f>
        <v>4.8837995772395217</v>
      </c>
      <c r="V55" s="48">
        <f>AVERAGEIF('5.4.3 (Large excl tax)'!$A$35:$A$66,'Annual excl tax'!$B55,'5.4.3 (Large excl tax)'!W$35:W$66)</f>
        <v>5.2527912683478633</v>
      </c>
      <c r="W55" s="48">
        <f>AVERAGEIF('5.4.3 (Large excl tax)'!$A$35:$A$66,'Annual excl tax'!$B55,'5.4.3 (Large excl tax)'!X$35:X$66)</f>
        <v>15.937941866201971</v>
      </c>
      <c r="X55" s="48">
        <f>AVERAGEIF('5.4.3 (Large excl tax)'!$A$35:$A$66,'Annual excl tax'!$B55,'5.4.3 (Large excl tax)'!Y$35:Y$66)</f>
        <v>7.9535011075105935</v>
      </c>
      <c r="Y55" s="48">
        <f>AVERAGEIF('5.4.3 (Large excl tax)'!$A$35:$A$66,'Annual excl tax'!$B55,'5.4.3 (Large excl tax)'!Z$35:Z$66)</f>
        <v>5.8389075132639068</v>
      </c>
      <c r="Z55" s="48">
        <f>AVERAGEIF('5.4.3 (Large excl tax)'!$A$35:$A$66,'Annual excl tax'!$B55,'5.4.3 (Large excl tax)'!AA$35:AA$66)</f>
        <v>7.6517361781839082</v>
      </c>
      <c r="AA55" s="48">
        <f>AVERAGEIF('5.4.3 (Large excl tax)'!$A$35:$A$66,'Annual excl tax'!$B55,'5.4.3 (Large excl tax)'!AB$35:AB$66)</f>
        <v>7.0195532653659551</v>
      </c>
      <c r="AB55" s="48">
        <f>AVERAGEIF('5.4.3 (Large excl tax)'!$A$35:$A$66,'Annual excl tax'!$B55,'5.4.3 (Large excl tax)'!AC$35:AC$66)</f>
        <v>8.1716487602677503</v>
      </c>
      <c r="AC55" s="48">
        <f>AVERAGEIF('5.4.3 (Large excl tax)'!$A$35:$A$66,'Annual excl tax'!$B55,'5.4.3 (Large excl tax)'!AD$35:AD$66)</f>
        <v>11.719944806980038</v>
      </c>
      <c r="AD55" s="48">
        <f>AVERAGEIF('5.4.3 (Large excl tax)'!$A$35:$A$66,'Annual excl tax'!$B55,'5.4.3 (Large excl tax)'!AE$35:AE$66)</f>
        <v>5.6691348766821665</v>
      </c>
      <c r="AE55" s="48">
        <f>AVERAGEIF('5.4.3 (Large excl tax)'!$A$35:$A$66,'Annual excl tax'!$B55,'5.4.3 (Large excl tax)'!AF$35:AF$66)</f>
        <v>5.4951397416898411</v>
      </c>
      <c r="AF55" s="48">
        <f>AVERAGEIF('5.4.3 (Large excl tax)'!$A$35:$A$66,'Annual excl tax'!$B55,'5.4.3 (Large excl tax)'!AG$35:AG$66)</f>
        <v>8.5479354110429639</v>
      </c>
      <c r="AG55" s="48">
        <f>AVERAGEIF('5.4.3 (Large excl tax)'!$A$35:$A$66,'Annual excl tax'!$B55,'5.4.3 (Large excl tax)'!AH$35:AH$66)</f>
        <v>5.6051627094991554</v>
      </c>
      <c r="AH55" s="48">
        <f t="shared" si="18"/>
        <v>6.0487542165571977</v>
      </c>
      <c r="AI55" s="50">
        <f t="shared" si="19"/>
        <v>46.437386398103506</v>
      </c>
      <c r="AJ55" s="51">
        <f>RANK(Q55,(C55:Q55,U55:AG55),1)</f>
        <v>26</v>
      </c>
    </row>
    <row r="56" spans="1:36" ht="12.95" customHeight="1" x14ac:dyDescent="0.2">
      <c r="A56" s="32" t="s">
        <v>37</v>
      </c>
      <c r="B56" s="109">
        <v>2014</v>
      </c>
      <c r="C56" s="48">
        <f>AVERAGEIF('5.4.3 (Large excl tax)'!$A$35:$A$66,'Annual excl tax'!$B56,'5.4.3 (Large excl tax)'!D$35:D$66)</f>
        <v>4.9859480076282239</v>
      </c>
      <c r="D56" s="48">
        <f>AVERAGEIF('5.4.3 (Large excl tax)'!$A$35:$A$66,'Annual excl tax'!$B56,'5.4.3 (Large excl tax)'!E$35:E$66)</f>
        <v>5.3408011741345076</v>
      </c>
      <c r="E56" s="48">
        <f>AVERAGEIF('5.4.3 (Large excl tax)'!$A$35:$A$66,'Annual excl tax'!$B56,'5.4.3 (Large excl tax)'!F$35:F$66)</f>
        <v>4.3090290719017004</v>
      </c>
      <c r="F56" s="48">
        <f>AVERAGEIF('5.4.3 (Large excl tax)'!$A$35:$A$66,'Annual excl tax'!$B56,'5.4.3 (Large excl tax)'!G$35:G$66)</f>
        <v>3.9671697869529847</v>
      </c>
      <c r="G56" s="48">
        <f>AVERAGEIF('5.4.3 (Large excl tax)'!$A$35:$A$66,'Annual excl tax'!$B56,'5.4.3 (Large excl tax)'!H$35:H$66)</f>
        <v>4.7509263295171156</v>
      </c>
      <c r="H56" s="48">
        <f>AVERAGEIF('5.4.3 (Large excl tax)'!$A$35:$A$66,'Annual excl tax'!$B56,'5.4.3 (Large excl tax)'!I$35:I$66)</f>
        <v>5.0965934096015406</v>
      </c>
      <c r="I56" s="48">
        <f>AVERAGEIF('5.4.3 (Large excl tax)'!$A$35:$A$66,'Annual excl tax'!$B56,'5.4.3 (Large excl tax)'!J$35:J$66)</f>
        <v>5.5682774517462859</v>
      </c>
      <c r="J56" s="48">
        <f>AVERAGEIF('5.4.3 (Large excl tax)'!$A$35:$A$66,'Annual excl tax'!$B56,'5.4.3 (Large excl tax)'!K$35:K$66)</f>
        <v>7.6604152146157567</v>
      </c>
      <c r="K56" s="48">
        <f>AVERAGEIF('5.4.3 (Large excl tax)'!$A$35:$A$66,'Annual excl tax'!$B56,'5.4.3 (Large excl tax)'!L$35:L$66)</f>
        <v>7.0360596444607282</v>
      </c>
      <c r="L56" s="48">
        <f>AVERAGEIF('5.4.3 (Large excl tax)'!$A$35:$A$66,'Annual excl tax'!$B56,'5.4.3 (Large excl tax)'!M$35:M$66)</f>
        <v>4.7328612369262775</v>
      </c>
      <c r="M56" s="48">
        <f>AVERAGEIF('5.4.3 (Large excl tax)'!$A$35:$A$66,'Annual excl tax'!$B56,'5.4.3 (Large excl tax)'!N$35:N$66)</f>
        <v>5.4064988008077437</v>
      </c>
      <c r="N56" s="48">
        <f>AVERAGEIF('5.4.3 (Large excl tax)'!$A$35:$A$66,'Annual excl tax'!$B56,'5.4.3 (Large excl tax)'!O$35:O$66)</f>
        <v>6.0488580475030336</v>
      </c>
      <c r="O56" s="48">
        <f>AVERAGEIF('5.4.3 (Large excl tax)'!$A$35:$A$66,'Annual excl tax'!$B56,'5.4.3 (Large excl tax)'!P$35:P$66)</f>
        <v>6.2052671808769375</v>
      </c>
      <c r="P56" s="48">
        <f>AVERAGEIF('5.4.3 (Large excl tax)'!$A$35:$A$66,'Annual excl tax'!$B56,'5.4.3 (Large excl tax)'!Q$35:Q$66)</f>
        <v>4.3353063678266928</v>
      </c>
      <c r="Q56" s="48">
        <f>AVERAGEIF('5.4.3 (Large excl tax)'!$A$35:$A$66,'Annual excl tax'!$B56,'5.4.3 (Large excl tax)'!R$35:R$66)</f>
        <v>9.3630699321756232</v>
      </c>
      <c r="R56" s="49">
        <f t="shared" si="15"/>
        <v>5.3408011741345076</v>
      </c>
      <c r="S56" s="50">
        <f t="shared" si="16"/>
        <v>75.31208571330005</v>
      </c>
      <c r="T56" s="51">
        <f t="shared" si="17"/>
        <v>15</v>
      </c>
      <c r="U56" s="48">
        <f>AVERAGEIF('5.4.3 (Large excl tax)'!$A$35:$A$66,'Annual excl tax'!$B56,'5.4.3 (Large excl tax)'!V$35:V$66)</f>
        <v>4.5836202340267374</v>
      </c>
      <c r="V56" s="48">
        <f>AVERAGEIF('5.4.3 (Large excl tax)'!$A$35:$A$66,'Annual excl tax'!$B56,'5.4.3 (Large excl tax)'!W$35:W$66)</f>
        <v>4.9784113808504049</v>
      </c>
      <c r="W56" s="48">
        <f>AVERAGEIF('5.4.3 (Large excl tax)'!$A$35:$A$66,'Annual excl tax'!$B56,'5.4.3 (Large excl tax)'!X$35:X$66)</f>
        <v>12.348267260191378</v>
      </c>
      <c r="X56" s="48">
        <f>AVERAGEIF('5.4.3 (Large excl tax)'!$A$35:$A$66,'Annual excl tax'!$B56,'5.4.3 (Large excl tax)'!Y$35:Y$66)</f>
        <v>6.3620448105542948</v>
      </c>
      <c r="Y56" s="48">
        <f>AVERAGEIF('5.4.3 (Large excl tax)'!$A$35:$A$66,'Annual excl tax'!$B56,'5.4.3 (Large excl tax)'!Z$35:Z$66)</f>
        <v>5.107420181945928</v>
      </c>
      <c r="Z56" s="48">
        <f>AVERAGEIF('5.4.3 (Large excl tax)'!$A$35:$A$66,'Annual excl tax'!$B56,'5.4.3 (Large excl tax)'!AA$35:AA$66)</f>
        <v>6.4747783582471925</v>
      </c>
      <c r="AA56" s="48">
        <f>AVERAGEIF('5.4.3 (Large excl tax)'!$A$35:$A$66,'Annual excl tax'!$B56,'5.4.3 (Large excl tax)'!AB$35:AB$66)</f>
        <v>6.3739858455305605</v>
      </c>
      <c r="AB56" s="48">
        <f>AVERAGEIF('5.4.3 (Large excl tax)'!$A$35:$A$66,'Annual excl tax'!$B56,'5.4.3 (Large excl tax)'!AC$35:AC$66)</f>
        <v>7.7760616378502565</v>
      </c>
      <c r="AC56" s="48">
        <f>AVERAGEIF('5.4.3 (Large excl tax)'!$A$35:$A$66,'Annual excl tax'!$B56,'5.4.3 (Large excl tax)'!AD$35:AD$66)</f>
        <v>11.282303965230794</v>
      </c>
      <c r="AD56" s="48">
        <f>AVERAGEIF('5.4.3 (Large excl tax)'!$A$35:$A$66,'Annual excl tax'!$B56,'5.4.3 (Large excl tax)'!AE$35:AE$66)</f>
        <v>4.8567198634949307</v>
      </c>
      <c r="AE56" s="48">
        <f>AVERAGEIF('5.4.3 (Large excl tax)'!$A$35:$A$66,'Annual excl tax'!$B56,'5.4.3 (Large excl tax)'!AF$35:AF$66)</f>
        <v>4.5973511081912157</v>
      </c>
      <c r="AF56" s="48">
        <f>AVERAGEIF('5.4.3 (Large excl tax)'!$A$35:$A$66,'Annual excl tax'!$B56,'5.4.3 (Large excl tax)'!AG$35:AG$66)</f>
        <v>7.2479362452262173</v>
      </c>
      <c r="AG56" s="48">
        <f>AVERAGEIF('5.4.3 (Large excl tax)'!$A$35:$A$66,'Annual excl tax'!$B56,'5.4.3 (Large excl tax)'!AH$35:AH$66)</f>
        <v>4.8740391897573474</v>
      </c>
      <c r="AH56" s="48">
        <f t="shared" si="18"/>
        <v>5.3736499874711257</v>
      </c>
      <c r="AI56" s="50">
        <f t="shared" si="19"/>
        <v>74.240413015473379</v>
      </c>
      <c r="AJ56" s="51">
        <f>RANK(Q56,(C56:Q56,U56:AG56),1)</f>
        <v>26</v>
      </c>
    </row>
    <row r="57" spans="1:36" ht="12.95" customHeight="1" x14ac:dyDescent="0.2">
      <c r="A57" s="32" t="s">
        <v>37</v>
      </c>
      <c r="B57" s="109">
        <v>2015</v>
      </c>
      <c r="C57" s="48">
        <f>AVERAGEIF('5.4.3 (Large excl tax)'!$A$35:$A$66,'Annual excl tax'!$B57,'5.4.3 (Large excl tax)'!D$35:D$66)</f>
        <v>4.0646640317647762</v>
      </c>
      <c r="D57" s="48">
        <f>AVERAGEIF('5.4.3 (Large excl tax)'!$A$35:$A$66,'Annual excl tax'!$B57,'5.4.3 (Large excl tax)'!E$35:E$66)</f>
        <v>4.7361849499793243</v>
      </c>
      <c r="E57" s="48">
        <f>AVERAGEIF('5.4.3 (Large excl tax)'!$A$35:$A$66,'Annual excl tax'!$B57,'5.4.3 (Large excl tax)'!F$35:F$66)</f>
        <v>3.3254745995824306</v>
      </c>
      <c r="F57" s="48">
        <f>AVERAGEIF('5.4.3 (Large excl tax)'!$A$35:$A$66,'Annual excl tax'!$B57,'5.4.3 (Large excl tax)'!G$35:G$66)</f>
        <v>3.3431490860860231</v>
      </c>
      <c r="G57" s="48">
        <f>AVERAGEIF('5.4.3 (Large excl tax)'!$A$35:$A$66,'Annual excl tax'!$B57,'5.4.3 (Large excl tax)'!H$35:H$66)</f>
        <v>4.3561750914563024</v>
      </c>
      <c r="H57" s="48">
        <f>AVERAGEIF('5.4.3 (Large excl tax)'!$A$35:$A$66,'Annual excl tax'!$B57,'5.4.3 (Large excl tax)'!I$35:I$66)</f>
        <v>4.4776252628160957</v>
      </c>
      <c r="I57" s="48">
        <f>AVERAGEIF('5.4.3 (Large excl tax)'!$A$35:$A$66,'Annual excl tax'!$B57,'5.4.3 (Large excl tax)'!J$35:J$66)</f>
        <v>4.7529748722881564</v>
      </c>
      <c r="J57" s="48">
        <f>AVERAGEIF('5.4.3 (Large excl tax)'!$A$35:$A$66,'Annual excl tax'!$B57,'5.4.3 (Large excl tax)'!K$35:K$66)</f>
        <v>6.7409643937588033</v>
      </c>
      <c r="K57" s="48">
        <f>AVERAGEIF('5.4.3 (Large excl tax)'!$A$35:$A$66,'Annual excl tax'!$B57,'5.4.3 (Large excl tax)'!L$35:L$66)</f>
        <v>5.5607207421113767</v>
      </c>
      <c r="L57" s="48">
        <f>AVERAGEIF('5.4.3 (Large excl tax)'!$A$35:$A$66,'Annual excl tax'!$B57,'5.4.3 (Large excl tax)'!M$35:M$66)</f>
        <v>3.6374368451970449</v>
      </c>
      <c r="M57" s="48">
        <f>AVERAGEIF('5.4.3 (Large excl tax)'!$A$35:$A$66,'Annual excl tax'!$B57,'5.4.3 (Large excl tax)'!N$35:N$66)</f>
        <v>4.5881581859682132</v>
      </c>
      <c r="N57" s="48">
        <f>AVERAGEIF('5.4.3 (Large excl tax)'!$A$35:$A$66,'Annual excl tax'!$B57,'5.4.3 (Large excl tax)'!O$35:O$66)</f>
        <v>5.3969748099781798</v>
      </c>
      <c r="O57" s="48">
        <f>AVERAGEIF('5.4.3 (Large excl tax)'!$A$35:$A$66,'Annual excl tax'!$B57,'5.4.3 (Large excl tax)'!P$35:P$66)</f>
        <v>5.684508690271608</v>
      </c>
      <c r="P57" s="48">
        <f>AVERAGEIF('5.4.3 (Large excl tax)'!$A$35:$A$66,'Annual excl tax'!$B57,'5.4.3 (Large excl tax)'!Q$35:Q$66)</f>
        <v>3.3258536985230429</v>
      </c>
      <c r="Q57" s="48">
        <f>AVERAGEIF('5.4.3 (Large excl tax)'!$A$35:$A$66,'Annual excl tax'!$B57,'5.4.3 (Large excl tax)'!R$35:R$66)</f>
        <v>7.8288550740118525</v>
      </c>
      <c r="R57" s="49">
        <f t="shared" si="15"/>
        <v>4.5881581859682132</v>
      </c>
      <c r="S57" s="50">
        <f t="shared" si="16"/>
        <v>70.63176021163649</v>
      </c>
      <c r="T57" s="51">
        <f t="shared" si="17"/>
        <v>15</v>
      </c>
      <c r="U57" s="48">
        <f>AVERAGEIF('5.4.3 (Large excl tax)'!$A$35:$A$66,'Annual excl tax'!$B57,'5.4.3 (Large excl tax)'!V$35:V$66)</f>
        <v>4.2618634422021007</v>
      </c>
      <c r="V57" s="48">
        <f>AVERAGEIF('5.4.3 (Large excl tax)'!$A$35:$A$66,'Annual excl tax'!$B57,'5.4.3 (Large excl tax)'!W$35:W$66)</f>
        <v>4.4817919916845002</v>
      </c>
      <c r="W57" s="48">
        <f>AVERAGEIF('5.4.3 (Large excl tax)'!$A$35:$A$66,'Annual excl tax'!$B57,'5.4.3 (Large excl tax)'!X$35:X$66)</f>
        <v>8.1079291302549379</v>
      </c>
      <c r="X57" s="48">
        <f>AVERAGEIF('5.4.3 (Large excl tax)'!$A$35:$A$66,'Annual excl tax'!$B57,'5.4.3 (Large excl tax)'!Y$35:Y$66)</f>
        <v>5.3209728382735744</v>
      </c>
      <c r="Y57" s="48">
        <f>AVERAGEIF('5.4.3 (Large excl tax)'!$A$35:$A$66,'Annual excl tax'!$B57,'5.4.3 (Large excl tax)'!Z$35:Z$66)</f>
        <v>4.3995416064164505</v>
      </c>
      <c r="Z57" s="48">
        <f>AVERAGEIF('5.4.3 (Large excl tax)'!$A$35:$A$66,'Annual excl tax'!$B57,'5.4.3 (Large excl tax)'!AA$35:AA$66)</f>
        <v>5.4881904845507226</v>
      </c>
      <c r="AA57" s="48">
        <f>AVERAGEIF('5.4.3 (Large excl tax)'!$A$35:$A$66,'Annual excl tax'!$B57,'5.4.3 (Large excl tax)'!AB$35:AB$66)</f>
        <v>5.2206056844045534</v>
      </c>
      <c r="AB57" s="48">
        <f>AVERAGEIF('5.4.3 (Large excl tax)'!$A$35:$A$66,'Annual excl tax'!$B57,'5.4.3 (Large excl tax)'!AC$35:AC$66)</f>
        <v>4.8744915862830389</v>
      </c>
      <c r="AC57" s="48">
        <f>AVERAGEIF('5.4.3 (Large excl tax)'!$A$35:$A$66,'Annual excl tax'!$B57,'5.4.3 (Large excl tax)'!AD$35:AD$66)</f>
        <v>8.7015593010184649</v>
      </c>
      <c r="AD57" s="48">
        <f>AVERAGEIF('5.4.3 (Large excl tax)'!$A$35:$A$66,'Annual excl tax'!$B57,'5.4.3 (Large excl tax)'!AE$35:AE$66)</f>
        <v>4.6902312850699852</v>
      </c>
      <c r="AE57" s="48">
        <f>AVERAGEIF('5.4.3 (Large excl tax)'!$A$35:$A$66,'Annual excl tax'!$B57,'5.4.3 (Large excl tax)'!AF$35:AF$66)</f>
        <v>3.8440438270362423</v>
      </c>
      <c r="AF57" s="48">
        <f>AVERAGEIF('5.4.3 (Large excl tax)'!$A$35:$A$66,'Annual excl tax'!$B57,'5.4.3 (Large excl tax)'!AG$35:AG$66)</f>
        <v>6.4248354192757855</v>
      </c>
      <c r="AG57" s="48">
        <f>AVERAGEIF('5.4.3 (Large excl tax)'!$A$35:$A$66,'Annual excl tax'!$B57,'5.4.3 (Large excl tax)'!AH$35:AH$66)</f>
        <v>4.1050011146783545</v>
      </c>
      <c r="AH57" s="48">
        <f t="shared" si="18"/>
        <v>4.7132081175246547</v>
      </c>
      <c r="AI57" s="50">
        <f t="shared" si="19"/>
        <v>66.104591157402879</v>
      </c>
      <c r="AJ57" s="51">
        <f>RANK(Q57,(C57:Q57,U57:AG57),1)</f>
        <v>26</v>
      </c>
    </row>
    <row r="58" spans="1:36" ht="12.95" customHeight="1" x14ac:dyDescent="0.2">
      <c r="A58" s="32" t="s">
        <v>37</v>
      </c>
      <c r="B58" s="109">
        <v>2016</v>
      </c>
      <c r="C58" s="48">
        <f>AVERAGEIF('5.4.3 (Large excl tax)'!$A$35:$A$66,'Annual excl tax'!$B58,'5.4.3 (Large excl tax)'!D$35:D$66)</f>
        <v>4.2191576735987253</v>
      </c>
      <c r="D58" s="48">
        <f>AVERAGEIF('5.4.3 (Large excl tax)'!$A$35:$A$66,'Annual excl tax'!$B58,'5.4.3 (Large excl tax)'!E$35:E$66)</f>
        <v>5.0606791183036668</v>
      </c>
      <c r="E58" s="48">
        <f>AVERAGEIF('5.4.3 (Large excl tax)'!$A$35:$A$66,'Annual excl tax'!$B58,'5.4.3 (Large excl tax)'!F$35:F$66)</f>
        <v>3.9565796993929689</v>
      </c>
      <c r="F58" s="48">
        <f>AVERAGEIF('5.4.3 (Large excl tax)'!$A$35:$A$66,'Annual excl tax'!$B58,'5.4.3 (Large excl tax)'!G$35:G$66)</f>
        <v>3.7672705580647556</v>
      </c>
      <c r="G58" s="48">
        <f>AVERAGEIF('5.4.3 (Large excl tax)'!$A$35:$A$66,'Annual excl tax'!$B58,'5.4.3 (Large excl tax)'!H$35:H$66)</f>
        <v>4.6356057983256349</v>
      </c>
      <c r="H58" s="48">
        <f>AVERAGEIF('5.4.3 (Large excl tax)'!$A$35:$A$66,'Annual excl tax'!$B58,'5.4.3 (Large excl tax)'!I$35:I$66)</f>
        <v>4.3940750543215312</v>
      </c>
      <c r="I58" s="48">
        <f>AVERAGEIF('5.4.3 (Large excl tax)'!$A$35:$A$66,'Annual excl tax'!$B58,'5.4.3 (Large excl tax)'!J$35:J$66)</f>
        <v>5.240523465699404</v>
      </c>
      <c r="J58" s="48">
        <f>AVERAGEIF('5.4.3 (Large excl tax)'!$A$35:$A$66,'Annual excl tax'!$B58,'5.4.3 (Large excl tax)'!K$35:K$66)</f>
        <v>6.6355485875884179</v>
      </c>
      <c r="K58" s="48">
        <f>AVERAGEIF('5.4.3 (Large excl tax)'!$A$35:$A$66,'Annual excl tax'!$B58,'5.4.3 (Large excl tax)'!L$35:L$66)</f>
        <v>5.8990833910147584</v>
      </c>
      <c r="L58" s="48">
        <f>AVERAGEIF('5.4.3 (Large excl tax)'!$A$35:$A$66,'Annual excl tax'!$B58,'5.4.3 (Large excl tax)'!M$35:M$66)</f>
        <v>3.6861841424222828</v>
      </c>
      <c r="M58" s="48">
        <f>AVERAGEIF('5.4.3 (Large excl tax)'!$A$35:$A$66,'Annual excl tax'!$B58,'5.4.3 (Large excl tax)'!N$35:N$66)</f>
        <v>4.7035438582871505</v>
      </c>
      <c r="N58" s="48">
        <f>AVERAGEIF('5.4.3 (Large excl tax)'!$A$35:$A$66,'Annual excl tax'!$B58,'5.4.3 (Large excl tax)'!O$35:O$66)</f>
        <v>5.6664043981636301</v>
      </c>
      <c r="O58" s="48">
        <f>AVERAGEIF('5.4.3 (Large excl tax)'!$A$35:$A$66,'Annual excl tax'!$B58,'5.4.3 (Large excl tax)'!P$35:P$66)</f>
        <v>5.8193216720525029</v>
      </c>
      <c r="P58" s="48">
        <f>AVERAGEIF('5.4.3 (Large excl tax)'!$A$35:$A$66,'Annual excl tax'!$B58,'5.4.3 (Large excl tax)'!Q$35:Q$66)</f>
        <v>3.9659805209351262</v>
      </c>
      <c r="Q58" s="48">
        <f>AVERAGEIF('5.4.3 (Large excl tax)'!$A$35:$A$66,'Annual excl tax'!$B58,'5.4.3 (Large excl tax)'!R$35:R$66)</f>
        <v>7.3020886791802351</v>
      </c>
      <c r="R58" s="49">
        <f t="shared" si="15"/>
        <v>4.7035438582871505</v>
      </c>
      <c r="S58" s="50">
        <f t="shared" si="16"/>
        <v>55.246531108979056</v>
      </c>
      <c r="T58" s="51">
        <f t="shared" si="17"/>
        <v>15</v>
      </c>
      <c r="U58" s="48">
        <f>AVERAGEIF('5.4.3 (Large excl tax)'!$A$35:$A$66,'Annual excl tax'!$B58,'5.4.3 (Large excl tax)'!V$35:V$66)</f>
        <v>5.3513955847455783</v>
      </c>
      <c r="V58" s="48">
        <f>AVERAGEIF('5.4.3 (Large excl tax)'!$A$35:$A$66,'Annual excl tax'!$B58,'5.4.3 (Large excl tax)'!W$35:W$66)</f>
        <v>5.0282933271001387</v>
      </c>
      <c r="W58" s="48">
        <f>AVERAGEIF('5.4.3 (Large excl tax)'!$A$35:$A$66,'Annual excl tax'!$B58,'5.4.3 (Large excl tax)'!X$35:X$66)</f>
        <v>7.2434528296396614</v>
      </c>
      <c r="X58" s="48">
        <f>AVERAGEIF('5.4.3 (Large excl tax)'!$A$35:$A$66,'Annual excl tax'!$B58,'5.4.3 (Large excl tax)'!Y$35:Y$66)</f>
        <v>5.2715525740275559</v>
      </c>
      <c r="Y58" s="48">
        <f>AVERAGEIF('5.4.3 (Large excl tax)'!$A$35:$A$66,'Annual excl tax'!$B58,'5.4.3 (Large excl tax)'!Z$35:Z$66)</f>
        <v>4.7846302739296229</v>
      </c>
      <c r="Z58" s="48">
        <f>AVERAGEIF('5.4.3 (Large excl tax)'!$A$35:$A$66,'Annual excl tax'!$B58,'5.4.3 (Large excl tax)'!AA$35:AA$66)</f>
        <v>5.366998764080277</v>
      </c>
      <c r="AA58" s="48">
        <f>AVERAGEIF('5.4.3 (Large excl tax)'!$A$35:$A$66,'Annual excl tax'!$B58,'5.4.3 (Large excl tax)'!AB$35:AB$66)</f>
        <v>6.0071288663592544</v>
      </c>
      <c r="AB58" s="48">
        <f>AVERAGEIF('5.4.3 (Large excl tax)'!$A$35:$A$66,'Annual excl tax'!$B58,'5.4.3 (Large excl tax)'!AC$35:AC$66)</f>
        <v>4.8050151557911676</v>
      </c>
      <c r="AC58" s="48">
        <f>AVERAGEIF('5.4.3 (Large excl tax)'!$A$35:$A$66,'Annual excl tax'!$B58,'5.4.3 (Large excl tax)'!AD$35:AD$66)</f>
        <v>9.2093306303362095</v>
      </c>
      <c r="AD58" s="48">
        <f>AVERAGEIF('5.4.3 (Large excl tax)'!$A$35:$A$66,'Annual excl tax'!$B58,'5.4.3 (Large excl tax)'!AE$35:AE$66)</f>
        <v>4.9318942604151381</v>
      </c>
      <c r="AE58" s="48">
        <f>AVERAGEIF('5.4.3 (Large excl tax)'!$A$35:$A$66,'Annual excl tax'!$B58,'5.4.3 (Large excl tax)'!AF$35:AF$66)</f>
        <v>4.1011623063228893</v>
      </c>
      <c r="AF58" s="48">
        <f>AVERAGEIF('5.4.3 (Large excl tax)'!$A$35:$A$66,'Annual excl tax'!$B58,'5.4.3 (Large excl tax)'!AG$35:AG$66)</f>
        <v>6.9204811693105954</v>
      </c>
      <c r="AG58" s="48">
        <f>AVERAGEIF('5.4.3 (Large excl tax)'!$A$35:$A$66,'Annual excl tax'!$B58,'5.4.3 (Large excl tax)'!AH$35:AH$66)</f>
        <v>4.345487707833513</v>
      </c>
      <c r="AH58" s="48">
        <f t="shared" si="18"/>
        <v>5.0444862227019023</v>
      </c>
      <c r="AI58" s="50">
        <f t="shared" si="19"/>
        <v>44.753863065744035</v>
      </c>
      <c r="AJ58" s="51">
        <f>RANK(Q58,(C58:Q58,U58:AG58),1)</f>
        <v>27</v>
      </c>
    </row>
    <row r="59" spans="1:36" ht="12.95" customHeight="1" x14ac:dyDescent="0.2">
      <c r="A59" s="32" t="s">
        <v>37</v>
      </c>
      <c r="B59" s="109">
        <v>2017</v>
      </c>
      <c r="C59" s="48">
        <f>AVERAGEIF('5.4.3 (Large excl tax)'!$A$35:$A$66,'Annual excl tax'!$B59,'5.4.3 (Large excl tax)'!D$35:D$66)</f>
        <v>4.2933221898425007</v>
      </c>
      <c r="D59" s="48">
        <f>AVERAGEIF('5.4.3 (Large excl tax)'!$A$35:$A$66,'Annual excl tax'!$B59,'5.4.3 (Large excl tax)'!E$35:E$66)</f>
        <v>4.7986081206596864</v>
      </c>
      <c r="E59" s="48">
        <f>AVERAGEIF('5.4.3 (Large excl tax)'!$A$35:$A$66,'Annual excl tax'!$B59,'5.4.3 (Large excl tax)'!F$35:F$66)</f>
        <v>4.2136245216165662</v>
      </c>
      <c r="F59" s="48">
        <f>AVERAGEIF('5.4.3 (Large excl tax)'!$A$35:$A$66,'Annual excl tax'!$B59,'5.4.3 (Large excl tax)'!G$35:G$66)</f>
        <v>3.9678364528906997</v>
      </c>
      <c r="G59" s="48">
        <f>AVERAGEIF('5.4.3 (Large excl tax)'!$A$35:$A$66,'Annual excl tax'!$B59,'5.4.3 (Large excl tax)'!H$35:H$66)</f>
        <v>4.6141864459581736</v>
      </c>
      <c r="H59" s="48">
        <f>AVERAGEIF('5.4.3 (Large excl tax)'!$A$35:$A$66,'Annual excl tax'!$B59,'5.4.3 (Large excl tax)'!I$35:I$66)</f>
        <v>4.1702697365244674</v>
      </c>
      <c r="I59" s="48">
        <f>AVERAGEIF('5.4.3 (Large excl tax)'!$A$35:$A$66,'Annual excl tax'!$B59,'5.4.3 (Large excl tax)'!J$35:J$66)</f>
        <v>6.1676544731843652</v>
      </c>
      <c r="J59" s="48">
        <f>AVERAGEIF('5.4.3 (Large excl tax)'!$A$35:$A$66,'Annual excl tax'!$B59,'5.4.3 (Large excl tax)'!K$35:K$66)</f>
        <v>7.0688789626009463</v>
      </c>
      <c r="K59" s="48">
        <f>AVERAGEIF('5.4.3 (Large excl tax)'!$A$35:$A$66,'Annual excl tax'!$B59,'5.4.3 (Large excl tax)'!L$35:L$66)</f>
        <v>6.211808892676304</v>
      </c>
      <c r="L59" s="48">
        <f>AVERAGEIF('5.4.3 (Large excl tax)'!$A$35:$A$66,'Annual excl tax'!$B59,'5.4.3 (Large excl tax)'!M$35:M$66)</f>
        <v>3.440396458982601</v>
      </c>
      <c r="M59" s="48">
        <f>AVERAGEIF('5.4.3 (Large excl tax)'!$A$35:$A$66,'Annual excl tax'!$B59,'5.4.3 (Large excl tax)'!N$35:N$66)</f>
        <v>4.5016527880305777</v>
      </c>
      <c r="N59" s="48">
        <f>AVERAGEIF('5.4.3 (Large excl tax)'!$A$35:$A$66,'Annual excl tax'!$B59,'5.4.3 (Large excl tax)'!O$35:O$66)</f>
        <v>5.8644859305437915</v>
      </c>
      <c r="O59" s="48">
        <f>AVERAGEIF('5.4.3 (Large excl tax)'!$A$35:$A$66,'Annual excl tax'!$B59,'5.4.3 (Large excl tax)'!P$35:P$66)</f>
        <v>6.4861292506309471</v>
      </c>
      <c r="P59" s="48">
        <f>AVERAGEIF('5.4.3 (Large excl tax)'!$A$35:$A$66,'Annual excl tax'!$B59,'5.4.3 (Large excl tax)'!Q$35:Q$66)</f>
        <v>4.0818043634915773</v>
      </c>
      <c r="Q59" s="48">
        <f>AVERAGEIF('5.4.3 (Large excl tax)'!$A$35:$A$66,'Annual excl tax'!$B59,'5.4.3 (Large excl tax)'!R$35:R$66)</f>
        <v>8.5577952525460255</v>
      </c>
      <c r="R59" s="49">
        <f t="shared" si="15"/>
        <v>4.6141864459581736</v>
      </c>
      <c r="S59" s="50">
        <f t="shared" si="16"/>
        <v>85.467045009468166</v>
      </c>
      <c r="T59" s="51">
        <f t="shared" si="17"/>
        <v>15</v>
      </c>
      <c r="U59" s="48">
        <f>AVERAGEIF('5.4.3 (Large excl tax)'!$A$35:$A$66,'Annual excl tax'!$B59,'5.4.3 (Large excl tax)'!V$35:V$66)</f>
        <v>5.1314235399329924</v>
      </c>
      <c r="V59" s="48">
        <f>AVERAGEIF('5.4.3 (Large excl tax)'!$A$35:$A$66,'Annual excl tax'!$B59,'5.4.3 (Large excl tax)'!W$35:W$66)</f>
        <v>5.3172804097608299</v>
      </c>
      <c r="W59" s="48">
        <f>AVERAGEIF('5.4.3 (Large excl tax)'!$A$35:$A$66,'Annual excl tax'!$B59,'5.4.3 (Large excl tax)'!X$35:X$66)</f>
        <v>9.687112097213376</v>
      </c>
      <c r="X59" s="48">
        <f>AVERAGEIF('5.4.3 (Large excl tax)'!$A$35:$A$66,'Annual excl tax'!$B59,'5.4.3 (Large excl tax)'!Y$35:Y$66)</f>
        <v>5.2876325906750576</v>
      </c>
      <c r="Y59" s="48">
        <f>AVERAGEIF('5.4.3 (Large excl tax)'!$A$35:$A$66,'Annual excl tax'!$B59,'5.4.3 (Large excl tax)'!Z$35:Z$66)</f>
        <v>4.8937666728345555</v>
      </c>
      <c r="Z59" s="48">
        <f>AVERAGEIF('5.4.3 (Large excl tax)'!$A$35:$A$66,'Annual excl tax'!$B59,'5.4.3 (Large excl tax)'!AA$35:AA$66)</f>
        <v>4.932499034637484</v>
      </c>
      <c r="AA59" s="48">
        <f>AVERAGEIF('5.4.3 (Large excl tax)'!$A$35:$A$66,'Annual excl tax'!$B59,'5.4.3 (Large excl tax)'!AB$35:AB$66)</f>
        <v>6.1871031621490289</v>
      </c>
      <c r="AB59" s="48">
        <f>AVERAGEIF('5.4.3 (Large excl tax)'!$A$35:$A$66,'Annual excl tax'!$B59,'5.4.3 (Large excl tax)'!AC$35:AC$66)</f>
        <v>4.7289511635997616</v>
      </c>
      <c r="AC59" s="48">
        <f>AVERAGEIF('5.4.3 (Large excl tax)'!$A$35:$A$66,'Annual excl tax'!$B59,'5.4.3 (Large excl tax)'!AD$35:AD$66)</f>
        <v>8.759589205641138</v>
      </c>
      <c r="AD59" s="48">
        <f>AVERAGEIF('5.4.3 (Large excl tax)'!$A$35:$A$66,'Annual excl tax'!$B59,'5.4.3 (Large excl tax)'!AE$35:AE$66)</f>
        <v>4.5107382732007748</v>
      </c>
      <c r="AE59" s="48">
        <f>AVERAGEIF('5.4.3 (Large excl tax)'!$A$35:$A$66,'Annual excl tax'!$B59,'5.4.3 (Large excl tax)'!AF$35:AF$66)</f>
        <v>4.6081288275426795</v>
      </c>
      <c r="AF59" s="48">
        <f>AVERAGEIF('5.4.3 (Large excl tax)'!$A$35:$A$66,'Annual excl tax'!$B59,'5.4.3 (Large excl tax)'!AG$35:AG$66)</f>
        <v>5.1998056057277786</v>
      </c>
      <c r="AG59" s="48">
        <f>AVERAGEIF('5.4.3 (Large excl tax)'!$A$35:$A$66,'Annual excl tax'!$B59,'5.4.3 (Large excl tax)'!AH$35:AH$66)</f>
        <v>4.4635569294071757</v>
      </c>
      <c r="AH59" s="48">
        <f t="shared" si="18"/>
        <v>4.9131328537360197</v>
      </c>
      <c r="AI59" s="50">
        <f t="shared" si="19"/>
        <v>74.18204447776229</v>
      </c>
      <c r="AJ59" s="51">
        <f>RANK(Q59,(C59:Q59,U59:AG59),1)</f>
        <v>26</v>
      </c>
    </row>
    <row r="60" spans="1:36" ht="12.95" customHeight="1" x14ac:dyDescent="0.2">
      <c r="A60" s="32" t="s">
        <v>37</v>
      </c>
      <c r="B60" s="109">
        <v>2018</v>
      </c>
      <c r="C60" s="48">
        <f>AVERAGEIF('5.4.3 (Large excl tax)'!$A$35:$A$66,'Annual excl tax'!$B60,'5.4.3 (Large excl tax)'!D$35:D$66)</f>
        <v>4.8310560634438611</v>
      </c>
      <c r="D60" s="48">
        <f>AVERAGEIF('5.4.3 (Large excl tax)'!$A$35:$A$66,'Annual excl tax'!$B60,'5.4.3 (Large excl tax)'!E$35:E$66)</f>
        <v>4.7656066393225913</v>
      </c>
      <c r="E60" s="48">
        <f>AVERAGEIF('5.4.3 (Large excl tax)'!$A$35:$A$66,'Annual excl tax'!$B60,'5.4.3 (Large excl tax)'!F$35:F$66)</f>
        <v>4.747769536762326</v>
      </c>
      <c r="F60" s="48">
        <f>AVERAGEIF('5.4.3 (Large excl tax)'!$A$35:$A$66,'Annual excl tax'!$B60,'5.4.3 (Large excl tax)'!G$35:G$66)</f>
        <v>4.3490237883383784</v>
      </c>
      <c r="G60" s="48">
        <f>AVERAGEIF('5.4.3 (Large excl tax)'!$A$35:$A$66,'Annual excl tax'!$B60,'5.4.3 (Large excl tax)'!H$35:H$66)</f>
        <v>4.8340514317894137</v>
      </c>
      <c r="H60" s="48">
        <f>AVERAGEIF('5.4.3 (Large excl tax)'!$A$35:$A$66,'Annual excl tax'!$B60,'5.4.3 (Large excl tax)'!I$35:I$66)</f>
        <v>4.4985340372143128</v>
      </c>
      <c r="I60" s="48">
        <f>AVERAGEIF('5.4.3 (Large excl tax)'!$A$35:$A$66,'Annual excl tax'!$B60,'5.4.3 (Large excl tax)'!J$35:J$66)</f>
        <v>5.8401247159068408</v>
      </c>
      <c r="J60" s="48">
        <f>AVERAGEIF('5.4.3 (Large excl tax)'!$A$35:$A$66,'Annual excl tax'!$B60,'5.4.3 (Large excl tax)'!K$35:K$66)</f>
        <v>8.1353853878282969</v>
      </c>
      <c r="K60" s="48">
        <f>AVERAGEIF('5.4.3 (Large excl tax)'!$A$35:$A$66,'Annual excl tax'!$B60,'5.4.3 (Large excl tax)'!L$35:L$66)</f>
        <v>6.6491671801586438</v>
      </c>
      <c r="L60" s="48">
        <f>AVERAGEIF('5.4.3 (Large excl tax)'!$A$35:$A$66,'Annual excl tax'!$B60,'5.4.3 (Large excl tax)'!M$35:M$66)</f>
        <v>3.6847540339524123</v>
      </c>
      <c r="M60" s="48">
        <f>AVERAGEIF('5.4.3 (Large excl tax)'!$A$35:$A$66,'Annual excl tax'!$B60,'5.4.3 (Large excl tax)'!N$35:N$66)</f>
        <v>4.7689407630751397</v>
      </c>
      <c r="N60" s="48">
        <f>AVERAGEIF('5.4.3 (Large excl tax)'!$A$35:$A$66,'Annual excl tax'!$B60,'5.4.3 (Large excl tax)'!O$35:O$66)</f>
        <v>5.901514111832002</v>
      </c>
      <c r="O60" s="48">
        <f>AVERAGEIF('5.4.3 (Large excl tax)'!$A$35:$A$66,'Annual excl tax'!$B60,'5.4.3 (Large excl tax)'!P$35:P$66)</f>
        <v>7.3982186270550061</v>
      </c>
      <c r="P60" s="48">
        <f>AVERAGEIF('5.4.3 (Large excl tax)'!$A$35:$A$66,'Annual excl tax'!$B60,'5.4.3 (Large excl tax)'!Q$35:Q$66)</f>
        <v>4.2301598437954535</v>
      </c>
      <c r="Q60" s="48">
        <f>AVERAGEIF('5.4.3 (Large excl tax)'!$A$35:$A$66,'Annual excl tax'!$B60,'5.4.3 (Large excl tax)'!R$35:R$66)</f>
        <v>8.5498623666715758</v>
      </c>
      <c r="R60" s="49">
        <f t="shared" si="15"/>
        <v>4.8310560634438611</v>
      </c>
      <c r="S60" s="50">
        <f t="shared" si="16"/>
        <v>76.977088536967443</v>
      </c>
      <c r="T60" s="51">
        <f t="shared" si="17"/>
        <v>15</v>
      </c>
      <c r="U60" s="48">
        <f>AVERAGEIF('5.4.3 (Large excl tax)'!$A$35:$A$66,'Annual excl tax'!$B60,'5.4.3 (Large excl tax)'!V$35:V$66)</f>
        <v>5.9222497954786792</v>
      </c>
      <c r="V60" s="48">
        <f>AVERAGEIF('5.4.3 (Large excl tax)'!$A$35:$A$66,'Annual excl tax'!$B60,'5.4.3 (Large excl tax)'!W$35:W$66)</f>
        <v>5.7099951290496058</v>
      </c>
      <c r="W60" s="48">
        <f>AVERAGEIF('5.4.3 (Large excl tax)'!$A$35:$A$66,'Annual excl tax'!$B60,'5.4.3 (Large excl tax)'!X$35:X$66)</f>
        <v>12.076150029468618</v>
      </c>
      <c r="X60" s="48">
        <f>AVERAGEIF('5.4.3 (Large excl tax)'!$A$35:$A$66,'Annual excl tax'!$B60,'5.4.3 (Large excl tax)'!Y$35:Y$66)</f>
        <v>5.5689920856024528</v>
      </c>
      <c r="Y60" s="48">
        <f>AVERAGEIF('5.4.3 (Large excl tax)'!$A$35:$A$66,'Annual excl tax'!$B60,'5.4.3 (Large excl tax)'!Z$35:Z$66)</f>
        <v>5.3087379485758106</v>
      </c>
      <c r="Z60" s="48">
        <f>AVERAGEIF('5.4.3 (Large excl tax)'!$A$35:$A$66,'Annual excl tax'!$B60,'5.4.3 (Large excl tax)'!AA$35:AA$66)</f>
        <v>5.4188527195420999</v>
      </c>
      <c r="AA60" s="48">
        <f>AVERAGEIF('5.4.3 (Large excl tax)'!$A$35:$A$66,'Annual excl tax'!$B60,'5.4.3 (Large excl tax)'!AB$35:AB$66)</f>
        <v>4.9894122731555726</v>
      </c>
      <c r="AB60" s="48">
        <f>AVERAGEIF('5.4.3 (Large excl tax)'!$A$35:$A$66,'Annual excl tax'!$B60,'5.4.3 (Large excl tax)'!AC$35:AC$66)</f>
        <v>5.1458861680018559</v>
      </c>
      <c r="AC60" s="48">
        <f>AVERAGEIF('5.4.3 (Large excl tax)'!$A$35:$A$66,'Annual excl tax'!$B60,'5.4.3 (Large excl tax)'!AD$35:AD$66)</f>
        <v>8.0637899727515521</v>
      </c>
      <c r="AD60" s="48">
        <f>AVERAGEIF('5.4.3 (Large excl tax)'!$A$35:$A$66,'Annual excl tax'!$B60,'5.4.3 (Large excl tax)'!AE$35:AE$66)</f>
        <v>4.6356706269836394</v>
      </c>
      <c r="AE60" s="48">
        <f>AVERAGEIF('5.4.3 (Large excl tax)'!$A$35:$A$66,'Annual excl tax'!$B60,'5.4.3 (Large excl tax)'!AF$35:AF$66)</f>
        <v>5.4236386521817685</v>
      </c>
      <c r="AF60" s="48">
        <f>AVERAGEIF('5.4.3 (Large excl tax)'!$A$35:$A$66,'Annual excl tax'!$B60,'5.4.3 (Large excl tax)'!AG$35:AG$66)</f>
        <v>5.5413895432445681</v>
      </c>
      <c r="AG60" s="48">
        <f>AVERAGEIF('5.4.3 (Large excl tax)'!$A$35:$A$66,'Annual excl tax'!$B60,'5.4.3 (Large excl tax)'!AH$35:AH$66)</f>
        <v>4.7996354610377203</v>
      </c>
      <c r="AH60" s="48">
        <f t="shared" si="18"/>
        <v>5.3637953340589553</v>
      </c>
      <c r="AI60" s="50">
        <f t="shared" si="19"/>
        <v>59.399489245642442</v>
      </c>
      <c r="AJ60" s="51">
        <f>RANK(Q60,(C60:Q60,U60:AG60),1)</f>
        <v>27</v>
      </c>
    </row>
    <row r="61" spans="1:36" ht="12.95" customHeight="1" x14ac:dyDescent="0.2">
      <c r="A61" s="32" t="s">
        <v>37</v>
      </c>
      <c r="B61" s="109">
        <v>2019</v>
      </c>
      <c r="C61" s="48">
        <f>AVERAGEIF('5.4.3 (Large excl tax)'!$A$35:$A$66,'Annual excl tax'!$B61,'5.4.3 (Large excl tax)'!D$35:D$66)</f>
        <v>5.5107157222102003</v>
      </c>
      <c r="D61" s="48">
        <f>AVERAGEIF('5.4.3 (Large excl tax)'!$A$35:$A$66,'Annual excl tax'!$B61,'5.4.3 (Large excl tax)'!E$35:E$66)</f>
        <v>5.3794087276992562</v>
      </c>
      <c r="E61" s="48">
        <f>AVERAGEIF('5.4.3 (Large excl tax)'!$A$35:$A$66,'Annual excl tax'!$B61,'5.4.3 (Large excl tax)'!F$35:F$66)</f>
        <v>4.6547081094328338</v>
      </c>
      <c r="F61" s="48">
        <f>AVERAGEIF('5.4.3 (Large excl tax)'!$A$35:$A$66,'Annual excl tax'!$B61,'5.4.3 (Large excl tax)'!G$35:G$66)</f>
        <v>4.4448621988519941</v>
      </c>
      <c r="G61" s="48">
        <f>AVERAGEIF('5.4.3 (Large excl tax)'!$A$35:$A$66,'Annual excl tax'!$B61,'5.4.3 (Large excl tax)'!H$35:H$66)</f>
        <v>5.2812628211054253</v>
      </c>
      <c r="H61" s="48">
        <f>AVERAGEIF('5.4.3 (Large excl tax)'!$A$35:$A$66,'Annual excl tax'!$B61,'5.4.3 (Large excl tax)'!I$35:I$66)</f>
        <v>4.8028923583499221</v>
      </c>
      <c r="I61" s="48">
        <f>AVERAGEIF('5.4.3 (Large excl tax)'!$A$35:$A$66,'Annual excl tax'!$B61,'5.4.3 (Large excl tax)'!J$35:J$66)</f>
        <v>6.4543536412452225</v>
      </c>
      <c r="J61" s="48">
        <f>AVERAGEIF('5.4.3 (Large excl tax)'!$A$35:$A$66,'Annual excl tax'!$B61,'5.4.3 (Large excl tax)'!K$35:K$66)</f>
        <v>8.0592502541973996</v>
      </c>
      <c r="K61" s="48">
        <f>AVERAGEIF('5.4.3 (Large excl tax)'!$A$35:$A$66,'Annual excl tax'!$B61,'5.4.3 (Large excl tax)'!L$35:L$66)</f>
        <v>7.2873756294986141</v>
      </c>
      <c r="L61" s="48">
        <f>AVERAGEIF('5.4.3 (Large excl tax)'!$A$35:$A$66,'Annual excl tax'!$B61,'5.4.3 (Large excl tax)'!M$35:M$66)</f>
        <v>3.896292543747137</v>
      </c>
      <c r="M61" s="48">
        <f>AVERAGEIF('5.4.3 (Large excl tax)'!$A$35:$A$66,'Annual excl tax'!$B61,'5.4.3 (Large excl tax)'!N$35:N$66)</f>
        <v>5.2164994551927117</v>
      </c>
      <c r="N61" s="48">
        <f>AVERAGEIF('5.4.3 (Large excl tax)'!$A$35:$A$66,'Annual excl tax'!$B61,'5.4.3 (Large excl tax)'!O$35:O$66)</f>
        <v>5.9923461347867129</v>
      </c>
      <c r="O61" s="48">
        <f>AVERAGEIF('5.4.3 (Large excl tax)'!$A$35:$A$66,'Annual excl tax'!$B61,'5.4.3 (Large excl tax)'!P$35:P$66)</f>
        <v>6.3165426626863308</v>
      </c>
      <c r="P61" s="48">
        <f>AVERAGEIF('5.4.3 (Large excl tax)'!$A$35:$A$66,'Annual excl tax'!$B61,'5.4.3 (Large excl tax)'!Q$35:Q$66)</f>
        <v>4.3380996387865416</v>
      </c>
      <c r="Q61" s="48">
        <f>AVERAGEIF('5.4.3 (Large excl tax)'!$A$35:$A$66,'Annual excl tax'!$B61,'5.4.3 (Large excl tax)'!R$35:R$66)</f>
        <v>7.6515270905578774</v>
      </c>
      <c r="R61" s="49">
        <f t="shared" si="15"/>
        <v>5.3794087276992562</v>
      </c>
      <c r="S61" s="50">
        <f t="shared" si="16"/>
        <v>42.237325287427893</v>
      </c>
      <c r="T61" s="51">
        <f t="shared" si="17"/>
        <v>14</v>
      </c>
      <c r="U61" s="48">
        <f>AVERAGEIF('5.4.3 (Large excl tax)'!$A$35:$A$66,'Annual excl tax'!$B61,'5.4.3 (Large excl tax)'!V$35:V$66)</f>
        <v>6.6123809468172894</v>
      </c>
      <c r="V61" s="48">
        <f>AVERAGEIF('5.4.3 (Large excl tax)'!$A$35:$A$66,'Annual excl tax'!$B61,'5.4.3 (Large excl tax)'!W$35:W$66)</f>
        <v>6.2482424172015278</v>
      </c>
      <c r="W61" s="48">
        <f>AVERAGEIF('5.4.3 (Large excl tax)'!$A$35:$A$66,'Annual excl tax'!$B61,'5.4.3 (Large excl tax)'!X$35:X$66)</f>
        <v>11.340571844219427</v>
      </c>
      <c r="X61" s="48">
        <f>AVERAGEIF('5.4.3 (Large excl tax)'!$A$35:$A$66,'Annual excl tax'!$B61,'5.4.3 (Large excl tax)'!Y$35:Y$66)</f>
        <v>5.8486878002669993</v>
      </c>
      <c r="Y61" s="48">
        <f>AVERAGEIF('5.4.3 (Large excl tax)'!$A$35:$A$66,'Annual excl tax'!$B61,'5.4.3 (Large excl tax)'!Z$35:Z$66)</f>
        <v>5.3791317979481761</v>
      </c>
      <c r="Z61" s="48">
        <f>AVERAGEIF('5.4.3 (Large excl tax)'!$A$35:$A$66,'Annual excl tax'!$B61,'5.4.3 (Large excl tax)'!AA$35:AA$66)</f>
        <v>6.2653174785727295</v>
      </c>
      <c r="AA61" s="48">
        <f>AVERAGEIF('5.4.3 (Large excl tax)'!$A$35:$A$66,'Annual excl tax'!$B61,'5.4.3 (Large excl tax)'!AB$35:AB$66)</f>
        <v>5.3661474756512231</v>
      </c>
      <c r="AB61" s="48">
        <f>AVERAGEIF('5.4.3 (Large excl tax)'!$A$35:$A$66,'Annual excl tax'!$B61,'5.4.3 (Large excl tax)'!AC$35:AC$66)</f>
        <v>5.7913146846425523</v>
      </c>
      <c r="AC61" s="48">
        <f>AVERAGEIF('5.4.3 (Large excl tax)'!$A$35:$A$66,'Annual excl tax'!$B61,'5.4.3 (Large excl tax)'!AD$35:AD$66)</f>
        <v>9.3277572448132346</v>
      </c>
      <c r="AD61" s="48">
        <f>AVERAGEIF('5.4.3 (Large excl tax)'!$A$35:$A$66,'Annual excl tax'!$B61,'5.4.3 (Large excl tax)'!AE$35:AE$66)</f>
        <v>5.3683788292539329</v>
      </c>
      <c r="AE61" s="48">
        <f>AVERAGEIF('5.4.3 (Large excl tax)'!$A$35:$A$66,'Annual excl tax'!$B61,'5.4.3 (Large excl tax)'!AF$35:AF$66)</f>
        <v>6.3930084707255617</v>
      </c>
      <c r="AF61" s="48">
        <f>AVERAGEIF('5.4.3 (Large excl tax)'!$A$35:$A$66,'Annual excl tax'!$B61,'5.4.3 (Large excl tax)'!AG$35:AG$66)</f>
        <v>6.4845712704854215</v>
      </c>
      <c r="AG61" s="48">
        <f>AVERAGEIF('5.4.3 (Large excl tax)'!$A$35:$A$66,'Annual excl tax'!$B61,'5.4.3 (Large excl tax)'!AH$35:AH$66)</f>
        <v>5.3223125418258892</v>
      </c>
      <c r="AH61" s="48">
        <f t="shared" si="18"/>
        <v>5.8200012424547758</v>
      </c>
      <c r="AI61" s="50">
        <f t="shared" si="19"/>
        <v>31.469509572314035</v>
      </c>
      <c r="AJ61" s="51">
        <f>RANK(Q61,(C61:Q61,U61:AG61),1)</f>
        <v>25</v>
      </c>
    </row>
    <row r="62" spans="1:36" ht="12.95" customHeight="1" x14ac:dyDescent="0.2">
      <c r="A62" s="32" t="s">
        <v>37</v>
      </c>
      <c r="B62" s="109">
        <v>2020</v>
      </c>
      <c r="C62" s="48">
        <f>AVERAGEIF('5.4.3 (Large excl tax)'!$A$35:$A$66,'Annual excl tax'!$B62,'5.4.3 (Large excl tax)'!D$35:D$66)</f>
        <v>5.8903595049737589</v>
      </c>
      <c r="D62" s="48">
        <f>AVERAGEIF('5.4.3 (Large excl tax)'!$A$35:$A$66,'Annual excl tax'!$B62,'5.4.3 (Large excl tax)'!E$35:E$66)</f>
        <v>4.9959926979798475</v>
      </c>
      <c r="E62" s="48">
        <f>AVERAGEIF('5.4.3 (Large excl tax)'!$A$35:$A$66,'Annual excl tax'!$B62,'5.4.3 (Large excl tax)'!F$35:F$66)</f>
        <v>4.4761087817618108</v>
      </c>
      <c r="F62" s="48">
        <f>AVERAGEIF('5.4.3 (Large excl tax)'!$A$35:$A$66,'Annual excl tax'!$B62,'5.4.3 (Large excl tax)'!G$35:G$66)</f>
        <v>4.1488967806565711</v>
      </c>
      <c r="G62" s="48">
        <f>AVERAGEIF('5.4.3 (Large excl tax)'!$A$35:$A$66,'Annual excl tax'!$B62,'5.4.3 (Large excl tax)'!H$35:H$66)</f>
        <v>5.4364198861515751</v>
      </c>
      <c r="H62" s="48">
        <f>AVERAGEIF('5.4.3 (Large excl tax)'!$A$35:$A$66,'Annual excl tax'!$B62,'5.4.3 (Large excl tax)'!I$35:I$66)</f>
        <v>5.0437058028358877</v>
      </c>
      <c r="I62" s="48">
        <f>AVERAGEIF('5.4.3 (Large excl tax)'!$A$35:$A$66,'Annual excl tax'!$B62,'5.4.3 (Large excl tax)'!J$35:J$66)</f>
        <v>6.216884215761155</v>
      </c>
      <c r="J62" s="48">
        <f>AVERAGEIF('5.4.3 (Large excl tax)'!$A$35:$A$66,'Annual excl tax'!$B62,'5.4.3 (Large excl tax)'!K$35:K$66)</f>
        <v>7.9963304108996107</v>
      </c>
      <c r="K62" s="48">
        <f>AVERAGEIF('5.4.3 (Large excl tax)'!$A$35:$A$66,'Annual excl tax'!$B62,'5.4.3 (Large excl tax)'!L$35:L$66)</f>
        <v>6.584536738702977</v>
      </c>
      <c r="L62" s="48">
        <f>AVERAGEIF('5.4.3 (Large excl tax)'!$A$35:$A$66,'Annual excl tax'!$B62,'5.4.3 (Large excl tax)'!M$35:M$66)</f>
        <v>4.0716022935019716</v>
      </c>
      <c r="M62" s="48">
        <f>AVERAGEIF('5.4.3 (Large excl tax)'!$A$35:$A$66,'Annual excl tax'!$B62,'5.4.3 (Large excl tax)'!N$35:N$66)</f>
        <v>5.3651690065308539</v>
      </c>
      <c r="N62" s="48">
        <f>AVERAGEIF('5.4.3 (Large excl tax)'!$A$35:$A$66,'Annual excl tax'!$B62,'5.4.3 (Large excl tax)'!O$35:O$66)</f>
        <v>5.3760778810600414</v>
      </c>
      <c r="O62" s="48">
        <f>AVERAGEIF('5.4.3 (Large excl tax)'!$A$35:$A$66,'Annual excl tax'!$B62,'5.4.3 (Large excl tax)'!P$35:P$66)</f>
        <v>5.436173911063289</v>
      </c>
      <c r="P62" s="48">
        <f>AVERAGEIF('5.4.3 (Large excl tax)'!$A$35:$A$66,'Annual excl tax'!$B62,'5.4.3 (Large excl tax)'!Q$35:Q$66)</f>
        <v>3.7912678019172783</v>
      </c>
      <c r="Q62" s="48">
        <f>AVERAGEIF('5.4.3 (Large excl tax)'!$A$35:$A$66,'Annual excl tax'!$B62,'5.4.3 (Large excl tax)'!R$35:R$66)</f>
        <v>7.8438922871214718</v>
      </c>
      <c r="R62" s="49">
        <f t="shared" si="15"/>
        <v>5.3760778810600414</v>
      </c>
      <c r="S62" s="50">
        <f t="shared" si="16"/>
        <v>45.903620830262845</v>
      </c>
      <c r="T62" s="51">
        <f t="shared" si="17"/>
        <v>14</v>
      </c>
      <c r="U62" s="48">
        <f>AVERAGEIF('5.4.3 (Large excl tax)'!$A$35:$A$66,'Annual excl tax'!$B62,'5.4.3 (Large excl tax)'!V$35:V$66)</f>
        <v>6.3873938367008058</v>
      </c>
      <c r="V62" s="48">
        <f>AVERAGEIF('5.4.3 (Large excl tax)'!$A$35:$A$66,'Annual excl tax'!$B62,'5.4.3 (Large excl tax)'!W$35:W$66)</f>
        <v>6.5228192530199083</v>
      </c>
      <c r="W62" s="48">
        <f>AVERAGEIF('5.4.3 (Large excl tax)'!$A$35:$A$66,'Annual excl tax'!$B62,'5.4.3 (Large excl tax)'!X$35:X$66)</f>
        <v>9.3613939786374978</v>
      </c>
      <c r="X62" s="48">
        <f>AVERAGEIF('5.4.3 (Large excl tax)'!$A$35:$A$66,'Annual excl tax'!$B62,'5.4.3 (Large excl tax)'!Y$35:Y$66)</f>
        <v>6.0918268887593499</v>
      </c>
      <c r="Y62" s="48">
        <f>AVERAGEIF('5.4.3 (Large excl tax)'!$A$35:$A$66,'Annual excl tax'!$B62,'5.4.3 (Large excl tax)'!Z$35:Z$66)</f>
        <v>4.8204704049830855</v>
      </c>
      <c r="Z62" s="48">
        <f>AVERAGEIF('5.4.3 (Large excl tax)'!$A$35:$A$66,'Annual excl tax'!$B62,'5.4.3 (Large excl tax)'!AA$35:AA$66)</f>
        <v>5.9893243361249322</v>
      </c>
      <c r="AA62" s="48">
        <f>AVERAGEIF('5.4.3 (Large excl tax)'!$A$35:$A$66,'Annual excl tax'!$B62,'5.4.3 (Large excl tax)'!AB$35:AB$66)</f>
        <v>5.1489113815739067</v>
      </c>
      <c r="AB62" s="48">
        <f>AVERAGEIF('5.4.3 (Large excl tax)'!$A$35:$A$66,'Annual excl tax'!$B62,'5.4.3 (Large excl tax)'!AC$35:AC$66)</f>
        <v>6.0620981013989894</v>
      </c>
      <c r="AC62" s="48">
        <f>AVERAGEIF('5.4.3 (Large excl tax)'!$A$35:$A$66,'Annual excl tax'!$B62,'5.4.3 (Large excl tax)'!AD$35:AD$66)</f>
        <v>9.1767805068884893</v>
      </c>
      <c r="AD62" s="48">
        <f>AVERAGEIF('5.4.3 (Large excl tax)'!$A$35:$A$66,'Annual excl tax'!$B62,'5.4.3 (Large excl tax)'!AE$35:AE$66)</f>
        <v>5.6249635595780703</v>
      </c>
      <c r="AE62" s="48">
        <f>AVERAGEIF('5.4.3 (Large excl tax)'!$A$35:$A$66,'Annual excl tax'!$B62,'5.4.3 (Large excl tax)'!AF$35:AF$66)</f>
        <v>6.5295022157921601</v>
      </c>
      <c r="AF62" s="48">
        <f>AVERAGEIF('5.4.3 (Large excl tax)'!$A$35:$A$66,'Annual excl tax'!$B62,'5.4.3 (Large excl tax)'!AG$35:AG$66)</f>
        <v>6.9672263778602872</v>
      </c>
      <c r="AG62" s="48">
        <f>AVERAGEIF('5.4.3 (Large excl tax)'!$A$35:$A$66,'Annual excl tax'!$B62,'5.4.3 (Large excl tax)'!AH$35:AH$66)</f>
        <v>5.7732629512651048</v>
      </c>
      <c r="AH62" s="48">
        <f t="shared" si="18"/>
        <v>5.8318112281194319</v>
      </c>
      <c r="AI62" s="50">
        <f t="shared" si="19"/>
        <v>34.501820794547051</v>
      </c>
      <c r="AJ62" s="51">
        <f>RANK(Q62,(C62:Q62,U62:AG62),1)</f>
        <v>25</v>
      </c>
    </row>
    <row r="63" spans="1:36" ht="12.95" customHeight="1" x14ac:dyDescent="0.2">
      <c r="A63" s="32" t="s">
        <v>37</v>
      </c>
      <c r="B63" s="109">
        <v>2021</v>
      </c>
      <c r="C63" s="48">
        <f>AVERAGEIF('5.4.3 (Large excl tax)'!$A$35:$A$66,'Annual excl tax'!$B63,'5.4.3 (Large excl tax)'!D$35:D$66)</f>
        <v>7.1505135738544929</v>
      </c>
      <c r="D63" s="48">
        <f>AVERAGEIF('5.4.3 (Large excl tax)'!$A$35:$A$66,'Annual excl tax'!$B63,'5.4.3 (Large excl tax)'!E$35:E$66)</f>
        <v>6.6768820782290721</v>
      </c>
      <c r="E63" s="48">
        <f>AVERAGEIF('5.4.3 (Large excl tax)'!$A$35:$A$66,'Annual excl tax'!$B63,'5.4.3 (Large excl tax)'!F$35:F$66)</f>
        <v>7.8106806787157836</v>
      </c>
      <c r="F63" s="48">
        <f>AVERAGEIF('5.4.3 (Large excl tax)'!$A$35:$A$66,'Annual excl tax'!$B63,'5.4.3 (Large excl tax)'!G$35:G$66)</f>
        <v>5.3932797379442814</v>
      </c>
      <c r="G63" s="48">
        <f>AVERAGEIF('5.4.3 (Large excl tax)'!$A$35:$A$66,'Annual excl tax'!$B63,'5.4.3 (Large excl tax)'!H$35:H$66)</f>
        <v>6.2224656774353608</v>
      </c>
      <c r="H63" s="48">
        <f>AVERAGEIF('5.4.3 (Large excl tax)'!$A$35:$A$66,'Annual excl tax'!$B63,'5.4.3 (Large excl tax)'!I$35:I$66)</f>
        <v>6.1436380490260287</v>
      </c>
      <c r="I63" s="48">
        <f>AVERAGEIF('5.4.3 (Large excl tax)'!$A$35:$A$66,'Annual excl tax'!$B63,'5.4.3 (Large excl tax)'!J$35:J$66)</f>
        <v>9.0114474366538317</v>
      </c>
      <c r="J63" s="48">
        <f>AVERAGEIF('5.4.3 (Large excl tax)'!$A$35:$A$66,'Annual excl tax'!$B63,'5.4.3 (Large excl tax)'!K$35:K$66)</f>
        <v>10.416892277230689</v>
      </c>
      <c r="K63" s="48">
        <f>AVERAGEIF('5.4.3 (Large excl tax)'!$A$35:$A$66,'Annual excl tax'!$B63,'5.4.3 (Large excl tax)'!L$35:L$66)</f>
        <v>9.0968759668799208</v>
      </c>
      <c r="L63" s="48">
        <f>AVERAGEIF('5.4.3 (Large excl tax)'!$A$35:$A$66,'Annual excl tax'!$B63,'5.4.3 (Large excl tax)'!M$35:M$66)</f>
        <v>5.0589348438344643</v>
      </c>
      <c r="M63" s="48">
        <f>AVERAGEIF('5.4.3 (Large excl tax)'!$A$35:$A$66,'Annual excl tax'!$B63,'5.4.3 (Large excl tax)'!N$35:N$66)</f>
        <v>6.380700383120093</v>
      </c>
      <c r="N63" s="48">
        <f>AVERAGEIF('5.4.3 (Large excl tax)'!$A$35:$A$66,'Annual excl tax'!$B63,'5.4.3 (Large excl tax)'!O$35:O$66)</f>
        <v>7.1969379067194206</v>
      </c>
      <c r="O63" s="48">
        <f>AVERAGEIF('5.4.3 (Large excl tax)'!$A$35:$A$66,'Annual excl tax'!$B63,'5.4.3 (Large excl tax)'!P$35:P$66)</f>
        <v>7.5319512465828335</v>
      </c>
      <c r="P63" s="48">
        <f>AVERAGEIF('5.4.3 (Large excl tax)'!$A$35:$A$66,'Annual excl tax'!$B63,'5.4.3 (Large excl tax)'!Q$35:Q$66)</f>
        <v>5.6955582799706574</v>
      </c>
      <c r="Q63" s="48">
        <f>AVERAGEIF('5.4.3 (Large excl tax)'!$A$35:$A$66,'Annual excl tax'!$B63,'5.4.3 (Large excl tax)'!R$35:R$66)</f>
        <v>9.3408822761482622</v>
      </c>
      <c r="R63" s="49">
        <f t="shared" si="15"/>
        <v>7.1505135738544929</v>
      </c>
      <c r="S63" s="50">
        <f t="shared" si="16"/>
        <v>30.632327030365293</v>
      </c>
      <c r="T63" s="51">
        <f t="shared" si="17"/>
        <v>14</v>
      </c>
      <c r="U63" s="48">
        <f>AVERAGEIF('5.4.3 (Large excl tax)'!$A$35:$A$66,'Annual excl tax'!$B63,'5.4.3 (Large excl tax)'!V$35:V$66)</f>
        <v>9.9188679527673571</v>
      </c>
      <c r="V63" s="48">
        <f>AVERAGEIF('5.4.3 (Large excl tax)'!$A$35:$A$66,'Annual excl tax'!$B63,'5.4.3 (Large excl tax)'!W$35:W$66)</f>
        <v>6.520655430389291</v>
      </c>
      <c r="W63" s="48">
        <f>AVERAGEIF('5.4.3 (Large excl tax)'!$A$35:$A$66,'Annual excl tax'!$B63,'5.4.3 (Large excl tax)'!X$35:X$66)</f>
        <v>10.296400271366634</v>
      </c>
      <c r="X63" s="48">
        <f>AVERAGEIF('5.4.3 (Large excl tax)'!$A$35:$A$66,'Annual excl tax'!$B63,'5.4.3 (Large excl tax)'!Y$35:Y$66)</f>
        <v>6.2172906640133228</v>
      </c>
      <c r="Y63" s="48">
        <f>AVERAGEIF('5.4.3 (Large excl tax)'!$A$35:$A$66,'Annual excl tax'!$B63,'5.4.3 (Large excl tax)'!Z$35:Z$66)</f>
        <v>8.0106687587427654</v>
      </c>
      <c r="Z63" s="48">
        <f>AVERAGEIF('5.4.3 (Large excl tax)'!$A$35:$A$66,'Annual excl tax'!$B63,'5.4.3 (Large excl tax)'!AA$35:AA$66)</f>
        <v>6.5380214170619579</v>
      </c>
      <c r="AA63" s="48">
        <f>AVERAGEIF('5.4.3 (Large excl tax)'!$A$35:$A$66,'Annual excl tax'!$B63,'5.4.3 (Large excl tax)'!AB$35:AB$66)</f>
        <v>6.6175956057757563</v>
      </c>
      <c r="AB63" s="48">
        <f>AVERAGEIF('5.4.3 (Large excl tax)'!$A$35:$A$66,'Annual excl tax'!$B63,'5.4.3 (Large excl tax)'!AC$35:AC$66)</f>
        <v>6.8160015683062767</v>
      </c>
      <c r="AC63" s="48">
        <f>AVERAGEIF('5.4.3 (Large excl tax)'!$A$35:$A$66,'Annual excl tax'!$B63,'5.4.3 (Large excl tax)'!AD$35:AD$66)</f>
        <v>9.1974253616969452</v>
      </c>
      <c r="AD63" s="48">
        <f>AVERAGEIF('5.4.3 (Large excl tax)'!$A$35:$A$66,'Annual excl tax'!$B63,'5.4.3 (Large excl tax)'!AE$35:AE$66)</f>
        <v>4.812773098100152</v>
      </c>
      <c r="AE63" s="48">
        <f>AVERAGEIF('5.4.3 (Large excl tax)'!$A$35:$A$66,'Annual excl tax'!$B63,'5.4.3 (Large excl tax)'!AF$35:AF$66)</f>
        <v>7.9872059251527041</v>
      </c>
      <c r="AF63" s="48">
        <f>AVERAGEIF('5.4.3 (Large excl tax)'!$A$35:$A$66,'Annual excl tax'!$B63,'5.4.3 (Large excl tax)'!AG$35:AG$66)</f>
        <v>7.6636397188196135</v>
      </c>
      <c r="AG63" s="48">
        <f>AVERAGEIF('5.4.3 (Large excl tax)'!$A$35:$A$66,'Annual excl tax'!$B63,'5.4.3 (Large excl tax)'!AH$35:AH$66)</f>
        <v>6.3341897739518007</v>
      </c>
      <c r="AH63" s="48">
        <f t="shared" si="18"/>
        <v>6.9832575710803848</v>
      </c>
      <c r="AI63" s="50">
        <f t="shared" si="19"/>
        <v>33.761101907961383</v>
      </c>
      <c r="AJ63" s="51">
        <f>RANK(Q63,(C63:Q63,U63:AG63),1)</f>
        <v>25</v>
      </c>
    </row>
    <row r="64" spans="1:36" ht="12.95" customHeight="1" x14ac:dyDescent="0.2">
      <c r="A64" s="32" t="s">
        <v>37</v>
      </c>
      <c r="B64" s="110">
        <v>2022</v>
      </c>
      <c r="C64" s="48">
        <f>AVERAGEIF('5.4.3 (Large excl tax)'!$A$35:$A$66,'Annual excl tax'!$B64,'5.4.3 (Large excl tax)'!D$35:D$66)</f>
        <v>15.029130546689796</v>
      </c>
      <c r="D64" s="48">
        <f>AVERAGEIF('5.4.3 (Large excl tax)'!$A$35:$A$66,'Annual excl tax'!$B64,'5.4.3 (Large excl tax)'!E$35:E$66)</f>
        <v>12.352142345623518</v>
      </c>
      <c r="E64" s="48">
        <f>AVERAGEIF('5.4.3 (Large excl tax)'!$A$35:$A$66,'Annual excl tax'!$B64,'5.4.3 (Large excl tax)'!F$35:F$66)</f>
        <v>15.640787537933083</v>
      </c>
      <c r="F64" s="48">
        <f>AVERAGEIF('5.4.3 (Large excl tax)'!$A$35:$A$66,'Annual excl tax'!$B64,'5.4.3 (Large excl tax)'!G$35:G$66)</f>
        <v>9.2603764937183701</v>
      </c>
      <c r="G64" s="48">
        <f>AVERAGEIF('5.4.3 (Large excl tax)'!$A$35:$A$66,'Annual excl tax'!$B64,'5.4.3 (Large excl tax)'!H$35:H$66)</f>
        <v>9.3572853276203958</v>
      </c>
      <c r="H64" s="48">
        <f>AVERAGEIF('5.4.3 (Large excl tax)'!$A$35:$A$66,'Annual excl tax'!$B64,'5.4.3 (Large excl tax)'!I$35:I$66)</f>
        <v>13.382342176362553</v>
      </c>
      <c r="I64" s="48">
        <f>AVERAGEIF('5.4.3 (Large excl tax)'!$A$35:$A$66,'Annual excl tax'!$B64,'5.4.3 (Large excl tax)'!J$35:J$66)</f>
        <v>24.161169703410167</v>
      </c>
      <c r="J64" s="48">
        <f>AVERAGEIF('5.4.3 (Large excl tax)'!$A$35:$A$66,'Annual excl tax'!$B64,'5.4.3 (Large excl tax)'!K$35:K$66)</f>
        <v>17.690159798724213</v>
      </c>
      <c r="K64" s="48">
        <f>AVERAGEIF('5.4.3 (Large excl tax)'!$A$35:$A$66,'Annual excl tax'!$B64,'5.4.3 (Large excl tax)'!L$35:L$66)</f>
        <v>22.082128671186837</v>
      </c>
      <c r="L64" s="48">
        <f>AVERAGEIF('5.4.3 (Large excl tax)'!$A$35:$A$66,'Annual excl tax'!$B64,'5.4.3 (Large excl tax)'!M$35:M$66)</f>
        <v>7.6243626901534274</v>
      </c>
      <c r="M64" s="48">
        <f>AVERAGEIF('5.4.3 (Large excl tax)'!$A$35:$A$66,'Annual excl tax'!$B64,'5.4.3 (Large excl tax)'!N$35:N$66)</f>
        <v>12.855111709099212</v>
      </c>
      <c r="N64" s="48">
        <f>AVERAGEIF('5.4.3 (Large excl tax)'!$A$35:$A$66,'Annual excl tax'!$B64,'5.4.3 (Large excl tax)'!O$35:O$66)</f>
        <v>14.517701007255409</v>
      </c>
      <c r="O64" s="48">
        <f>AVERAGEIF('5.4.3 (Large excl tax)'!$A$35:$A$66,'Annual excl tax'!$B64,'5.4.3 (Large excl tax)'!P$35:P$66)</f>
        <v>16.974638639668399</v>
      </c>
      <c r="P64" s="48">
        <f>AVERAGEIF('5.4.3 (Large excl tax)'!$A$35:$A$66,'Annual excl tax'!$B64,'5.4.3 (Large excl tax)'!Q$35:Q$66)</f>
        <v>9.3088783170302545</v>
      </c>
      <c r="Q64" s="48">
        <f>AVERAGEIF('5.4.3 (Large excl tax)'!$A$35:$A$66,'Annual excl tax'!$B64,'5.4.3 (Large excl tax)'!R$35:R$66)</f>
        <v>14.999430707612245</v>
      </c>
      <c r="R64" s="49">
        <f t="shared" si="15"/>
        <v>14.517701007255409</v>
      </c>
      <c r="S64" s="50">
        <f t="shared" si="16"/>
        <v>3.3182230445170666</v>
      </c>
      <c r="T64" s="51">
        <f t="shared" si="17"/>
        <v>9</v>
      </c>
      <c r="U64" s="48">
        <f>AVERAGEIF('5.4.3 (Large excl tax)'!$A$35:$A$66,'Annual excl tax'!$B64,'5.4.3 (Large excl tax)'!V$35:V$66)</f>
        <v>22.713879886719589</v>
      </c>
      <c r="V64" s="48">
        <f>AVERAGEIF('5.4.3 (Large excl tax)'!$A$35:$A$66,'Annual excl tax'!$B64,'5.4.3 (Large excl tax)'!W$35:W$66)</f>
        <v>11.773418699524392</v>
      </c>
      <c r="W64" s="48">
        <f>AVERAGEIF('5.4.3 (Large excl tax)'!$A$35:$A$66,'Annual excl tax'!$B64,'5.4.3 (Large excl tax)'!X$35:X$66)</f>
        <v>16.955401841256478</v>
      </c>
      <c r="X64" s="48">
        <f>AVERAGEIF('5.4.3 (Large excl tax)'!$A$35:$A$66,'Annual excl tax'!$B64,'5.4.3 (Large excl tax)'!Y$35:Y$66)</f>
        <v>14.680510191377273</v>
      </c>
      <c r="Y64" s="48">
        <f>AVERAGEIF('5.4.3 (Large excl tax)'!$A$35:$A$66,'Annual excl tax'!$B64,'5.4.3 (Large excl tax)'!Z$35:Z$66)</f>
        <v>15.69044450095584</v>
      </c>
      <c r="Z64" s="48">
        <f>AVERAGEIF('5.4.3 (Large excl tax)'!$A$35:$A$66,'Annual excl tax'!$B64,'5.4.3 (Large excl tax)'!AA$35:AA$66)</f>
        <v>18.248904417519029</v>
      </c>
      <c r="AA64" s="48">
        <f>AVERAGEIF('5.4.3 (Large excl tax)'!$A$35:$A$66,'Annual excl tax'!$B64,'5.4.3 (Large excl tax)'!AB$35:AB$66)</f>
        <v>18.429813588914421</v>
      </c>
      <c r="AB64" s="48">
        <f>AVERAGEIF('5.4.3 (Large excl tax)'!$A$35:$A$66,'Annual excl tax'!$B64,'5.4.3 (Large excl tax)'!AC$35:AC$66)</f>
        <v>18.456068929718001</v>
      </c>
      <c r="AC64" s="48">
        <f>AVERAGEIF('5.4.3 (Large excl tax)'!$A$35:$A$66,'Annual excl tax'!$B64,'5.4.3 (Large excl tax)'!AD$35:AD$66)</f>
        <v>8.0077526064231428</v>
      </c>
      <c r="AD64" s="48">
        <f>AVERAGEIF('5.4.3 (Large excl tax)'!$A$35:$A$66,'Annual excl tax'!$B64,'5.4.3 (Large excl tax)'!AE$35:AE$66)</f>
        <v>7.5709721427143784</v>
      </c>
      <c r="AE64" s="48">
        <f>AVERAGEIF('5.4.3 (Large excl tax)'!$A$35:$A$66,'Annual excl tax'!$B64,'5.4.3 (Large excl tax)'!AF$35:AF$66)</f>
        <v>17.922444896279305</v>
      </c>
      <c r="AF64" s="48">
        <f>AVERAGEIF('5.4.3 (Large excl tax)'!$A$35:$A$66,'Annual excl tax'!$B64,'5.4.3 (Large excl tax)'!AG$35:AG$66)</f>
        <v>17.873933908681188</v>
      </c>
      <c r="AG64" s="48">
        <f>AVERAGEIF('5.4.3 (Large excl tax)'!$A$35:$A$66,'Annual excl tax'!$B64,'5.4.3 (Large excl tax)'!AH$35:AH$66)</f>
        <v>13.900591468458877</v>
      </c>
      <c r="AH64" s="48">
        <f t="shared" si="18"/>
        <v>15.01428062715102</v>
      </c>
      <c r="AI64" s="50">
        <f t="shared" si="19"/>
        <v>-9.8905301609468255E-2</v>
      </c>
      <c r="AJ64" s="51">
        <f>RANK(Q64,(C64:Q64,U64:AG64),1)</f>
        <v>14</v>
      </c>
    </row>
    <row r="65" spans="1:36" ht="12.95" customHeight="1" x14ac:dyDescent="0.2">
      <c r="A65" s="32" t="s">
        <v>37</v>
      </c>
      <c r="B65" s="124">
        <v>2023</v>
      </c>
      <c r="C65" s="48">
        <f>AVERAGEIF('5.4.3 (Large excl tax)'!$A$35:$A$66,'Annual excl tax'!$B65,'5.4.3 (Large excl tax)'!D$35:D$66)</f>
        <v>18.8180768212506</v>
      </c>
      <c r="D65" s="48">
        <f>AVERAGEIF('5.4.3 (Large excl tax)'!$A$35:$A$66,'Annual excl tax'!$B65,'5.4.3 (Large excl tax)'!E$35:E$66)</f>
        <v>14.008157027556221</v>
      </c>
      <c r="E65" s="48">
        <f>AVERAGEIF('5.4.3 (Large excl tax)'!$A$35:$A$66,'Annual excl tax'!$B65,'5.4.3 (Large excl tax)'!F$35:F$66)</f>
        <v>10.327737298405165</v>
      </c>
      <c r="F65" s="48">
        <f>AVERAGEIF('5.4.3 (Large excl tax)'!$A$35:$A$66,'Annual excl tax'!$B65,'5.4.3 (Large excl tax)'!G$35:G$66)</f>
        <v>6.4533791048915088</v>
      </c>
      <c r="G65" s="48">
        <f>AVERAGEIF('5.4.3 (Large excl tax)'!$A$35:$A$66,'Annual excl tax'!$B65,'5.4.3 (Large excl tax)'!H$35:H$66)</f>
        <v>13.389682584999049</v>
      </c>
      <c r="H65" s="48">
        <f>AVERAGEIF('5.4.3 (Large excl tax)'!$A$35:$A$66,'Annual excl tax'!$B65,'5.4.3 (Large excl tax)'!I$35:I$66)</f>
        <v>14.255892596372917</v>
      </c>
      <c r="I65" s="48">
        <f>AVERAGEIF('5.4.3 (Large excl tax)'!$A$35:$A$66,'Annual excl tax'!$B65,'5.4.3 (Large excl tax)'!J$35:J$66)</f>
        <v>12.43754203359614</v>
      </c>
      <c r="J65" s="48">
        <f>AVERAGEIF('5.4.3 (Large excl tax)'!$A$35:$A$66,'Annual excl tax'!$B65,'5.4.3 (Large excl tax)'!K$35:K$66)</f>
        <v>19.637067082001948</v>
      </c>
      <c r="K65" s="48">
        <f>AVERAGEIF('5.4.3 (Large excl tax)'!$A$35:$A$66,'Annual excl tax'!$B65,'5.4.3 (Large excl tax)'!L$35:L$66)</f>
        <v>15.567671859988543</v>
      </c>
      <c r="L65" s="48">
        <f>AVERAGEIF('5.4.3 (Large excl tax)'!$A$35:$A$66,'Annual excl tax'!$B65,'5.4.3 (Large excl tax)'!M$35:M$66)</f>
        <v>14.025842961510381</v>
      </c>
      <c r="M65" s="48">
        <f>AVERAGEIF('5.4.3 (Large excl tax)'!$A$35:$A$66,'Annual excl tax'!$B65,'5.4.3 (Large excl tax)'!N$35:N$66)</f>
        <v>16.911327456884017</v>
      </c>
      <c r="N65" s="48">
        <f>AVERAGEIF('5.4.3 (Large excl tax)'!$A$35:$A$66,'Annual excl tax'!$B65,'5.4.3 (Large excl tax)'!O$35:O$66)</f>
        <v>10.604869714147856</v>
      </c>
      <c r="O65" s="48">
        <f>AVERAGEIF('5.4.3 (Large excl tax)'!$A$35:$A$66,'Annual excl tax'!$B65,'5.4.3 (Large excl tax)'!P$35:P$66)</f>
        <v>10.422034217511293</v>
      </c>
      <c r="P65" s="48">
        <f>AVERAGEIF('5.4.3 (Large excl tax)'!$A$35:$A$66,'Annual excl tax'!$B65,'5.4.3 (Large excl tax)'!Q$35:Q$66)</f>
        <v>7.0911090210434438</v>
      </c>
      <c r="Q65" s="48">
        <f>AVERAGEIF('5.4.3 (Large excl tax)'!$A$35:$A$66,'Annual excl tax'!$B65,'5.4.3 (Large excl tax)'!R$35:R$66)</f>
        <v>23.453547722641314</v>
      </c>
      <c r="R65" s="49">
        <f t="shared" si="15"/>
        <v>14.008157027556221</v>
      </c>
      <c r="S65" s="50">
        <f t="shared" si="16"/>
        <v>67.427789940564935</v>
      </c>
      <c r="T65" s="51">
        <f t="shared" si="17"/>
        <v>15</v>
      </c>
      <c r="U65" s="48">
        <f>AVERAGEIF('5.4.3 (Large excl tax)'!$A$35:$A$66,'Annual excl tax'!$B65,'5.4.3 (Large excl tax)'!V$35:V$66)</f>
        <v>12.540331076728631</v>
      </c>
      <c r="V65" s="48">
        <f>AVERAGEIF('5.4.3 (Large excl tax)'!$A$35:$A$66,'Annual excl tax'!$B65,'5.4.3 (Large excl tax)'!W$35:W$66)</f>
        <v>17.715510954469053</v>
      </c>
      <c r="W65" s="48">
        <f>AVERAGEIF('5.4.3 (Large excl tax)'!$A$35:$A$66,'Annual excl tax'!$B65,'5.4.3 (Large excl tax)'!X$35:X$66)</f>
        <v>16.430939828099927</v>
      </c>
      <c r="X65" s="48">
        <f>AVERAGEIF('5.4.3 (Large excl tax)'!$A$35:$A$66,'Annual excl tax'!$B65,'5.4.3 (Large excl tax)'!Y$35:Y$66)</f>
        <v>15.930880204097456</v>
      </c>
      <c r="Y65" s="48">
        <f>AVERAGEIF('5.4.3 (Large excl tax)'!$A$35:$A$66,'Annual excl tax'!$B65,'5.4.3 (Large excl tax)'!Z$35:Z$66)</f>
        <v>10.748509414883092</v>
      </c>
      <c r="Z65" s="48">
        <f>AVERAGEIF('5.4.3 (Large excl tax)'!$A$35:$A$66,'Annual excl tax'!$B65,'5.4.3 (Large excl tax)'!AA$35:AA$66)</f>
        <v>20.393622725935664</v>
      </c>
      <c r="AA65" s="48">
        <f>AVERAGEIF('5.4.3 (Large excl tax)'!$A$35:$A$66,'Annual excl tax'!$B65,'5.4.3 (Large excl tax)'!AB$35:AB$66)</f>
        <v>16.447107870095032</v>
      </c>
      <c r="AB65" s="48">
        <f>AVERAGEIF('5.4.3 (Large excl tax)'!$A$35:$A$66,'Annual excl tax'!$B65,'5.4.3 (Large excl tax)'!AC$35:AC$66)</f>
        <v>11.773976483819586</v>
      </c>
      <c r="AC65" s="48">
        <f>AVERAGEIF('5.4.3 (Large excl tax)'!$A$35:$A$66,'Annual excl tax'!$B65,'5.4.3 (Large excl tax)'!AD$35:AD$66)</f>
        <v>8.9089829959202298</v>
      </c>
      <c r="AD65" s="48">
        <f>AVERAGEIF('5.4.3 (Large excl tax)'!$A$35:$A$66,'Annual excl tax'!$B65,'5.4.3 (Large excl tax)'!AE$35:AE$66)</f>
        <v>11.312227964789638</v>
      </c>
      <c r="AE65" s="48">
        <f>AVERAGEIF('5.4.3 (Large excl tax)'!$A$35:$A$66,'Annual excl tax'!$B65,'5.4.3 (Large excl tax)'!AF$35:AF$66)</f>
        <v>12.783683613789785</v>
      </c>
      <c r="AF65" s="48">
        <f>AVERAGEIF('5.4.3 (Large excl tax)'!$A$35:$A$66,'Annual excl tax'!$B65,'5.4.3 (Large excl tax)'!AG$35:AG$66)</f>
        <v>17.415901469987851</v>
      </c>
      <c r="AG65" s="48">
        <f>AVERAGEIF('5.4.3 (Large excl tax)'!$A$35:$A$66,'Annual excl tax'!$B65,'5.4.3 (Large excl tax)'!AH$35:AH$66)</f>
        <v>15.356877698720769</v>
      </c>
      <c r="AH65" s="48">
        <f t="shared" si="18"/>
        <v>14.0169999945333</v>
      </c>
      <c r="AI65" s="50">
        <f t="shared" si="19"/>
        <v>67.322164027882664</v>
      </c>
      <c r="AJ65" s="51">
        <f>RANK(Q65,(C65:Q65,U65:AG65),1)</f>
        <v>28</v>
      </c>
    </row>
    <row r="66" spans="1:36" ht="12.95" customHeight="1" x14ac:dyDescent="0.2">
      <c r="A66" s="32" t="s">
        <v>40</v>
      </c>
      <c r="B66" s="109">
        <v>2008</v>
      </c>
      <c r="C66" s="48">
        <f>AVERAGEIF('5.4.4 (Very Large excl tax)'!$A$35:$A$66,'Annual excl tax'!$B66,'5.4.4 (Very Large excl tax)'!D$35:D$66)</f>
        <v>5.3777973499999998</v>
      </c>
      <c r="D66" s="48">
        <f>AVERAGEIF('5.4.4 (Very Large excl tax)'!$A$35:$A$66,'Annual excl tax'!$B66,'5.4.4 (Very Large excl tax)'!E$35:E$66)</f>
        <v>5.4235564666666676</v>
      </c>
      <c r="E66" s="48">
        <f>AVERAGEIF('5.4.4 (Very Large excl tax)'!$A$35:$A$66,'Annual excl tax'!$B66,'5.4.4 (Very Large excl tax)'!F$35:F$66)</f>
        <v>5.7203106249999998</v>
      </c>
      <c r="F66" s="48">
        <f>AVERAGEIF('5.4.4 (Very Large excl tax)'!$A$35:$A$66,'Annual excl tax'!$B66,'5.4.4 (Very Large excl tax)'!G$35:G$66)</f>
        <v>4.0756507166666669</v>
      </c>
      <c r="G66" s="48">
        <f>AVERAGEIF('5.4.4 (Very Large excl tax)'!$A$35:$A$66,'Annual excl tax'!$B66,'5.4.4 (Very Large excl tax)'!H$35:H$66)</f>
        <v>3.9248741000000003</v>
      </c>
      <c r="H66" s="48">
        <f>AVERAGEIF('5.4.4 (Very Large excl tax)'!$A$35:$A$66,'Annual excl tax'!$B66,'5.4.4 (Very Large excl tax)'!I$35:I$66)</f>
        <v>6.0952990499999995</v>
      </c>
      <c r="I66" s="48">
        <f>AVERAGEIF('5.4.4 (Very Large excl tax)'!$A$35:$A$66,'Annual excl tax'!$B66,'5.4.4 (Very Large excl tax)'!J$35:J$66)</f>
        <v>5.2308970749999997</v>
      </c>
      <c r="J66" s="48">
        <f>AVERAGEIF('5.4.4 (Very Large excl tax)'!$A$35:$A$66,'Annual excl tax'!$B66,'5.4.4 (Very Large excl tax)'!K$35:K$66)</f>
        <v>8.1342782640070936</v>
      </c>
      <c r="K66" s="48"/>
      <c r="L66" s="48"/>
      <c r="M66" s="48">
        <f>AVERAGEIF('5.4.4 (Very Large excl tax)'!$A$35:$A$66,'Annual excl tax'!$B66,'5.4.4 (Very Large excl tax)'!N$35:N$66)</f>
        <v>5.9749197166666663</v>
      </c>
      <c r="N66" s="48">
        <f>AVERAGEIF('5.4.4 (Very Large excl tax)'!$A$35:$A$66,'Annual excl tax'!$B66,'5.4.4 (Very Large excl tax)'!O$35:O$66)</f>
        <v>3.9954052333333339</v>
      </c>
      <c r="O66" s="48">
        <f>AVERAGEIF('5.4.4 (Very Large excl tax)'!$A$35:$A$66,'Annual excl tax'!$B66,'5.4.4 (Very Large excl tax)'!P$35:P$66)</f>
        <v>5.023229566666668</v>
      </c>
      <c r="P66" s="48">
        <f>AVERAGEIF('5.4.4 (Very Large excl tax)'!$A$35:$A$66,'Annual excl tax'!$B66,'5.4.4 (Very Large excl tax)'!Q$35:Q$66)</f>
        <v>4.6784231250000001</v>
      </c>
      <c r="Q66" s="48">
        <f>AVERAGEIF('5.4.4 (Very Large excl tax)'!$A$35:$A$66,'Annual excl tax'!$B66,'5.4.4 (Very Large excl tax)'!R$35:R$66)</f>
        <v>7.2761683916666673</v>
      </c>
      <c r="R66" s="49">
        <f t="shared" ref="R56:R78" si="20">MEDIAN(C66:Q66)</f>
        <v>5.3777973499999998</v>
      </c>
      <c r="S66" s="50">
        <f t="shared" ref="S56:S78" si="21">(Q66-R66)/R66*100</f>
        <v>35.300159491258398</v>
      </c>
      <c r="T66" s="51">
        <f t="shared" ref="T56:T78" si="22">RANK(Q66,(C66:Q66),1)</f>
        <v>12</v>
      </c>
      <c r="U66" s="48">
        <f>AVERAGEIF('5.4.4 (Very Large excl tax)'!$A$35:$A$66,'Annual excl tax'!$B66,'5.4.4 (Very Large excl tax)'!V$35:V$66)</f>
        <v>3.1890543999999998</v>
      </c>
      <c r="V66" s="48">
        <f>AVERAGEIF('5.4.4 (Very Large excl tax)'!$A$35:$A$66,'Annual excl tax'!$B66,'5.4.4 (Very Large excl tax)'!W$35:W$66)</f>
        <v>3.7097854083333339</v>
      </c>
      <c r="W66" s="48">
        <f>AVERAGEIF('5.4.4 (Very Large excl tax)'!$A$35:$A$66,'Annual excl tax'!$B66,'5.4.4 (Very Large excl tax)'!X$35:X$66)</f>
        <v>10.911783841666669</v>
      </c>
      <c r="X66" s="48">
        <f>AVERAGEIF('5.4.4 (Very Large excl tax)'!$A$35:$A$66,'Annual excl tax'!$B66,'5.4.4 (Very Large excl tax)'!Y$35:Y$66)</f>
        <v>6.6369009583333334</v>
      </c>
      <c r="Y66" s="48">
        <f>AVERAGEIF('5.4.4 (Very Large excl tax)'!$A$35:$A$66,'Annual excl tax'!$B66,'5.4.4 (Very Large excl tax)'!Z$35:Z$66)</f>
        <v>2.7826989666666666</v>
      </c>
      <c r="Z66" s="48">
        <f>AVERAGEIF('5.4.4 (Very Large excl tax)'!$A$35:$A$66,'Annual excl tax'!$B66,'5.4.4 (Very Large excl tax)'!AA$35:AA$66)</f>
        <v>6.5121258166666678</v>
      </c>
      <c r="AA66" s="48">
        <f>AVERAGEIF('5.4.4 (Very Large excl tax)'!$A$35:$A$66,'Annual excl tax'!$B66,'5.4.4 (Very Large excl tax)'!AB$35:AB$66)</f>
        <v>4.8085415833333336</v>
      </c>
      <c r="AB66" s="48">
        <f>AVERAGEIF('5.4.4 (Very Large excl tax)'!$A$35:$A$66,'Annual excl tax'!$B66,'5.4.4 (Very Large excl tax)'!AC$35:AC$66)</f>
        <v>4.8841904999999999</v>
      </c>
      <c r="AC66" s="48">
        <f>AVERAGEIF('5.4.4 (Very Large excl tax)'!$A$35:$A$66,'Annual excl tax'!$B66,'5.4.4 (Very Large excl tax)'!AD$35:AD$66)</f>
        <v>7.6620117583333336</v>
      </c>
      <c r="AD66" s="48">
        <f>AVERAGEIF('5.4.4 (Very Large excl tax)'!$A$35:$A$66,'Annual excl tax'!$B66,'5.4.4 (Very Large excl tax)'!AE$35:AE$66)</f>
        <v>5.095863341666667</v>
      </c>
      <c r="AE66" s="48">
        <f>AVERAGEIF('5.4.4 (Very Large excl tax)'!$A$35:$A$66,'Annual excl tax'!$B66,'5.4.4 (Very Large excl tax)'!AF$35:AF$66)</f>
        <v>4.6325204749999997</v>
      </c>
      <c r="AF66" s="48">
        <f>AVERAGEIF('5.4.4 (Very Large excl tax)'!$A$35:$A$66,'Annual excl tax'!$B66,'5.4.4 (Very Large excl tax)'!AG$35:AG$66)</f>
        <v>7.2424390083333332</v>
      </c>
      <c r="AG66" s="48">
        <f>AVERAGEIF('5.4.4 (Very Large excl tax)'!$A$35:$A$66,'Annual excl tax'!$B66,'5.4.4 (Very Large excl tax)'!AH$35:AH$66)</f>
        <v>5.4488479500000002</v>
      </c>
      <c r="AH66" s="48">
        <f t="shared" ref="AH56:AH78" si="23">MEDIAN(C66:Q66,U66:AG66)</f>
        <v>5.3043472124999997</v>
      </c>
      <c r="AI66" s="50">
        <f t="shared" ref="AI56:AI78" si="24">(Q66-AH66)/AH66*100</f>
        <v>37.173682268007596</v>
      </c>
      <c r="AJ66" s="51">
        <f>RANK(Q66,(C66:Q66,U66:AG66),1)</f>
        <v>23</v>
      </c>
    </row>
    <row r="67" spans="1:36" ht="12.95" customHeight="1" x14ac:dyDescent="0.2">
      <c r="A67" s="32" t="s">
        <v>40</v>
      </c>
      <c r="B67" s="109">
        <v>2009</v>
      </c>
      <c r="C67" s="48">
        <f>AVERAGEIF('5.4.4 (Very Large excl tax)'!$A$35:$A$66,'Annual excl tax'!$B67,'5.4.4 (Very Large excl tax)'!D$35:D$66)</f>
        <v>6.6983026171481832</v>
      </c>
      <c r="D67" s="48">
        <f>AVERAGEIF('5.4.4 (Very Large excl tax)'!$A$35:$A$66,'Annual excl tax'!$B67,'5.4.4 (Very Large excl tax)'!E$35:E$66)</f>
        <v>6.6729711999445263</v>
      </c>
      <c r="E67" s="48">
        <f>AVERAGEIF('5.4.4 (Very Large excl tax)'!$A$35:$A$66,'Annual excl tax'!$B67,'5.4.4 (Very Large excl tax)'!F$35:F$66)</f>
        <v>4.9121462854990465</v>
      </c>
      <c r="F67" s="48">
        <f>AVERAGEIF('5.4.4 (Very Large excl tax)'!$A$35:$A$66,'Annual excl tax'!$B67,'5.4.4 (Very Large excl tax)'!G$35:G$66)</f>
        <v>4.5252871507366974</v>
      </c>
      <c r="G67" s="48">
        <f>AVERAGEIF('5.4.4 (Very Large excl tax)'!$A$35:$A$66,'Annual excl tax'!$B67,'5.4.4 (Very Large excl tax)'!H$35:H$66)</f>
        <v>4.383304830146896</v>
      </c>
      <c r="H67" s="48">
        <f>AVERAGEIF('5.4.4 (Very Large excl tax)'!$A$35:$A$66,'Annual excl tax'!$B67,'5.4.4 (Very Large excl tax)'!I$35:I$66)</f>
        <v>6.7614137641170728</v>
      </c>
      <c r="I67" s="48">
        <f>AVERAGEIF('5.4.4 (Very Large excl tax)'!$A$35:$A$66,'Annual excl tax'!$B67,'5.4.4 (Very Large excl tax)'!J$35:J$66)</f>
        <v>5.3497828111680654</v>
      </c>
      <c r="J67" s="48">
        <f>AVERAGEIF('5.4.4 (Very Large excl tax)'!$A$35:$A$66,'Annual excl tax'!$B67,'5.4.4 (Very Large excl tax)'!K$35:K$66)</f>
        <v>7.3147211428172021</v>
      </c>
      <c r="K67" s="48"/>
      <c r="L67" s="48"/>
      <c r="M67" s="48">
        <f>AVERAGEIF('5.4.4 (Very Large excl tax)'!$A$35:$A$66,'Annual excl tax'!$B67,'5.4.4 (Very Large excl tax)'!N$35:N$66)</f>
        <v>7.2739261313207297</v>
      </c>
      <c r="N67" s="48">
        <f>AVERAGEIF('5.4.4 (Very Large excl tax)'!$A$35:$A$66,'Annual excl tax'!$B67,'5.4.4 (Very Large excl tax)'!O$35:O$66)</f>
        <v>5.1281389537678077</v>
      </c>
      <c r="O67" s="48">
        <f>AVERAGEIF('5.4.4 (Very Large excl tax)'!$A$35:$A$66,'Annual excl tax'!$B67,'5.4.4 (Very Large excl tax)'!P$35:P$66)</f>
        <v>6.088535043882306</v>
      </c>
      <c r="P67" s="48">
        <f>AVERAGEIF('5.4.4 (Very Large excl tax)'!$A$35:$A$66,'Annual excl tax'!$B67,'5.4.4 (Very Large excl tax)'!Q$35:Q$66)</f>
        <v>4.4002029797918611</v>
      </c>
      <c r="Q67" s="48">
        <f>AVERAGEIF('5.4.4 (Very Large excl tax)'!$A$35:$A$66,'Annual excl tax'!$B67,'5.4.4 (Very Large excl tax)'!R$35:R$66)</f>
        <v>7.9873153323037318</v>
      </c>
      <c r="R67" s="49">
        <f t="shared" ref="R67:R81" si="25">MEDIAN(C67:Q67)</f>
        <v>6.088535043882306</v>
      </c>
      <c r="S67" s="50">
        <f t="shared" ref="S67:S81" si="26">(Q67-R67)/R67*100</f>
        <v>31.186160131069617</v>
      </c>
      <c r="T67" s="51">
        <f t="shared" ref="T67:T81" si="27">RANK(Q67,(C67:Q67),1)</f>
        <v>13</v>
      </c>
      <c r="U67" s="48">
        <f>AVERAGEIF('5.4.4 (Very Large excl tax)'!$A$35:$A$66,'Annual excl tax'!$B67,'5.4.4 (Very Large excl tax)'!V$35:V$66)</f>
        <v>4.1641704220365678</v>
      </c>
      <c r="V67" s="48">
        <f>AVERAGEIF('5.4.4 (Very Large excl tax)'!$A$35:$A$66,'Annual excl tax'!$B67,'5.4.4 (Very Large excl tax)'!W$35:W$66)</f>
        <v>4.7919110388851909</v>
      </c>
      <c r="W67" s="48">
        <f>AVERAGEIF('5.4.4 (Very Large excl tax)'!$A$35:$A$66,'Annual excl tax'!$B67,'5.4.4 (Very Large excl tax)'!X$35:X$66)</f>
        <v>9.7058396395397857</v>
      </c>
      <c r="X67" s="48">
        <f>AVERAGEIF('5.4.4 (Very Large excl tax)'!$A$35:$A$66,'Annual excl tax'!$B67,'5.4.4 (Very Large excl tax)'!Y$35:Y$66)</f>
        <v>7.8556750525384995</v>
      </c>
      <c r="Y67" s="48">
        <f>AVERAGEIF('5.4.4 (Very Large excl tax)'!$A$35:$A$66,'Annual excl tax'!$B67,'5.4.4 (Very Large excl tax)'!Z$35:Z$66)</f>
        <v>3.5409625842431103</v>
      </c>
      <c r="Z67" s="48">
        <f>AVERAGEIF('5.4.4 (Very Large excl tax)'!$A$35:$A$66,'Annual excl tax'!$B67,'5.4.4 (Very Large excl tax)'!AA$35:AA$66)</f>
        <v>8.0717625643900064</v>
      </c>
      <c r="AA67" s="48">
        <f>AVERAGEIF('5.4.4 (Very Large excl tax)'!$A$35:$A$66,'Annual excl tax'!$B67,'5.4.4 (Very Large excl tax)'!AB$35:AB$66)</f>
        <v>6.4181120063617811</v>
      </c>
      <c r="AB67" s="48"/>
      <c r="AC67" s="48">
        <f>AVERAGEIF('5.4.4 (Very Large excl tax)'!$A$35:$A$66,'Annual excl tax'!$B67,'5.4.4 (Very Large excl tax)'!AD$35:AD$66)</f>
        <v>9.3141710062796772</v>
      </c>
      <c r="AD67" s="48">
        <f>AVERAGEIF('5.4.4 (Very Large excl tax)'!$A$35:$A$66,'Annual excl tax'!$B67,'5.4.4 (Very Large excl tax)'!AE$35:AE$66)</f>
        <v>6.1150994276616517</v>
      </c>
      <c r="AE67" s="48">
        <f>AVERAGEIF('5.4.4 (Very Large excl tax)'!$A$35:$A$66,'Annual excl tax'!$B67,'5.4.4 (Very Large excl tax)'!AF$35:AF$66)</f>
        <v>5.1845043047508099</v>
      </c>
      <c r="AF67" s="48">
        <f>AVERAGEIF('5.4.4 (Very Large excl tax)'!$A$35:$A$66,'Annual excl tax'!$B67,'5.4.4 (Very Large excl tax)'!AG$35:AG$66)</f>
        <v>8.6794119643079046</v>
      </c>
      <c r="AG67" s="48">
        <f>AVERAGEIF('5.4.4 (Very Large excl tax)'!$A$35:$A$66,'Annual excl tax'!$B67,'5.4.4 (Very Large excl tax)'!AH$35:AH$66)</f>
        <v>6.2654834012825642</v>
      </c>
      <c r="AH67" s="48">
        <f t="shared" ref="AH67:AH81" si="28">MEDIAN(C67:Q67,U67:AG67)</f>
        <v>6.2654834012825642</v>
      </c>
      <c r="AI67" s="50">
        <f t="shared" ref="AI67:AI81" si="29">(Q67-AH67)/AH67*100</f>
        <v>27.481230429382403</v>
      </c>
      <c r="AJ67" s="51">
        <f>RANK(Q67,(C67:Q67,U67:AG67),1)</f>
        <v>21</v>
      </c>
    </row>
    <row r="68" spans="1:36" ht="12.95" customHeight="1" x14ac:dyDescent="0.2">
      <c r="A68" s="32" t="s">
        <v>40</v>
      </c>
      <c r="B68" s="109">
        <v>2010</v>
      </c>
      <c r="C68" s="48">
        <f>AVERAGEIF('5.4.4 (Very Large excl tax)'!$A$35:$A$66,'Annual excl tax'!$B68,'5.4.4 (Very Large excl tax)'!D$35:D$66)</f>
        <v>6.1530201088545216</v>
      </c>
      <c r="D68" s="48">
        <f>AVERAGEIF('5.4.4 (Very Large excl tax)'!$A$35:$A$66,'Annual excl tax'!$B68,'5.4.4 (Very Large excl tax)'!E$35:E$66)</f>
        <v>5.6487027044121385</v>
      </c>
      <c r="E68" s="48">
        <f>AVERAGEIF('5.4.4 (Very Large excl tax)'!$A$35:$A$66,'Annual excl tax'!$B68,'5.4.4 (Very Large excl tax)'!F$35:F$66)</f>
        <v>5.7596619037265935</v>
      </c>
      <c r="F68" s="48">
        <f>AVERAGEIF('5.4.4 (Very Large excl tax)'!$A$35:$A$66,'Annual excl tax'!$B68,'5.4.4 (Very Large excl tax)'!G$35:G$66)</f>
        <v>4.8244944713111728</v>
      </c>
      <c r="G68" s="48">
        <f>AVERAGEIF('5.4.4 (Very Large excl tax)'!$A$35:$A$66,'Annual excl tax'!$B68,'5.4.4 (Very Large excl tax)'!H$35:H$66)</f>
        <v>4.6035286455446114</v>
      </c>
      <c r="H68" s="48">
        <f>AVERAGEIF('5.4.4 (Very Large excl tax)'!$A$35:$A$66,'Annual excl tax'!$B68,'5.4.4 (Very Large excl tax)'!I$35:I$66)</f>
        <v>5.8836713901473665</v>
      </c>
      <c r="I68" s="48">
        <f>AVERAGEIF('5.4.4 (Very Large excl tax)'!$A$35:$A$66,'Annual excl tax'!$B68,'5.4.4 (Very Large excl tax)'!J$35:J$66)</f>
        <v>5.1172686350732395</v>
      </c>
      <c r="J68" s="48">
        <f>AVERAGEIF('5.4.4 (Very Large excl tax)'!$A$35:$A$66,'Annual excl tax'!$B68,'5.4.4 (Very Large excl tax)'!K$35:K$66)</f>
        <v>4.7928158438444948</v>
      </c>
      <c r="K68" s="48">
        <f>AVERAGEIF('5.4.4 (Very Large excl tax)'!$A$35:$A$66,'Annual excl tax'!$B68,'5.4.4 (Very Large excl tax)'!L$35:L$66)</f>
        <v>7.9035530081743781</v>
      </c>
      <c r="L68" s="48"/>
      <c r="M68" s="48">
        <f>AVERAGEIF('5.4.4 (Very Large excl tax)'!$A$35:$A$66,'Annual excl tax'!$B68,'5.4.4 (Very Large excl tax)'!N$35:N$66)</f>
        <v>6.1172667703753287</v>
      </c>
      <c r="N68" s="48">
        <f>AVERAGEIF('5.4.4 (Very Large excl tax)'!$A$35:$A$66,'Annual excl tax'!$B68,'5.4.4 (Very Large excl tax)'!O$35:O$66)</f>
        <v>4.5701647032565642</v>
      </c>
      <c r="O68" s="48">
        <f>AVERAGEIF('5.4.4 (Very Large excl tax)'!$A$35:$A$66,'Annual excl tax'!$B68,'5.4.4 (Very Large excl tax)'!P$35:P$66)</f>
        <v>5.4965049086247086</v>
      </c>
      <c r="P68" s="48">
        <f>AVERAGEIF('5.4.4 (Very Large excl tax)'!$A$35:$A$66,'Annual excl tax'!$B68,'5.4.4 (Very Large excl tax)'!Q$35:Q$66)</f>
        <v>5.564439437349284</v>
      </c>
      <c r="Q68" s="48">
        <f>AVERAGEIF('5.4.4 (Very Large excl tax)'!$A$35:$A$66,'Annual excl tax'!$B68,'5.4.4 (Very Large excl tax)'!R$35:R$66)</f>
        <v>6.6642516305842108</v>
      </c>
      <c r="R68" s="49">
        <f t="shared" si="25"/>
        <v>5.6065710708807117</v>
      </c>
      <c r="S68" s="50">
        <f t="shared" si="26"/>
        <v>18.865016537413705</v>
      </c>
      <c r="T68" s="51">
        <f t="shared" si="27"/>
        <v>13</v>
      </c>
      <c r="U68" s="48">
        <f>AVERAGEIF('5.4.4 (Very Large excl tax)'!$A$35:$A$66,'Annual excl tax'!$B68,'5.4.4 (Very Large excl tax)'!V$35:V$66)</f>
        <v>4.060957398859367</v>
      </c>
      <c r="V68" s="48">
        <f>AVERAGEIF('5.4.4 (Very Large excl tax)'!$A$35:$A$66,'Annual excl tax'!$B68,'5.4.4 (Very Large excl tax)'!W$35:W$66)</f>
        <v>4.9091705069836689</v>
      </c>
      <c r="W68" s="48">
        <f>AVERAGEIF('5.4.4 (Very Large excl tax)'!$A$35:$A$66,'Annual excl tax'!$B68,'5.4.4 (Very Large excl tax)'!X$35:X$66)</f>
        <v>11.513068566026384</v>
      </c>
      <c r="X68" s="48">
        <f>AVERAGEIF('5.4.4 (Very Large excl tax)'!$A$35:$A$66,'Annual excl tax'!$B68,'5.4.4 (Very Large excl tax)'!Y$35:Y$66)</f>
        <v>7.7427340779535259</v>
      </c>
      <c r="Y68" s="48">
        <f>AVERAGEIF('5.4.4 (Very Large excl tax)'!$A$35:$A$66,'Annual excl tax'!$B68,'5.4.4 (Very Large excl tax)'!Z$35:Z$66)</f>
        <v>3.7370260995710716</v>
      </c>
      <c r="Z68" s="48">
        <f>AVERAGEIF('5.4.4 (Very Large excl tax)'!$A$35:$A$66,'Annual excl tax'!$B68,'5.4.4 (Very Large excl tax)'!AA$35:AA$66)</f>
        <v>6.9388474640695623</v>
      </c>
      <c r="AA68" s="48">
        <f>AVERAGEIF('5.4.4 (Very Large excl tax)'!$A$35:$A$66,'Annual excl tax'!$B68,'5.4.4 (Very Large excl tax)'!AB$35:AB$66)</f>
        <v>6.399133935971367</v>
      </c>
      <c r="AB68" s="48"/>
      <c r="AC68" s="48">
        <f>AVERAGEIF('5.4.4 (Very Large excl tax)'!$A$35:$A$66,'Annual excl tax'!$B68,'5.4.4 (Very Large excl tax)'!AD$35:AD$66)</f>
        <v>11.622059101794608</v>
      </c>
      <c r="AD68" s="48">
        <f>AVERAGEIF('5.4.4 (Very Large excl tax)'!$A$35:$A$66,'Annual excl tax'!$B68,'5.4.4 (Very Large excl tax)'!AE$35:AE$66)</f>
        <v>6.1961638510521961</v>
      </c>
      <c r="AE68" s="48">
        <f>AVERAGEIF('5.4.4 (Very Large excl tax)'!$A$35:$A$66,'Annual excl tax'!$B68,'5.4.4 (Very Large excl tax)'!AF$35:AF$66)</f>
        <v>4.9360490286645966</v>
      </c>
      <c r="AF68" s="48">
        <f>AVERAGEIF('5.4.4 (Very Large excl tax)'!$A$35:$A$66,'Annual excl tax'!$B68,'5.4.4 (Very Large excl tax)'!AG$35:AG$66)</f>
        <v>8.0053512688027038</v>
      </c>
      <c r="AG68" s="48">
        <f>AVERAGEIF('5.4.4 (Very Large excl tax)'!$A$35:$A$66,'Annual excl tax'!$B68,'5.4.4 (Very Large excl tax)'!AH$35:AH$66)</f>
        <v>5.6593080415410491</v>
      </c>
      <c r="AH68" s="48">
        <f t="shared" si="28"/>
        <v>5.7094849726338213</v>
      </c>
      <c r="AI68" s="50">
        <f t="shared" si="29"/>
        <v>16.722465555591956</v>
      </c>
      <c r="AJ68" s="51">
        <f>RANK(Q68,(C68:Q68,U68:AG68),1)</f>
        <v>20</v>
      </c>
    </row>
    <row r="69" spans="1:36" ht="12.95" customHeight="1" x14ac:dyDescent="0.2">
      <c r="A69" s="32" t="s">
        <v>40</v>
      </c>
      <c r="B69" s="109">
        <v>2011</v>
      </c>
      <c r="C69" s="48">
        <f>AVERAGEIF('5.4.4 (Very Large excl tax)'!$A$35:$A$66,'Annual excl tax'!$B69,'5.4.4 (Very Large excl tax)'!D$35:D$66)</f>
        <v>6.026981411198638</v>
      </c>
      <c r="D69" s="48">
        <f>AVERAGEIF('5.4.4 (Very Large excl tax)'!$A$35:$A$66,'Annual excl tax'!$B69,'5.4.4 (Very Large excl tax)'!E$35:E$66)</f>
        <v>6.0486213189603744</v>
      </c>
      <c r="E69" s="48">
        <f>AVERAGEIF('5.4.4 (Very Large excl tax)'!$A$35:$A$66,'Annual excl tax'!$B69,'5.4.4 (Very Large excl tax)'!F$35:F$66)</f>
        <v>5.710390880466182</v>
      </c>
      <c r="F69" s="48">
        <f>AVERAGEIF('5.4.4 (Very Large excl tax)'!$A$35:$A$66,'Annual excl tax'!$B69,'5.4.4 (Very Large excl tax)'!G$35:G$66)</f>
        <v>4.7903995016039698</v>
      </c>
      <c r="G69" s="48">
        <f>AVERAGEIF('5.4.4 (Very Large excl tax)'!$A$35:$A$66,'Annual excl tax'!$B69,'5.4.4 (Very Large excl tax)'!H$35:H$66)</f>
        <v>4.7123197408217807</v>
      </c>
      <c r="H69" s="48">
        <f>AVERAGEIF('5.4.4 (Very Large excl tax)'!$A$35:$A$66,'Annual excl tax'!$B69,'5.4.4 (Very Large excl tax)'!I$35:I$66)</f>
        <v>6.2829928211867561</v>
      </c>
      <c r="I69" s="48">
        <f>AVERAGEIF('5.4.4 (Very Large excl tax)'!$A$35:$A$66,'Annual excl tax'!$B69,'5.4.4 (Very Large excl tax)'!J$35:J$66)</f>
        <v>4.603840737267122</v>
      </c>
      <c r="J69" s="48">
        <f>AVERAGEIF('5.4.4 (Very Large excl tax)'!$A$35:$A$66,'Annual excl tax'!$B69,'5.4.4 (Very Large excl tax)'!K$35:K$66)</f>
        <v>5.8312234713665108</v>
      </c>
      <c r="K69" s="48">
        <f>AVERAGEIF('5.4.4 (Very Large excl tax)'!$A$35:$A$66,'Annual excl tax'!$B69,'5.4.4 (Very Large excl tax)'!L$35:L$66)</f>
        <v>7.0900894690217218</v>
      </c>
      <c r="L69" s="48"/>
      <c r="M69" s="48">
        <f>AVERAGEIF('5.4.4 (Very Large excl tax)'!$A$35:$A$66,'Annual excl tax'!$B69,'5.4.4 (Very Large excl tax)'!N$35:N$66)</f>
        <v>6.217859743095481</v>
      </c>
      <c r="N69" s="48">
        <f>AVERAGEIF('5.4.4 (Very Large excl tax)'!$A$35:$A$66,'Annual excl tax'!$B69,'5.4.4 (Very Large excl tax)'!O$35:O$66)</f>
        <v>5.254663673641506</v>
      </c>
      <c r="O69" s="48">
        <f>AVERAGEIF('5.4.4 (Very Large excl tax)'!$A$35:$A$66,'Annual excl tax'!$B69,'5.4.4 (Very Large excl tax)'!P$35:P$66)</f>
        <v>5.944543017891962</v>
      </c>
      <c r="P69" s="48">
        <f>AVERAGEIF('5.4.4 (Very Large excl tax)'!$A$35:$A$66,'Annual excl tax'!$B69,'5.4.4 (Very Large excl tax)'!Q$35:Q$66)</f>
        <v>5.2852011462883262</v>
      </c>
      <c r="Q69" s="48">
        <f>AVERAGEIF('5.4.4 (Very Large excl tax)'!$A$35:$A$66,'Annual excl tax'!$B69,'5.4.4 (Very Large excl tax)'!R$35:R$66)</f>
        <v>6.9469217051072842</v>
      </c>
      <c r="R69" s="49">
        <f t="shared" si="25"/>
        <v>5.8878832446292364</v>
      </c>
      <c r="S69" s="50">
        <f t="shared" si="26"/>
        <v>17.986743562621989</v>
      </c>
      <c r="T69" s="51">
        <f t="shared" si="27"/>
        <v>13</v>
      </c>
      <c r="U69" s="48">
        <f>AVERAGEIF('5.4.4 (Very Large excl tax)'!$A$35:$A$66,'Annual excl tax'!$B69,'5.4.4 (Very Large excl tax)'!V$35:V$66)</f>
        <v>4.1568848854422527</v>
      </c>
      <c r="V69" s="48">
        <f>AVERAGEIF('5.4.4 (Very Large excl tax)'!$A$35:$A$66,'Annual excl tax'!$B69,'5.4.4 (Very Large excl tax)'!W$35:W$66)</f>
        <v>4.7687265388722793</v>
      </c>
      <c r="W69" s="48">
        <f>AVERAGEIF('5.4.4 (Very Large excl tax)'!$A$35:$A$66,'Annual excl tax'!$B69,'5.4.4 (Very Large excl tax)'!X$35:X$66)</f>
        <v>13.611214430502915</v>
      </c>
      <c r="X69" s="48">
        <f>AVERAGEIF('5.4.4 (Very Large excl tax)'!$A$35:$A$66,'Annual excl tax'!$B69,'5.4.4 (Very Large excl tax)'!Y$35:Y$66)</f>
        <v>8.2312953176106092</v>
      </c>
      <c r="Y69" s="48">
        <f>AVERAGEIF('5.4.4 (Very Large excl tax)'!$A$35:$A$66,'Annual excl tax'!$B69,'5.4.4 (Very Large excl tax)'!Z$35:Z$66)</f>
        <v>4.9161657903904157</v>
      </c>
      <c r="Z69" s="48">
        <f>AVERAGEIF('5.4.4 (Very Large excl tax)'!$A$35:$A$66,'Annual excl tax'!$B69,'5.4.4 (Very Large excl tax)'!AA$35:AA$66)</f>
        <v>6.1572836273484119</v>
      </c>
      <c r="AA69" s="48">
        <f>AVERAGEIF('5.4.4 (Very Large excl tax)'!$A$35:$A$66,'Annual excl tax'!$B69,'5.4.4 (Very Large excl tax)'!AB$35:AB$66)</f>
        <v>6.9035397196766812</v>
      </c>
      <c r="AB69" s="48"/>
      <c r="AC69" s="48">
        <f>AVERAGEIF('5.4.4 (Very Large excl tax)'!$A$35:$A$66,'Annual excl tax'!$B69,'5.4.4 (Very Large excl tax)'!AD$35:AD$66)</f>
        <v>12.106013992920555</v>
      </c>
      <c r="AD69" s="48">
        <f>AVERAGEIF('5.4.4 (Very Large excl tax)'!$A$35:$A$66,'Annual excl tax'!$B69,'5.4.4 (Very Large excl tax)'!AE$35:AE$66)</f>
        <v>6.1225768370050204</v>
      </c>
      <c r="AE69" s="48">
        <f>AVERAGEIF('5.4.4 (Very Large excl tax)'!$A$35:$A$66,'Annual excl tax'!$B69,'5.4.4 (Very Large excl tax)'!AF$35:AF$66)</f>
        <v>5.2285809934317644</v>
      </c>
      <c r="AF69" s="48">
        <f>AVERAGEIF('5.4.4 (Very Large excl tax)'!$A$35:$A$66,'Annual excl tax'!$B69,'5.4.4 (Very Large excl tax)'!AG$35:AG$66)</f>
        <v>7.9144824170802828</v>
      </c>
      <c r="AG69" s="48">
        <f>AVERAGEIF('5.4.4 (Very Large excl tax)'!$A$35:$A$66,'Annual excl tax'!$B69,'5.4.4 (Very Large excl tax)'!AH$35:AH$66)</f>
        <v>5.7927271038657278</v>
      </c>
      <c r="AH69" s="48">
        <f t="shared" si="28"/>
        <v>5.9857622145453</v>
      </c>
      <c r="AI69" s="50">
        <f t="shared" si="29"/>
        <v>16.057428546466198</v>
      </c>
      <c r="AJ69" s="51">
        <f>RANK(Q69,(C69:Q69,U69:AG69),1)</f>
        <v>21</v>
      </c>
    </row>
    <row r="70" spans="1:36" ht="12.95" customHeight="1" x14ac:dyDescent="0.2">
      <c r="A70" s="32" t="s">
        <v>40</v>
      </c>
      <c r="B70" s="109">
        <v>2012</v>
      </c>
      <c r="C70" s="48">
        <f>AVERAGEIF('5.4.4 (Very Large excl tax)'!$A$35:$A$66,'Annual excl tax'!$B70,'5.4.4 (Very Large excl tax)'!D$35:D$66)</f>
        <v>5.3282160253543731</v>
      </c>
      <c r="D70" s="48">
        <f>AVERAGEIF('5.4.4 (Very Large excl tax)'!$A$35:$A$66,'Annual excl tax'!$B70,'5.4.4 (Very Large excl tax)'!E$35:E$66)</f>
        <v>5.5380004443379365</v>
      </c>
      <c r="E70" s="48">
        <f>AVERAGEIF('5.4.4 (Very Large excl tax)'!$A$35:$A$66,'Annual excl tax'!$B70,'5.4.4 (Very Large excl tax)'!F$35:F$66)</f>
        <v>4.436220822021907</v>
      </c>
      <c r="F70" s="48">
        <f>AVERAGEIF('5.4.4 (Very Large excl tax)'!$A$35:$A$66,'Annual excl tax'!$B70,'5.4.4 (Very Large excl tax)'!G$35:G$66)</f>
        <v>4.1919565107469641</v>
      </c>
      <c r="G70" s="48">
        <f>AVERAGEIF('5.4.4 (Very Large excl tax)'!$A$35:$A$66,'Annual excl tax'!$B70,'5.4.4 (Very Large excl tax)'!H$35:H$66)</f>
        <v>4.5584098621074363</v>
      </c>
      <c r="H70" s="48">
        <f>AVERAGEIF('5.4.4 (Very Large excl tax)'!$A$35:$A$66,'Annual excl tax'!$B70,'5.4.4 (Very Large excl tax)'!I$35:I$66)</f>
        <v>5.2505641725426049</v>
      </c>
      <c r="I70" s="48">
        <f>AVERAGEIF('5.4.4 (Very Large excl tax)'!$A$35:$A$66,'Annual excl tax'!$B70,'5.4.4 (Very Large excl tax)'!J$35:J$66)</f>
        <v>4.2558119057126875</v>
      </c>
      <c r="J70" s="48">
        <f>AVERAGEIF('5.4.4 (Very Large excl tax)'!$A$35:$A$66,'Annual excl tax'!$B70,'5.4.4 (Very Large excl tax)'!K$35:K$66)</f>
        <v>7.3111675951639015</v>
      </c>
      <c r="K70" s="48">
        <f>AVERAGEIF('5.4.4 (Very Large excl tax)'!$A$35:$A$66,'Annual excl tax'!$B70,'5.4.4 (Very Large excl tax)'!L$35:L$66)</f>
        <v>7.2790616389828147</v>
      </c>
      <c r="L70" s="48"/>
      <c r="M70" s="48">
        <f>AVERAGEIF('5.4.4 (Very Large excl tax)'!$A$35:$A$66,'Annual excl tax'!$B70,'5.4.4 (Very Large excl tax)'!N$35:N$66)</f>
        <v>5.5690672697458865</v>
      </c>
      <c r="N70" s="48">
        <f>AVERAGEIF('5.4.4 (Very Large excl tax)'!$A$35:$A$66,'Annual excl tax'!$B70,'5.4.4 (Very Large excl tax)'!O$35:O$66)</f>
        <v>6.273766580169843</v>
      </c>
      <c r="O70" s="48">
        <f>AVERAGEIF('5.4.4 (Very Large excl tax)'!$A$35:$A$66,'Annual excl tax'!$B70,'5.4.4 (Very Large excl tax)'!P$35:P$66)</f>
        <v>5.8938428669435625</v>
      </c>
      <c r="P70" s="48">
        <f>AVERAGEIF('5.4.4 (Very Large excl tax)'!$A$35:$A$66,'Annual excl tax'!$B70,'5.4.4 (Very Large excl tax)'!Q$35:Q$66)</f>
        <v>4.1297090910349494</v>
      </c>
      <c r="Q70" s="48">
        <f>AVERAGEIF('5.4.4 (Very Large excl tax)'!$A$35:$A$66,'Annual excl tax'!$B70,'5.4.4 (Very Large excl tax)'!R$35:R$66)</f>
        <v>7.6842499639152173</v>
      </c>
      <c r="R70" s="49">
        <f t="shared" si="25"/>
        <v>5.4331082348461548</v>
      </c>
      <c r="S70" s="50">
        <f t="shared" si="26"/>
        <v>41.433772930032681</v>
      </c>
      <c r="T70" s="51">
        <f t="shared" si="27"/>
        <v>14</v>
      </c>
      <c r="U70" s="48">
        <f>AVERAGEIF('5.4.4 (Very Large excl tax)'!$A$35:$A$66,'Annual excl tax'!$B70,'5.4.4 (Very Large excl tax)'!V$35:V$66)</f>
        <v>4.4183134732076397</v>
      </c>
      <c r="V70" s="48">
        <f>AVERAGEIF('5.4.4 (Very Large excl tax)'!$A$35:$A$66,'Annual excl tax'!$B70,'5.4.4 (Very Large excl tax)'!W$35:W$66)</f>
        <v>4.9762569559247414</v>
      </c>
      <c r="W70" s="48">
        <f>AVERAGEIF('5.4.4 (Very Large excl tax)'!$A$35:$A$66,'Annual excl tax'!$B70,'5.4.4 (Very Large excl tax)'!X$35:X$66)</f>
        <v>15.821137799211245</v>
      </c>
      <c r="X70" s="48">
        <f>AVERAGEIF('5.4.4 (Very Large excl tax)'!$A$35:$A$66,'Annual excl tax'!$B70,'5.4.4 (Very Large excl tax)'!Y$35:Y$66)</f>
        <v>7.9654970831960537</v>
      </c>
      <c r="Y70" s="48">
        <f>AVERAGEIF('5.4.4 (Very Large excl tax)'!$A$35:$A$66,'Annual excl tax'!$B70,'5.4.4 (Very Large excl tax)'!Z$35:Z$66)</f>
        <v>5.0160158495617004</v>
      </c>
      <c r="Z70" s="48">
        <f>AVERAGEIF('5.4.4 (Very Large excl tax)'!$A$35:$A$66,'Annual excl tax'!$B70,'5.4.4 (Very Large excl tax)'!AA$35:AA$66)</f>
        <v>7.6891420264481321</v>
      </c>
      <c r="AA70" s="48">
        <f>AVERAGEIF('5.4.4 (Very Large excl tax)'!$A$35:$A$66,'Annual excl tax'!$B70,'5.4.4 (Very Large excl tax)'!AB$35:AB$66)</f>
        <v>5.7812104141316354</v>
      </c>
      <c r="AB70" s="48"/>
      <c r="AC70" s="48">
        <f>AVERAGEIF('5.4.4 (Very Large excl tax)'!$A$35:$A$66,'Annual excl tax'!$B70,'5.4.4 (Very Large excl tax)'!AD$35:AD$66)</f>
        <v>11.788626306472256</v>
      </c>
      <c r="AD70" s="48">
        <f>AVERAGEIF('5.4.4 (Very Large excl tax)'!$A$35:$A$66,'Annual excl tax'!$B70,'5.4.4 (Very Large excl tax)'!AE$35:AE$66)</f>
        <v>5.6856664232137062</v>
      </c>
      <c r="AE70" s="48">
        <f>AVERAGEIF('5.4.4 (Very Large excl tax)'!$A$35:$A$66,'Annual excl tax'!$B70,'5.4.4 (Very Large excl tax)'!AF$35:AF$66)</f>
        <v>4.7717211168705429</v>
      </c>
      <c r="AF70" s="48">
        <f>AVERAGEIF('5.4.4 (Very Large excl tax)'!$A$35:$A$66,'Annual excl tax'!$B70,'5.4.4 (Very Large excl tax)'!AG$35:AG$66)</f>
        <v>7.6729107896593636</v>
      </c>
      <c r="AG70" s="48">
        <f>AVERAGEIF('5.4.4 (Very Large excl tax)'!$A$35:$A$66,'Annual excl tax'!$B70,'5.4.4 (Very Large excl tax)'!AH$35:AH$66)</f>
        <v>5.1732536264191804</v>
      </c>
      <c r="AH70" s="48">
        <f t="shared" si="28"/>
        <v>5.553533857041911</v>
      </c>
      <c r="AI70" s="50">
        <f t="shared" si="29"/>
        <v>38.366851841040756</v>
      </c>
      <c r="AJ70" s="51">
        <f>RANK(Q70,(C70:Q70,U70:AG70),1)</f>
        <v>22</v>
      </c>
    </row>
    <row r="71" spans="1:36" ht="12.95" customHeight="1" x14ac:dyDescent="0.2">
      <c r="A71" s="32" t="s">
        <v>40</v>
      </c>
      <c r="B71" s="109">
        <v>2013</v>
      </c>
      <c r="C71" s="48">
        <f>AVERAGEIF('5.4.4 (Very Large excl tax)'!$A$35:$A$66,'Annual excl tax'!$B71,'5.4.4 (Very Large excl tax)'!D$35:D$66)</f>
        <v>5.1636110489061817</v>
      </c>
      <c r="D71" s="48">
        <f>AVERAGEIF('5.4.4 (Very Large excl tax)'!$A$35:$A$66,'Annual excl tax'!$B71,'5.4.4 (Very Large excl tax)'!E$35:E$66)</f>
        <v>5.0605256867355077</v>
      </c>
      <c r="E71" s="48">
        <f>AVERAGEIF('5.4.4 (Very Large excl tax)'!$A$35:$A$66,'Annual excl tax'!$B71,'5.4.4 (Very Large excl tax)'!F$35:F$66)</f>
        <v>4.747553051532778</v>
      </c>
      <c r="F71" s="48">
        <f>AVERAGEIF('5.4.4 (Very Large excl tax)'!$A$35:$A$66,'Annual excl tax'!$B71,'5.4.4 (Very Large excl tax)'!G$35:G$66)</f>
        <v>4.4245486919483188</v>
      </c>
      <c r="G71" s="48">
        <f>AVERAGEIF('5.4.4 (Very Large excl tax)'!$A$35:$A$66,'Annual excl tax'!$B71,'5.4.4 (Very Large excl tax)'!H$35:H$66)</f>
        <v>4.6627064014309223</v>
      </c>
      <c r="H71" s="48">
        <f>AVERAGEIF('5.4.4 (Very Large excl tax)'!$A$35:$A$66,'Annual excl tax'!$B71,'5.4.4 (Very Large excl tax)'!I$35:I$66)</f>
        <v>5.3377172548277469</v>
      </c>
      <c r="I71" s="48">
        <f>AVERAGEIF('5.4.4 (Very Large excl tax)'!$A$35:$A$66,'Annual excl tax'!$B71,'5.4.4 (Very Large excl tax)'!J$35:J$66)</f>
        <v>4.9216751247299486</v>
      </c>
      <c r="J71" s="48">
        <f>AVERAGEIF('5.4.4 (Very Large excl tax)'!$A$35:$A$66,'Annual excl tax'!$B71,'5.4.4 (Very Large excl tax)'!K$35:K$66)</f>
        <v>7.6730708120953155</v>
      </c>
      <c r="K71" s="48">
        <f>AVERAGEIF('5.4.4 (Very Large excl tax)'!$A$35:$A$66,'Annual excl tax'!$B71,'5.4.4 (Very Large excl tax)'!L$35:L$66)</f>
        <v>6.9808526195440361</v>
      </c>
      <c r="L71" s="48"/>
      <c r="M71" s="48">
        <f>AVERAGEIF('5.4.4 (Very Large excl tax)'!$A$35:$A$66,'Annual excl tax'!$B71,'5.4.4 (Very Large excl tax)'!N$35:N$66)</f>
        <v>6.2840945830700612</v>
      </c>
      <c r="N71" s="48">
        <f>AVERAGEIF('5.4.4 (Very Large excl tax)'!$A$35:$A$66,'Annual excl tax'!$B71,'5.4.4 (Very Large excl tax)'!O$35:O$66)</f>
        <v>6.4584229308501033</v>
      </c>
      <c r="O71" s="48">
        <f>AVERAGEIF('5.4.4 (Very Large excl tax)'!$A$35:$A$66,'Annual excl tax'!$B71,'5.4.4 (Very Large excl tax)'!P$35:P$66)</f>
        <v>5.8806564791015976</v>
      </c>
      <c r="P71" s="48">
        <f>AVERAGEIF('5.4.4 (Very Large excl tax)'!$A$35:$A$66,'Annual excl tax'!$B71,'5.4.4 (Very Large excl tax)'!Q$35:Q$66)</f>
        <v>4.5309679850956659</v>
      </c>
      <c r="Q71" s="48">
        <f>AVERAGEIF('5.4.4 (Very Large excl tax)'!$A$35:$A$66,'Annual excl tax'!$B71,'5.4.4 (Very Large excl tax)'!R$35:R$66)</f>
        <v>8.6752767889359728</v>
      </c>
      <c r="R71" s="49">
        <f t="shared" si="25"/>
        <v>5.2506641518669639</v>
      </c>
      <c r="S71" s="50">
        <f t="shared" si="26"/>
        <v>65.222465920836498</v>
      </c>
      <c r="T71" s="51">
        <f t="shared" si="27"/>
        <v>14</v>
      </c>
      <c r="U71" s="48">
        <f>AVERAGEIF('5.4.4 (Very Large excl tax)'!$A$35:$A$66,'Annual excl tax'!$B71,'5.4.4 (Very Large excl tax)'!V$35:V$66)</f>
        <v>4.4590427066352571</v>
      </c>
      <c r="V71" s="48">
        <f>AVERAGEIF('5.4.4 (Very Large excl tax)'!$A$35:$A$66,'Annual excl tax'!$B71,'5.4.4 (Very Large excl tax)'!W$35:W$66)</f>
        <v>5.439104818508623</v>
      </c>
      <c r="W71" s="48">
        <f>AVERAGEIF('5.4.4 (Very Large excl tax)'!$A$35:$A$66,'Annual excl tax'!$B71,'5.4.4 (Very Large excl tax)'!X$35:X$66)</f>
        <v>13.844712931088907</v>
      </c>
      <c r="X71" s="48">
        <f>AVERAGEIF('5.4.4 (Very Large excl tax)'!$A$35:$A$66,'Annual excl tax'!$B71,'5.4.4 (Very Large excl tax)'!Y$35:Y$66)</f>
        <v>8.3442241144204825</v>
      </c>
      <c r="Y71" s="48">
        <f>AVERAGEIF('5.4.4 (Very Large excl tax)'!$A$35:$A$66,'Annual excl tax'!$B71,'5.4.4 (Very Large excl tax)'!Z$35:Z$66)</f>
        <v>5.0235863085058092</v>
      </c>
      <c r="Z71" s="48">
        <f>AVERAGEIF('5.4.4 (Very Large excl tax)'!$A$35:$A$66,'Annual excl tax'!$B71,'5.4.4 (Very Large excl tax)'!AA$35:AA$66)</f>
        <v>7.51234612880776</v>
      </c>
      <c r="AA71" s="48">
        <f>AVERAGEIF('5.4.4 (Very Large excl tax)'!$A$35:$A$66,'Annual excl tax'!$B71,'5.4.4 (Very Large excl tax)'!AB$35:AB$66)</f>
        <v>6.4852653124961481</v>
      </c>
      <c r="AB71" s="48"/>
      <c r="AC71" s="48">
        <f>AVERAGEIF('5.4.4 (Very Large excl tax)'!$A$35:$A$66,'Annual excl tax'!$B71,'5.4.4 (Very Large excl tax)'!AD$35:AD$66)</f>
        <v>11.889320761671637</v>
      </c>
      <c r="AD71" s="48">
        <f>AVERAGEIF('5.4.4 (Very Large excl tax)'!$A$35:$A$66,'Annual excl tax'!$B71,'5.4.4 (Very Large excl tax)'!AE$35:AE$66)</f>
        <v>5.3633219889765567</v>
      </c>
      <c r="AE71" s="48">
        <f>AVERAGEIF('5.4.4 (Very Large excl tax)'!$A$35:$A$66,'Annual excl tax'!$B71,'5.4.4 (Very Large excl tax)'!AF$35:AF$66)</f>
        <v>5.4952349453434746</v>
      </c>
      <c r="AF71" s="48">
        <f>AVERAGEIF('5.4.4 (Very Large excl tax)'!$A$35:$A$66,'Annual excl tax'!$B71,'5.4.4 (Very Large excl tax)'!AG$35:AG$66)</f>
        <v>8.598050037323798</v>
      </c>
      <c r="AG71" s="48">
        <f>AVERAGEIF('5.4.4 (Very Large excl tax)'!$A$35:$A$66,'Annual excl tax'!$B71,'5.4.4 (Very Large excl tax)'!AH$35:AH$66)</f>
        <v>5.3249228213911444</v>
      </c>
      <c r="AH71" s="48">
        <f t="shared" si="28"/>
        <v>5.4671698819260488</v>
      </c>
      <c r="AI71" s="50">
        <f t="shared" si="29"/>
        <v>58.679480906851367</v>
      </c>
      <c r="AJ71" s="51">
        <f>RANK(Q71,(C71:Q71,U71:AG71),1)</f>
        <v>24</v>
      </c>
    </row>
    <row r="72" spans="1:36" ht="12.95" customHeight="1" x14ac:dyDescent="0.2">
      <c r="A72" s="32" t="s">
        <v>40</v>
      </c>
      <c r="B72" s="109">
        <v>2014</v>
      </c>
      <c r="C72" s="48">
        <f>AVERAGEIF('5.4.4 (Very Large excl tax)'!$A$35:$A$66,'Annual excl tax'!$B72,'5.4.4 (Very Large excl tax)'!D$35:D$66)</f>
        <v>4.3774904208508545</v>
      </c>
      <c r="D72" s="48">
        <f>AVERAGEIF('5.4.4 (Very Large excl tax)'!$A$35:$A$66,'Annual excl tax'!$B72,'5.4.4 (Very Large excl tax)'!E$35:E$66)</f>
        <v>5.0144713762599942</v>
      </c>
      <c r="E72" s="48">
        <f>AVERAGEIF('5.4.4 (Very Large excl tax)'!$A$35:$A$66,'Annual excl tax'!$B72,'5.4.4 (Very Large excl tax)'!F$35:F$66)</f>
        <v>4.1383626410726677</v>
      </c>
      <c r="F72" s="48">
        <f>AVERAGEIF('5.4.4 (Very Large excl tax)'!$A$35:$A$66,'Annual excl tax'!$B72,'5.4.4 (Very Large excl tax)'!G$35:G$66)</f>
        <v>3.9388745350804975</v>
      </c>
      <c r="G72" s="48">
        <f>AVERAGEIF('5.4.4 (Very Large excl tax)'!$A$35:$A$66,'Annual excl tax'!$B72,'5.4.4 (Very Large excl tax)'!H$35:H$66)</f>
        <v>4.3933884042285118</v>
      </c>
      <c r="H72" s="48">
        <f>AVERAGEIF('5.4.4 (Very Large excl tax)'!$A$35:$A$66,'Annual excl tax'!$B72,'5.4.4 (Very Large excl tax)'!I$35:I$66)</f>
        <v>4.8120002049541339</v>
      </c>
      <c r="I72" s="48">
        <f>AVERAGEIF('5.4.4 (Very Large excl tax)'!$A$35:$A$66,'Annual excl tax'!$B72,'5.4.4 (Very Large excl tax)'!J$35:J$66)</f>
        <v>3.6058942563007608</v>
      </c>
      <c r="J72" s="48">
        <f>AVERAGEIF('5.4.4 (Very Large excl tax)'!$A$35:$A$66,'Annual excl tax'!$B72,'5.4.4 (Very Large excl tax)'!K$35:K$66)</f>
        <v>7.1639454092028618</v>
      </c>
      <c r="K72" s="48">
        <f>AVERAGEIF('5.4.4 (Very Large excl tax)'!$A$35:$A$66,'Annual excl tax'!$B72,'5.4.4 (Very Large excl tax)'!L$35:L$66)</f>
        <v>5.9425468639560783</v>
      </c>
      <c r="L72" s="48"/>
      <c r="M72" s="48">
        <f>AVERAGEIF('5.4.4 (Very Large excl tax)'!$A$35:$A$66,'Annual excl tax'!$B72,'5.4.4 (Very Large excl tax)'!N$35:N$66)</f>
        <v>5.7051299598725072</v>
      </c>
      <c r="N72" s="48">
        <f>AVERAGEIF('5.4.4 (Very Large excl tax)'!$A$35:$A$66,'Annual excl tax'!$B72,'5.4.4 (Very Large excl tax)'!O$35:O$66)</f>
        <v>5.3571553910307292</v>
      </c>
      <c r="O72" s="48">
        <f>AVERAGEIF('5.4.4 (Very Large excl tax)'!$A$35:$A$66,'Annual excl tax'!$B72,'5.4.4 (Very Large excl tax)'!P$35:P$66)</f>
        <v>5.7085692587047596</v>
      </c>
      <c r="P72" s="48">
        <f>AVERAGEIF('5.4.4 (Very Large excl tax)'!$A$35:$A$66,'Annual excl tax'!$B72,'5.4.4 (Very Large excl tax)'!Q$35:Q$66)</f>
        <v>3.7835094745663849</v>
      </c>
      <c r="Q72" s="48">
        <f>AVERAGEIF('5.4.4 (Very Large excl tax)'!$A$35:$A$66,'Annual excl tax'!$B72,'5.4.4 (Very Large excl tax)'!R$35:R$66)</f>
        <v>9.0960943603220024</v>
      </c>
      <c r="R72" s="49">
        <f t="shared" si="25"/>
        <v>4.9132357906070645</v>
      </c>
      <c r="S72" s="50">
        <f t="shared" si="26"/>
        <v>85.13449685666555</v>
      </c>
      <c r="T72" s="51">
        <f t="shared" si="27"/>
        <v>14</v>
      </c>
      <c r="U72" s="48">
        <f>AVERAGEIF('5.4.4 (Very Large excl tax)'!$A$35:$A$66,'Annual excl tax'!$B72,'5.4.4 (Very Large excl tax)'!V$35:V$66)</f>
        <v>4.2771453679312756</v>
      </c>
      <c r="V72" s="48">
        <f>AVERAGEIF('5.4.4 (Very Large excl tax)'!$A$35:$A$66,'Annual excl tax'!$B72,'5.4.4 (Very Large excl tax)'!W$35:W$66)</f>
        <v>4.3278399308209607</v>
      </c>
      <c r="W72" s="48">
        <f>AVERAGEIF('5.4.4 (Very Large excl tax)'!$A$35:$A$66,'Annual excl tax'!$B72,'5.4.4 (Very Large excl tax)'!X$35:X$66)</f>
        <v>11.532249743631859</v>
      </c>
      <c r="X72" s="48">
        <f>AVERAGEIF('5.4.4 (Very Large excl tax)'!$A$35:$A$66,'Annual excl tax'!$B72,'5.4.4 (Very Large excl tax)'!Y$35:Y$66)</f>
        <v>6.3183692248732903</v>
      </c>
      <c r="Y72" s="48">
        <f>AVERAGEIF('5.4.4 (Very Large excl tax)'!$A$35:$A$66,'Annual excl tax'!$B72,'5.4.4 (Very Large excl tax)'!Z$35:Z$66)</f>
        <v>4.7490575268353048</v>
      </c>
      <c r="Z72" s="48">
        <f>AVERAGEIF('5.4.4 (Very Large excl tax)'!$A$35:$A$66,'Annual excl tax'!$B72,'5.4.4 (Very Large excl tax)'!AA$35:AA$66)</f>
        <v>6.4475271792344966</v>
      </c>
      <c r="AA72" s="48">
        <f>AVERAGEIF('5.4.4 (Very Large excl tax)'!$A$35:$A$66,'Annual excl tax'!$B72,'5.4.4 (Very Large excl tax)'!AB$35:AB$66)</f>
        <v>5.3417662835007009</v>
      </c>
      <c r="AB72" s="48"/>
      <c r="AC72" s="48">
        <f>AVERAGEIF('5.4.4 (Very Large excl tax)'!$A$35:$A$66,'Annual excl tax'!$B72,'5.4.4 (Very Large excl tax)'!AD$35:AD$66)</f>
        <v>10.571544785636927</v>
      </c>
      <c r="AD72" s="48">
        <f>AVERAGEIF('5.4.4 (Very Large excl tax)'!$A$35:$A$66,'Annual excl tax'!$B72,'5.4.4 (Very Large excl tax)'!AE$35:AE$66)</f>
        <v>4.5157554981403223</v>
      </c>
      <c r="AE72" s="48">
        <f>AVERAGEIF('5.4.4 (Very Large excl tax)'!$A$35:$A$66,'Annual excl tax'!$B72,'5.4.4 (Very Large excl tax)'!AF$35:AF$66)</f>
        <v>4.5117985497389288</v>
      </c>
      <c r="AF72" s="48">
        <f>AVERAGEIF('5.4.4 (Very Large excl tax)'!$A$35:$A$66,'Annual excl tax'!$B72,'5.4.4 (Very Large excl tax)'!AG$35:AG$66)</f>
        <v>6.9230979800085493</v>
      </c>
      <c r="AG72" s="48">
        <f>AVERAGEIF('5.4.4 (Very Large excl tax)'!$A$35:$A$66,'Annual excl tax'!$B72,'5.4.4 (Very Large excl tax)'!AH$35:AH$66)</f>
        <v>4.7331595434576457</v>
      </c>
      <c r="AH72" s="48">
        <f t="shared" si="28"/>
        <v>4.9132357906070645</v>
      </c>
      <c r="AI72" s="50">
        <f t="shared" si="29"/>
        <v>85.13449685666555</v>
      </c>
      <c r="AJ72" s="51">
        <f>RANK(Q72,(C72:Q72,U72:AG72),1)</f>
        <v>24</v>
      </c>
    </row>
    <row r="73" spans="1:36" ht="12.95" customHeight="1" x14ac:dyDescent="0.2">
      <c r="A73" s="32" t="s">
        <v>40</v>
      </c>
      <c r="B73" s="109">
        <v>2015</v>
      </c>
      <c r="C73" s="48">
        <f>AVERAGEIF('5.4.4 (Very Large excl tax)'!$A$35:$A$66,'Annual excl tax'!$B73,'5.4.4 (Very Large excl tax)'!D$35:D$66)</f>
        <v>3.6619283936749993</v>
      </c>
      <c r="D73" s="48">
        <f>AVERAGEIF('5.4.4 (Very Large excl tax)'!$A$35:$A$66,'Annual excl tax'!$B73,'5.4.4 (Very Large excl tax)'!E$35:E$66)</f>
        <v>4.2869901817260603</v>
      </c>
      <c r="E73" s="48">
        <f>AVERAGEIF('5.4.4 (Very Large excl tax)'!$A$35:$A$66,'Annual excl tax'!$B73,'5.4.4 (Very Large excl tax)'!F$35:F$66)</f>
        <v>3.2453690821661922</v>
      </c>
      <c r="F73" s="48">
        <f>AVERAGEIF('5.4.4 (Very Large excl tax)'!$A$35:$A$66,'Annual excl tax'!$B73,'5.4.4 (Very Large excl tax)'!G$35:G$66)</f>
        <v>3.1655162973770263</v>
      </c>
      <c r="G73" s="48">
        <f>AVERAGEIF('5.4.4 (Very Large excl tax)'!$A$35:$A$66,'Annual excl tax'!$B73,'5.4.4 (Very Large excl tax)'!H$35:H$66)</f>
        <v>3.9750911192682157</v>
      </c>
      <c r="H73" s="48">
        <f>AVERAGEIF('5.4.4 (Very Large excl tax)'!$A$35:$A$66,'Annual excl tax'!$B73,'5.4.4 (Very Large excl tax)'!I$35:I$66)</f>
        <v>4.0261592603974865</v>
      </c>
      <c r="I73" s="48">
        <f>AVERAGEIF('5.4.4 (Very Large excl tax)'!$A$35:$A$66,'Annual excl tax'!$B73,'5.4.4 (Very Large excl tax)'!J$35:J$66)</f>
        <v>3.0680522092410381</v>
      </c>
      <c r="J73" s="48">
        <f>AVERAGEIF('5.4.4 (Very Large excl tax)'!$A$35:$A$66,'Annual excl tax'!$B73,'5.4.4 (Very Large excl tax)'!K$35:K$66)</f>
        <v>6.2440468322066831</v>
      </c>
      <c r="K73" s="48">
        <f>AVERAGEIF('5.4.4 (Very Large excl tax)'!$A$35:$A$66,'Annual excl tax'!$B73,'5.4.4 (Very Large excl tax)'!L$35:L$66)</f>
        <v>4.8641396270079582</v>
      </c>
      <c r="L73" s="48"/>
      <c r="M73" s="48">
        <f>AVERAGEIF('5.4.4 (Very Large excl tax)'!$A$35:$A$66,'Annual excl tax'!$B73,'5.4.4 (Very Large excl tax)'!N$35:N$66)</f>
        <v>4.8566907334659106</v>
      </c>
      <c r="N73" s="48">
        <f>AVERAGEIF('5.4.4 (Very Large excl tax)'!$A$35:$A$66,'Annual excl tax'!$B73,'5.4.4 (Very Large excl tax)'!O$35:O$66)</f>
        <v>4.9383724703230429</v>
      </c>
      <c r="O73" s="48">
        <f>AVERAGEIF('5.4.4 (Very Large excl tax)'!$A$35:$A$66,'Annual excl tax'!$B73,'5.4.4 (Very Large excl tax)'!P$35:P$66)</f>
        <v>5.363454789038963</v>
      </c>
      <c r="P73" s="48">
        <f>AVERAGEIF('5.4.4 (Very Large excl tax)'!$A$35:$A$66,'Annual excl tax'!$B73,'5.4.4 (Very Large excl tax)'!Q$35:Q$66)</f>
        <v>2.7242127047631906</v>
      </c>
      <c r="Q73" s="48">
        <f>AVERAGEIF('5.4.4 (Very Large excl tax)'!$A$35:$A$66,'Annual excl tax'!$B73,'5.4.4 (Very Large excl tax)'!R$35:R$66)</f>
        <v>7.6366404140026027</v>
      </c>
      <c r="R73" s="49">
        <f t="shared" si="25"/>
        <v>4.1565747210617729</v>
      </c>
      <c r="S73" s="50">
        <f t="shared" si="26"/>
        <v>83.724362641840528</v>
      </c>
      <c r="T73" s="51">
        <f t="shared" si="27"/>
        <v>14</v>
      </c>
      <c r="U73" s="48">
        <f>AVERAGEIF('5.4.4 (Very Large excl tax)'!$A$35:$A$66,'Annual excl tax'!$B73,'5.4.4 (Very Large excl tax)'!V$35:V$66)</f>
        <v>4.0265981830165449</v>
      </c>
      <c r="V73" s="48">
        <f>AVERAGEIF('5.4.4 (Very Large excl tax)'!$A$35:$A$66,'Annual excl tax'!$B73,'5.4.4 (Very Large excl tax)'!W$35:W$66)</f>
        <v>3.8740289506747398</v>
      </c>
      <c r="W73" s="48">
        <f>AVERAGEIF('5.4.4 (Very Large excl tax)'!$A$35:$A$66,'Annual excl tax'!$B73,'5.4.4 (Very Large excl tax)'!X$35:X$66)</f>
        <v>7.3559901383186261</v>
      </c>
      <c r="X73" s="48">
        <f>AVERAGEIF('5.4.4 (Very Large excl tax)'!$A$35:$A$66,'Annual excl tax'!$B73,'5.4.4 (Very Large excl tax)'!Y$35:Y$66)</f>
        <v>5.4515146652514002</v>
      </c>
      <c r="Y73" s="48">
        <f>AVERAGEIF('5.4.4 (Very Large excl tax)'!$A$35:$A$66,'Annual excl tax'!$B73,'5.4.4 (Very Large excl tax)'!Z$35:Z$66)</f>
        <v>4.1604887173031022</v>
      </c>
      <c r="Z73" s="48">
        <f>AVERAGEIF('5.4.4 (Very Large excl tax)'!$A$35:$A$66,'Annual excl tax'!$B73,'5.4.4 (Very Large excl tax)'!AA$35:AA$66)</f>
        <v>5.5386899772690761</v>
      </c>
      <c r="AA73" s="48">
        <f>AVERAGEIF('5.4.4 (Very Large excl tax)'!$A$35:$A$66,'Annual excl tax'!$B73,'5.4.4 (Very Large excl tax)'!AB$35:AB$66)</f>
        <v>4.1459068460028501</v>
      </c>
      <c r="AB73" s="48">
        <f>AVERAGEIF('5.4.4 (Very Large excl tax)'!$A$35:$A$66,'Annual excl tax'!$B73,'5.4.4 (Very Large excl tax)'!AC$35:AC$66)</f>
        <v>4.6010341120357161</v>
      </c>
      <c r="AC73" s="48">
        <f>AVERAGEIF('5.4.4 (Very Large excl tax)'!$A$35:$A$66,'Annual excl tax'!$B73,'5.4.4 (Very Large excl tax)'!AD$35:AD$66)</f>
        <v>7.7250195654772025</v>
      </c>
      <c r="AD73" s="48">
        <f>AVERAGEIF('5.4.4 (Very Large excl tax)'!$A$35:$A$66,'Annual excl tax'!$B73,'5.4.4 (Very Large excl tax)'!AE$35:AE$66)</f>
        <v>4.3386901544230163</v>
      </c>
      <c r="AE73" s="48">
        <f>AVERAGEIF('5.4.4 (Very Large excl tax)'!$A$35:$A$66,'Annual excl tax'!$B73,'5.4.4 (Very Large excl tax)'!AF$35:AF$66)</f>
        <v>3.6844646237714485</v>
      </c>
      <c r="AF73" s="48">
        <f>AVERAGEIF('5.4.4 (Very Large excl tax)'!$A$35:$A$66,'Annual excl tax'!$B73,'5.4.4 (Very Large excl tax)'!AG$35:AG$66)</f>
        <v>6.5748840443034897</v>
      </c>
      <c r="AG73" s="48">
        <f>AVERAGEIF('5.4.4 (Very Large excl tax)'!$A$35:$A$66,'Annual excl tax'!$B73,'5.4.4 (Very Large excl tax)'!AH$35:AH$66)</f>
        <v>4.0614450502479009</v>
      </c>
      <c r="AH73" s="48">
        <f t="shared" si="28"/>
        <v>4.2869901817260603</v>
      </c>
      <c r="AI73" s="50">
        <f t="shared" si="29"/>
        <v>78.13524384905125</v>
      </c>
      <c r="AJ73" s="51">
        <f>RANK(Q73,(C73:Q73,U73:AG73),1)</f>
        <v>26</v>
      </c>
    </row>
    <row r="74" spans="1:36" ht="12.95" customHeight="1" x14ac:dyDescent="0.2">
      <c r="A74" s="32" t="s">
        <v>40</v>
      </c>
      <c r="B74" s="109">
        <v>2016</v>
      </c>
      <c r="C74" s="48">
        <f>AVERAGEIF('5.4.4 (Very Large excl tax)'!$A$35:$A$66,'Annual excl tax'!$B74,'5.4.4 (Very Large excl tax)'!D$35:D$66)</f>
        <v>3.7976053318576408</v>
      </c>
      <c r="D74" s="48">
        <f>AVERAGEIF('5.4.4 (Very Large excl tax)'!$A$35:$A$66,'Annual excl tax'!$B74,'5.4.4 (Very Large excl tax)'!E$35:E$66)</f>
        <v>4.6081296544295878</v>
      </c>
      <c r="E74" s="48">
        <f>AVERAGEIF('5.4.4 (Very Large excl tax)'!$A$35:$A$66,'Annual excl tax'!$B74,'5.4.4 (Very Large excl tax)'!F$35:F$66)</f>
        <v>3.8689191059100176</v>
      </c>
      <c r="F74" s="48">
        <f>AVERAGEIF('5.4.4 (Very Large excl tax)'!$A$35:$A$66,'Annual excl tax'!$B74,'5.4.4 (Very Large excl tax)'!G$35:G$66)</f>
        <v>3.5702078063619318</v>
      </c>
      <c r="G74" s="48">
        <f>AVERAGEIF('5.4.4 (Very Large excl tax)'!$A$35:$A$66,'Annual excl tax'!$B74,'5.4.4 (Very Large excl tax)'!H$35:H$66)</f>
        <v>4.2226466656405126</v>
      </c>
      <c r="H74" s="48">
        <f>AVERAGEIF('5.4.4 (Very Large excl tax)'!$A$35:$A$66,'Annual excl tax'!$B74,'5.4.4 (Very Large excl tax)'!I$35:I$66)</f>
        <v>3.5051776818578633</v>
      </c>
      <c r="I74" s="48">
        <f>AVERAGEIF('5.4.4 (Very Large excl tax)'!$A$35:$A$66,'Annual excl tax'!$B74,'5.4.4 (Very Large excl tax)'!J$35:J$66)</f>
        <v>4.2102739362505908</v>
      </c>
      <c r="J74" s="48">
        <f>AVERAGEIF('5.4.4 (Very Large excl tax)'!$A$35:$A$66,'Annual excl tax'!$B74,'5.4.4 (Very Large excl tax)'!K$35:K$66)</f>
        <v>6.2144000520904292</v>
      </c>
      <c r="K74" s="48">
        <f>AVERAGEIF('5.4.4 (Very Large excl tax)'!$A$35:$A$66,'Annual excl tax'!$B74,'5.4.4 (Very Large excl tax)'!L$35:L$66)</f>
        <v>4.8461394201967458</v>
      </c>
      <c r="L74" s="48"/>
      <c r="M74" s="48">
        <f>AVERAGEIF('5.4.4 (Very Large excl tax)'!$A$35:$A$66,'Annual excl tax'!$B74,'5.4.4 (Very Large excl tax)'!N$35:N$66)</f>
        <v>4.7611282200742284</v>
      </c>
      <c r="N74" s="48">
        <f>AVERAGEIF('5.4.4 (Very Large excl tax)'!$A$35:$A$66,'Annual excl tax'!$B74,'5.4.4 (Very Large excl tax)'!O$35:O$66)</f>
        <v>4.5100020848212727</v>
      </c>
      <c r="O74" s="48">
        <f>AVERAGEIF('5.4.4 (Very Large excl tax)'!$A$35:$A$66,'Annual excl tax'!$B74,'5.4.4 (Very Large excl tax)'!P$35:P$66)</f>
        <v>5.346355340121721</v>
      </c>
      <c r="P74" s="48">
        <f>AVERAGEIF('5.4.4 (Very Large excl tax)'!$A$35:$A$66,'Annual excl tax'!$B74,'5.4.4 (Very Large excl tax)'!Q$35:Q$66)</f>
        <v>3.361983743998477</v>
      </c>
      <c r="Q74" s="48">
        <f>AVERAGEIF('5.4.4 (Very Large excl tax)'!$A$35:$A$66,'Annual excl tax'!$B74,'5.4.4 (Very Large excl tax)'!R$35:R$66)</f>
        <v>7.1734810716329509</v>
      </c>
      <c r="R74" s="49">
        <f t="shared" si="25"/>
        <v>4.3663243752308922</v>
      </c>
      <c r="S74" s="50">
        <f t="shared" si="26"/>
        <v>64.291070822094284</v>
      </c>
      <c r="T74" s="51">
        <f t="shared" si="27"/>
        <v>14</v>
      </c>
      <c r="U74" s="48">
        <f>AVERAGEIF('5.4.4 (Very Large excl tax)'!$A$35:$A$66,'Annual excl tax'!$B74,'5.4.4 (Very Large excl tax)'!V$35:V$66)</f>
        <v>4.9224614526778208</v>
      </c>
      <c r="V74" s="48">
        <f>AVERAGEIF('5.4.4 (Very Large excl tax)'!$A$35:$A$66,'Annual excl tax'!$B74,'5.4.4 (Very Large excl tax)'!W$35:W$66)</f>
        <v>5.1344477160097846</v>
      </c>
      <c r="W74" s="48">
        <f>AVERAGEIF('5.4.4 (Very Large excl tax)'!$A$35:$A$66,'Annual excl tax'!$B74,'5.4.4 (Very Large excl tax)'!X$35:X$66)</f>
        <v>6.6207357013744632</v>
      </c>
      <c r="X74" s="48">
        <f>AVERAGEIF('5.4.4 (Very Large excl tax)'!$A$35:$A$66,'Annual excl tax'!$B74,'5.4.4 (Very Large excl tax)'!Y$35:Y$66)</f>
        <v>5.4459528705563383</v>
      </c>
      <c r="Y74" s="48">
        <f>AVERAGEIF('5.4.4 (Very Large excl tax)'!$A$35:$A$66,'Annual excl tax'!$B74,'5.4.4 (Very Large excl tax)'!Z$35:Z$66)</f>
        <v>4.5610935605236413</v>
      </c>
      <c r="Z74" s="48">
        <f>AVERAGEIF('5.4.4 (Very Large excl tax)'!$A$35:$A$66,'Annual excl tax'!$B74,'5.4.4 (Very Large excl tax)'!AA$35:AA$66)</f>
        <v>5.3310426890791938</v>
      </c>
      <c r="AA74" s="48">
        <f>AVERAGEIF('5.4.4 (Very Large excl tax)'!$A$35:$A$66,'Annual excl tax'!$B74,'5.4.4 (Very Large excl tax)'!AB$35:AB$66)</f>
        <v>4.6519033121956008</v>
      </c>
      <c r="AB74" s="48">
        <f>AVERAGEIF('5.4.4 (Very Large excl tax)'!$A$35:$A$66,'Annual excl tax'!$B74,'5.4.4 (Very Large excl tax)'!AC$35:AC$66)</f>
        <v>4.5817689706773557</v>
      </c>
      <c r="AC74" s="48">
        <f>AVERAGEIF('5.4.4 (Very Large excl tax)'!$A$35:$A$66,'Annual excl tax'!$B74,'5.4.4 (Very Large excl tax)'!AD$35:AD$66)</f>
        <v>8.1109977767797936</v>
      </c>
      <c r="AD74" s="48">
        <f>AVERAGEIF('5.4.4 (Very Large excl tax)'!$A$35:$A$66,'Annual excl tax'!$B74,'5.4.4 (Very Large excl tax)'!AE$35:AE$66)</f>
        <v>4.5002787487917857</v>
      </c>
      <c r="AE74" s="48">
        <f>AVERAGEIF('5.4.4 (Very Large excl tax)'!$A$35:$A$66,'Annual excl tax'!$B74,'5.4.4 (Very Large excl tax)'!AF$35:AF$66)</f>
        <v>4.0104165270412464</v>
      </c>
      <c r="AF74" s="48">
        <f>AVERAGEIF('5.4.4 (Very Large excl tax)'!$A$35:$A$66,'Annual excl tax'!$B74,'5.4.4 (Very Large excl tax)'!AG$35:AG$66)</f>
        <v>6.6212527855684868</v>
      </c>
      <c r="AG74" s="48">
        <f>AVERAGEIF('5.4.4 (Very Large excl tax)'!$A$35:$A$66,'Annual excl tax'!$B74,'5.4.4 (Very Large excl tax)'!AH$35:AH$66)</f>
        <v>4.2222428593974168</v>
      </c>
      <c r="AH74" s="48">
        <f t="shared" si="28"/>
        <v>4.6081296544295878</v>
      </c>
      <c r="AI74" s="50">
        <f t="shared" si="29"/>
        <v>55.670122361626831</v>
      </c>
      <c r="AJ74" s="51">
        <f>RANK(Q74,(C74:Q74,U74:AG74),1)</f>
        <v>26</v>
      </c>
    </row>
    <row r="75" spans="1:36" ht="12.95" customHeight="1" x14ac:dyDescent="0.2">
      <c r="A75" s="32" t="s">
        <v>40</v>
      </c>
      <c r="B75" s="109">
        <v>2017</v>
      </c>
      <c r="C75" s="48">
        <f>AVERAGEIF('5.4.4 (Very Large excl tax)'!$A$35:$A$66,'Annual excl tax'!$B75,'5.4.4 (Very Large excl tax)'!D$35:D$66)</f>
        <v>3.9179459651586801</v>
      </c>
      <c r="D75" s="48">
        <f>AVERAGEIF('5.4.4 (Very Large excl tax)'!$A$35:$A$66,'Annual excl tax'!$B75,'5.4.4 (Very Large excl tax)'!E$35:E$66)</f>
        <v>4.1562431052488149</v>
      </c>
      <c r="E75" s="48">
        <f>AVERAGEIF('5.4.4 (Very Large excl tax)'!$A$35:$A$66,'Annual excl tax'!$B75,'5.4.4 (Very Large excl tax)'!F$35:F$66)</f>
        <v>4.1962503583168811</v>
      </c>
      <c r="F75" s="48">
        <f>AVERAGEIF('5.4.4 (Very Large excl tax)'!$A$35:$A$66,'Annual excl tax'!$B75,'5.4.4 (Very Large excl tax)'!G$35:G$66)</f>
        <v>3.8580128813545658</v>
      </c>
      <c r="G75" s="48">
        <f>AVERAGEIF('5.4.4 (Very Large excl tax)'!$A$35:$A$66,'Annual excl tax'!$B75,'5.4.4 (Very Large excl tax)'!H$35:H$66)</f>
        <v>4.1584741649628079</v>
      </c>
      <c r="H75" s="48">
        <f>AVERAGEIF('5.4.4 (Very Large excl tax)'!$A$35:$A$66,'Annual excl tax'!$B75,'5.4.4 (Very Large excl tax)'!I$35:I$66)</f>
        <v>3.8951525715291133</v>
      </c>
      <c r="I75" s="48"/>
      <c r="J75" s="48">
        <f>AVERAGEIF('5.4.4 (Very Large excl tax)'!$A$35:$A$66,'Annual excl tax'!$B75,'5.4.4 (Very Large excl tax)'!K$35:K$66)</f>
        <v>6.2821023529157554</v>
      </c>
      <c r="K75" s="48">
        <f>AVERAGEIF('5.4.4 (Very Large excl tax)'!$A$35:$A$66,'Annual excl tax'!$B75,'5.4.4 (Very Large excl tax)'!L$35:L$66)</f>
        <v>5.3539420157109499</v>
      </c>
      <c r="L75" s="48"/>
      <c r="M75" s="48">
        <f>AVERAGEIF('5.4.4 (Very Large excl tax)'!$A$35:$A$66,'Annual excl tax'!$B75,'5.4.4 (Very Large excl tax)'!N$35:N$66)</f>
        <v>4.3923073007188709</v>
      </c>
      <c r="N75" s="48">
        <f>AVERAGEIF('5.4.4 (Very Large excl tax)'!$A$35:$A$66,'Annual excl tax'!$B75,'5.4.4 (Very Large excl tax)'!O$35:O$66)</f>
        <v>5.6375062777908909</v>
      </c>
      <c r="O75" s="48">
        <f>AVERAGEIF('5.4.4 (Very Large excl tax)'!$A$35:$A$66,'Annual excl tax'!$B75,'5.4.4 (Very Large excl tax)'!P$35:P$66)</f>
        <v>5.9948718359954984</v>
      </c>
      <c r="P75" s="48">
        <f>AVERAGEIF('5.4.4 (Very Large excl tax)'!$A$35:$A$66,'Annual excl tax'!$B75,'5.4.4 (Very Large excl tax)'!Q$35:Q$66)</f>
        <v>3.4590455135474247</v>
      </c>
      <c r="Q75" s="48">
        <f>AVERAGEIF('5.4.4 (Very Large excl tax)'!$A$35:$A$66,'Annual excl tax'!$B75,'5.4.4 (Very Large excl tax)'!R$35:R$66)</f>
        <v>8.5526947450324275</v>
      </c>
      <c r="R75" s="49">
        <f t="shared" si="25"/>
        <v>4.1962503583168811</v>
      </c>
      <c r="S75" s="50">
        <f t="shared" si="26"/>
        <v>103.81755173594836</v>
      </c>
      <c r="T75" s="51">
        <f t="shared" si="27"/>
        <v>13</v>
      </c>
      <c r="U75" s="48">
        <f>AVERAGEIF('5.4.4 (Very Large excl tax)'!$A$35:$A$66,'Annual excl tax'!$B75,'5.4.4 (Very Large excl tax)'!V$35:V$66)</f>
        <v>4.7992436813861712</v>
      </c>
      <c r="V75" s="48">
        <f>AVERAGEIF('5.4.4 (Very Large excl tax)'!$A$35:$A$66,'Annual excl tax'!$B75,'5.4.4 (Very Large excl tax)'!W$35:W$66)</f>
        <v>4.1289857072851763</v>
      </c>
      <c r="W75" s="48">
        <f>AVERAGEIF('5.4.4 (Very Large excl tax)'!$A$35:$A$66,'Annual excl tax'!$B75,'5.4.4 (Very Large excl tax)'!X$35:X$66)</f>
        <v>9.0221149344871634</v>
      </c>
      <c r="X75" s="48">
        <f>AVERAGEIF('5.4.4 (Very Large excl tax)'!$A$35:$A$66,'Annual excl tax'!$B75,'5.4.4 (Very Large excl tax)'!Y$35:Y$66)</f>
        <v>5.5719946022487514</v>
      </c>
      <c r="Y75" s="48">
        <f>AVERAGEIF('5.4.4 (Very Large excl tax)'!$A$35:$A$66,'Annual excl tax'!$B75,'5.4.4 (Very Large excl tax)'!Z$35:Z$66)</f>
        <v>4.6902169168907486</v>
      </c>
      <c r="Z75" s="48">
        <f>AVERAGEIF('5.4.4 (Very Large excl tax)'!$A$35:$A$66,'Annual excl tax'!$B75,'5.4.4 (Very Large excl tax)'!AA$35:AA$66)</f>
        <v>5.2963993530289706</v>
      </c>
      <c r="AA75" s="48">
        <f>AVERAGEIF('5.4.4 (Very Large excl tax)'!$A$35:$A$66,'Annual excl tax'!$B75,'5.4.4 (Very Large excl tax)'!AB$35:AB$66)</f>
        <v>4.6441520454071874</v>
      </c>
      <c r="AB75" s="48">
        <f>AVERAGEIF('5.4.4 (Very Large excl tax)'!$A$35:$A$66,'Annual excl tax'!$B75,'5.4.4 (Very Large excl tax)'!AC$35:AC$66)</f>
        <v>4.6269381859686876</v>
      </c>
      <c r="AC75" s="48">
        <f>AVERAGEIF('5.4.4 (Very Large excl tax)'!$A$35:$A$66,'Annual excl tax'!$B75,'5.4.4 (Very Large excl tax)'!AD$35:AD$66)</f>
        <v>8.3457983995176335</v>
      </c>
      <c r="AD75" s="48">
        <f>AVERAGEIF('5.4.4 (Very Large excl tax)'!$A$35:$A$66,'Annual excl tax'!$B75,'5.4.4 (Very Large excl tax)'!AE$35:AE$66)</f>
        <v>3.9887175096225587</v>
      </c>
      <c r="AE75" s="48">
        <f>AVERAGEIF('5.4.4 (Very Large excl tax)'!$A$35:$A$66,'Annual excl tax'!$B75,'5.4.4 (Very Large excl tax)'!AF$35:AF$66)</f>
        <v>4.5300247733981687</v>
      </c>
      <c r="AF75" s="48">
        <f>AVERAGEIF('5.4.4 (Very Large excl tax)'!$A$35:$A$66,'Annual excl tax'!$B75,'5.4.4 (Very Large excl tax)'!AG$35:AG$66)</f>
        <v>4.790636280440399</v>
      </c>
      <c r="AG75" s="48">
        <f>AVERAGEIF('5.4.4 (Very Large excl tax)'!$A$35:$A$66,'Annual excl tax'!$B75,'5.4.4 (Very Large excl tax)'!AH$35:AH$66)</f>
        <v>4.4904946621014865</v>
      </c>
      <c r="AH75" s="48">
        <f t="shared" si="28"/>
        <v>4.6355451156879379</v>
      </c>
      <c r="AI75" s="50">
        <f t="shared" si="29"/>
        <v>84.502459399818946</v>
      </c>
      <c r="AJ75" s="51">
        <f>RANK(Q75,(C75:Q75,U75:AG75),1)</f>
        <v>25</v>
      </c>
    </row>
    <row r="76" spans="1:36" ht="12.95" customHeight="1" x14ac:dyDescent="0.2">
      <c r="A76" s="32" t="s">
        <v>40</v>
      </c>
      <c r="B76" s="109">
        <v>2018</v>
      </c>
      <c r="C76" s="48">
        <f>AVERAGEIF('5.4.4 (Very Large excl tax)'!$A$35:$A$66,'Annual excl tax'!$B76,'5.4.4 (Very Large excl tax)'!D$35:D$66)</f>
        <v>4.406643517844854</v>
      </c>
      <c r="D76" s="48">
        <f>AVERAGEIF('5.4.4 (Very Large excl tax)'!$A$35:$A$66,'Annual excl tax'!$B76,'5.4.4 (Very Large excl tax)'!E$35:E$66)</f>
        <v>4.5626334763954315</v>
      </c>
      <c r="E76" s="48">
        <f>AVERAGEIF('5.4.4 (Very Large excl tax)'!$A$35:$A$66,'Annual excl tax'!$B76,'5.4.4 (Very Large excl tax)'!F$35:F$66)</f>
        <v>4.6979311082410717</v>
      </c>
      <c r="F76" s="48">
        <f>AVERAGEIF('5.4.4 (Very Large excl tax)'!$A$35:$A$66,'Annual excl tax'!$B76,'5.4.4 (Very Large excl tax)'!G$35:G$66)</f>
        <v>4.2329616376227239</v>
      </c>
      <c r="G76" s="48">
        <f>AVERAGEIF('5.4.4 (Very Large excl tax)'!$A$35:$A$66,'Annual excl tax'!$B76,'5.4.4 (Very Large excl tax)'!H$35:H$66)</f>
        <v>4.569059755752674</v>
      </c>
      <c r="H76" s="48">
        <f>AVERAGEIF('5.4.4 (Very Large excl tax)'!$A$35:$A$66,'Annual excl tax'!$B76,'5.4.4 (Very Large excl tax)'!I$35:I$66)</f>
        <v>4.1404420010688465</v>
      </c>
      <c r="I76" s="48"/>
      <c r="J76" s="48">
        <f>AVERAGEIF('5.4.4 (Very Large excl tax)'!$A$35:$A$66,'Annual excl tax'!$B76,'5.4.4 (Very Large excl tax)'!K$35:K$66)</f>
        <v>7.4099682056650238</v>
      </c>
      <c r="K76" s="48">
        <f>AVERAGEIF('5.4.4 (Very Large excl tax)'!$A$35:$A$66,'Annual excl tax'!$B76,'5.4.4 (Very Large excl tax)'!L$35:L$66)</f>
        <v>5.9512557530941148</v>
      </c>
      <c r="L76" s="48"/>
      <c r="M76" s="48">
        <f>AVERAGEIF('5.4.4 (Very Large excl tax)'!$A$35:$A$66,'Annual excl tax'!$B76,'5.4.4 (Very Large excl tax)'!N$35:N$66)</f>
        <v>4.7829598055871507</v>
      </c>
      <c r="N76" s="48">
        <f>AVERAGEIF('5.4.4 (Very Large excl tax)'!$A$35:$A$66,'Annual excl tax'!$B76,'5.4.4 (Very Large excl tax)'!O$35:O$66)</f>
        <v>5.4147926913459923</v>
      </c>
      <c r="O76" s="48">
        <f>AVERAGEIF('5.4.4 (Very Large excl tax)'!$A$35:$A$66,'Annual excl tax'!$B76,'5.4.4 (Very Large excl tax)'!P$35:P$66)</f>
        <v>6.5394395582289198</v>
      </c>
      <c r="P76" s="48">
        <f>AVERAGEIF('5.4.4 (Very Large excl tax)'!$A$35:$A$66,'Annual excl tax'!$B76,'5.4.4 (Very Large excl tax)'!Q$35:Q$66)</f>
        <v>3.6549304213221037</v>
      </c>
      <c r="Q76" s="48">
        <f>AVERAGEIF('5.4.4 (Very Large excl tax)'!$A$35:$A$66,'Annual excl tax'!$B76,'5.4.4 (Very Large excl tax)'!R$35:R$66)</f>
        <v>8.1203486982031521</v>
      </c>
      <c r="R76" s="49">
        <f t="shared" si="25"/>
        <v>4.6979311082410717</v>
      </c>
      <c r="S76" s="50">
        <f t="shared" si="26"/>
        <v>72.849463117041111</v>
      </c>
      <c r="T76" s="51">
        <f t="shared" si="27"/>
        <v>13</v>
      </c>
      <c r="U76" s="48">
        <f>AVERAGEIF('5.4.4 (Very Large excl tax)'!$A$35:$A$66,'Annual excl tax'!$B76,'5.4.4 (Very Large excl tax)'!V$35:V$66)</f>
        <v>5.3997573826129965</v>
      </c>
      <c r="V76" s="48">
        <f>AVERAGEIF('5.4.4 (Very Large excl tax)'!$A$35:$A$66,'Annual excl tax'!$B76,'5.4.4 (Very Large excl tax)'!W$35:W$66)</f>
        <v>5.1486395681995551</v>
      </c>
      <c r="W76" s="48">
        <f>AVERAGEIF('5.4.4 (Very Large excl tax)'!$A$35:$A$66,'Annual excl tax'!$B76,'5.4.4 (Very Large excl tax)'!X$35:X$66)</f>
        <v>10.725858570829025</v>
      </c>
      <c r="X76" s="48">
        <f>AVERAGEIF('5.4.4 (Very Large excl tax)'!$A$35:$A$66,'Annual excl tax'!$B76,'5.4.4 (Very Large excl tax)'!Y$35:Y$66)</f>
        <v>5.5772573228833817</v>
      </c>
      <c r="Y76" s="48">
        <f>AVERAGEIF('5.4.4 (Very Large excl tax)'!$A$35:$A$66,'Annual excl tax'!$B76,'5.4.4 (Very Large excl tax)'!Z$35:Z$66)</f>
        <v>5.2998919877400343</v>
      </c>
      <c r="Z76" s="48">
        <f>AVERAGEIF('5.4.4 (Very Large excl tax)'!$A$35:$A$66,'Annual excl tax'!$B76,'5.4.4 (Very Large excl tax)'!AA$35:AA$66)</f>
        <v>5.6189756950124199</v>
      </c>
      <c r="AA76" s="48">
        <f>AVERAGEIF('5.4.4 (Very Large excl tax)'!$A$35:$A$66,'Annual excl tax'!$B76,'5.4.4 (Very Large excl tax)'!AB$35:AB$66)</f>
        <v>4.2911136970544774</v>
      </c>
      <c r="AB76" s="48">
        <f>AVERAGEIF('5.4.4 (Very Large excl tax)'!$A$35:$A$66,'Annual excl tax'!$B76,'5.4.4 (Very Large excl tax)'!AC$35:AC$66)</f>
        <v>4.7555508377475473</v>
      </c>
      <c r="AC76" s="48">
        <f>AVERAGEIF('5.4.4 (Very Large excl tax)'!$A$35:$A$66,'Annual excl tax'!$B76,'5.4.4 (Very Large excl tax)'!AD$35:AD$66)</f>
        <v>8.4213063220299986</v>
      </c>
      <c r="AD76" s="48">
        <f>AVERAGEIF('5.4.4 (Very Large excl tax)'!$A$35:$A$66,'Annual excl tax'!$B76,'5.4.4 (Very Large excl tax)'!AE$35:AE$66)</f>
        <v>4.0298916874364217</v>
      </c>
      <c r="AE76" s="48">
        <f>AVERAGEIF('5.4.4 (Very Large excl tax)'!$A$35:$A$66,'Annual excl tax'!$B76,'5.4.4 (Very Large excl tax)'!AF$35:AF$66)</f>
        <v>5.2254514218942765</v>
      </c>
      <c r="AF76" s="48">
        <f>AVERAGEIF('5.4.4 (Very Large excl tax)'!$A$35:$A$66,'Annual excl tax'!$B76,'5.4.4 (Very Large excl tax)'!AG$35:AG$66)</f>
        <v>5.2076143193340112</v>
      </c>
      <c r="AG76" s="48">
        <f>AVERAGEIF('5.4.4 (Very Large excl tax)'!$A$35:$A$66,'Annual excl tax'!$B76,'5.4.4 (Very Large excl tax)'!AH$35:AH$66)</f>
        <v>4.5608429121013163</v>
      </c>
      <c r="AH76" s="48">
        <f t="shared" si="28"/>
        <v>5.1781269437667827</v>
      </c>
      <c r="AI76" s="50">
        <f t="shared" si="29"/>
        <v>56.820193602593996</v>
      </c>
      <c r="AJ76" s="51">
        <f>RANK(Q76,(C76:Q76,U76:AG76),1)</f>
        <v>24</v>
      </c>
    </row>
    <row r="77" spans="1:36" ht="12.95" customHeight="1" x14ac:dyDescent="0.2">
      <c r="A77" s="32" t="s">
        <v>40</v>
      </c>
      <c r="B77" s="109">
        <v>2019</v>
      </c>
      <c r="C77" s="48">
        <f>AVERAGEIF('5.4.4 (Very Large excl tax)'!$A$35:$A$66,'Annual excl tax'!$B77,'5.4.4 (Very Large excl tax)'!D$35:D$66)</f>
        <v>5.1202129340704214</v>
      </c>
      <c r="D77" s="48">
        <f>AVERAGEIF('5.4.4 (Very Large excl tax)'!$A$35:$A$66,'Annual excl tax'!$B77,'5.4.4 (Very Large excl tax)'!E$35:E$66)</f>
        <v>4.6811910521358868</v>
      </c>
      <c r="E77" s="48">
        <f>AVERAGEIF('5.4.4 (Very Large excl tax)'!$A$35:$A$66,'Annual excl tax'!$B77,'5.4.4 (Very Large excl tax)'!F$35:F$66)</f>
        <v>4.6462101401402451</v>
      </c>
      <c r="F77" s="48">
        <f>AVERAGEIF('5.4.4 (Very Large excl tax)'!$A$35:$A$66,'Annual excl tax'!$B77,'5.4.4 (Very Large excl tax)'!G$35:G$66)</f>
        <v>4.4405340914196767</v>
      </c>
      <c r="G77" s="48">
        <f>AVERAGEIF('5.4.4 (Very Large excl tax)'!$A$35:$A$66,'Annual excl tax'!$B77,'5.4.4 (Very Large excl tax)'!H$35:H$66)</f>
        <v>4.7951460555245511</v>
      </c>
      <c r="H77" s="48">
        <f>AVERAGEIF('5.4.4 (Very Large excl tax)'!$A$35:$A$66,'Annual excl tax'!$B77,'5.4.4 (Very Large excl tax)'!I$35:I$66)</f>
        <v>4.3548186476206379</v>
      </c>
      <c r="I77" s="48"/>
      <c r="J77" s="48">
        <f>AVERAGEIF('5.4.4 (Very Large excl tax)'!$A$35:$A$66,'Annual excl tax'!$B77,'5.4.4 (Very Large excl tax)'!K$35:K$66)</f>
        <v>7.4797904261711494</v>
      </c>
      <c r="K77" s="48">
        <f>AVERAGEIF('5.4.4 (Very Large excl tax)'!$A$35:$A$66,'Annual excl tax'!$B77,'5.4.4 (Very Large excl tax)'!L$35:L$66)</f>
        <v>6.8836907120968238</v>
      </c>
      <c r="L77" s="48"/>
      <c r="M77" s="48">
        <f>AVERAGEIF('5.4.4 (Very Large excl tax)'!$A$35:$A$66,'Annual excl tax'!$B77,'5.4.4 (Very Large excl tax)'!N$35:N$66)</f>
        <v>4.9615922076031822</v>
      </c>
      <c r="N77" s="48">
        <f>AVERAGEIF('5.4.4 (Very Large excl tax)'!$A$35:$A$66,'Annual excl tax'!$B77,'5.4.4 (Very Large excl tax)'!O$35:O$66)</f>
        <v>5.6590977780923453</v>
      </c>
      <c r="O77" s="48">
        <f>AVERAGEIF('5.4.4 (Very Large excl tax)'!$A$35:$A$66,'Annual excl tax'!$B77,'5.4.4 (Very Large excl tax)'!P$35:P$66)</f>
        <v>5.6187206010530764</v>
      </c>
      <c r="P77" s="48">
        <f>AVERAGEIF('5.4.4 (Very Large excl tax)'!$A$35:$A$66,'Annual excl tax'!$B77,'5.4.4 (Very Large excl tax)'!Q$35:Q$66)</f>
        <v>4.1054659106467817</v>
      </c>
      <c r="Q77" s="48">
        <f>AVERAGEIF('5.4.4 (Very Large excl tax)'!$A$35:$A$66,'Annual excl tax'!$B77,'5.4.4 (Very Large excl tax)'!R$35:R$66)</f>
        <v>7.0761128827733106</v>
      </c>
      <c r="R77" s="49">
        <f t="shared" si="25"/>
        <v>4.9615922076031822</v>
      </c>
      <c r="S77" s="50">
        <f t="shared" si="26"/>
        <v>42.617784507356745</v>
      </c>
      <c r="T77" s="51">
        <f t="shared" si="27"/>
        <v>12</v>
      </c>
      <c r="U77" s="48">
        <f>AVERAGEIF('5.4.4 (Very Large excl tax)'!$A$35:$A$66,'Annual excl tax'!$B77,'5.4.4 (Very Large excl tax)'!V$35:V$66)</f>
        <v>5.9142028326469314</v>
      </c>
      <c r="V77" s="48">
        <f>AVERAGEIF('5.4.4 (Very Large excl tax)'!$A$35:$A$66,'Annual excl tax'!$B77,'5.4.4 (Very Large excl tax)'!W$35:W$66)</f>
        <v>5.2869360159001335</v>
      </c>
      <c r="W77" s="48">
        <f>AVERAGEIF('5.4.4 (Very Large excl tax)'!$A$35:$A$66,'Annual excl tax'!$B77,'5.4.4 (Very Large excl tax)'!X$35:X$66)</f>
        <v>9.8305771036341412</v>
      </c>
      <c r="X77" s="48">
        <f>AVERAGEIF('5.4.4 (Very Large excl tax)'!$A$35:$A$66,'Annual excl tax'!$B77,'5.4.4 (Very Large excl tax)'!Y$35:Y$66)</f>
        <v>5.5503412327822517</v>
      </c>
      <c r="Y77" s="48">
        <f>AVERAGEIF('5.4.4 (Very Large excl tax)'!$A$35:$A$66,'Annual excl tax'!$B77,'5.4.4 (Very Large excl tax)'!Z$35:Z$66)</f>
        <v>5.5626134500049975</v>
      </c>
      <c r="Z77" s="48">
        <f>AVERAGEIF('5.4.4 (Very Large excl tax)'!$A$35:$A$66,'Annual excl tax'!$B77,'5.4.4 (Very Large excl tax)'!AA$35:AA$66)</f>
        <v>6.0764791228652921</v>
      </c>
      <c r="AA77" s="48">
        <f>AVERAGEIF('5.4.4 (Very Large excl tax)'!$A$35:$A$66,'Annual excl tax'!$B77,'5.4.4 (Very Large excl tax)'!AB$35:AB$66)</f>
        <v>4.8620061752668722</v>
      </c>
      <c r="AB77" s="48">
        <f>AVERAGEIF('5.4.4 (Very Large excl tax)'!$A$35:$A$66,'Annual excl tax'!$B77,'5.4.4 (Very Large excl tax)'!AC$35:AC$66)</f>
        <v>6.2282957449188716</v>
      </c>
      <c r="AC77" s="48">
        <f>AVERAGEIF('5.4.4 (Very Large excl tax)'!$A$35:$A$66,'Annual excl tax'!$B77,'5.4.4 (Very Large excl tax)'!AD$35:AD$66)</f>
        <v>8.5079173858218535</v>
      </c>
      <c r="AD77" s="48">
        <f>AVERAGEIF('5.4.4 (Very Large excl tax)'!$A$35:$A$66,'Annual excl tax'!$B77,'5.4.4 (Very Large excl tax)'!AE$35:AE$66)</f>
        <v>5.1484920550530573</v>
      </c>
      <c r="AE77" s="48">
        <f>AVERAGEIF('5.4.4 (Very Large excl tax)'!$A$35:$A$66,'Annual excl tax'!$B77,'5.4.4 (Very Large excl tax)'!AF$35:AF$66)</f>
        <v>6.2748836054766279</v>
      </c>
      <c r="AF77" s="48">
        <f>AVERAGEIF('5.4.4 (Very Large excl tax)'!$A$35:$A$66,'Annual excl tax'!$B77,'5.4.4 (Very Large excl tax)'!AG$35:AG$66)</f>
        <v>5.4756161260355238</v>
      </c>
      <c r="AG77" s="48">
        <f>AVERAGEIF('5.4.4 (Very Large excl tax)'!$A$35:$A$66,'Annual excl tax'!$B77,'5.4.4 (Very Large excl tax)'!AH$35:AH$66)</f>
        <v>4.7910948778433138</v>
      </c>
      <c r="AH77" s="48">
        <f t="shared" si="28"/>
        <v>5.5129786794088877</v>
      </c>
      <c r="AI77" s="50">
        <f t="shared" si="29"/>
        <v>28.353713922434853</v>
      </c>
      <c r="AJ77" s="51">
        <f>RANK(Q77,(C77:Q77,U77:AG77),1)</f>
        <v>23</v>
      </c>
    </row>
    <row r="78" spans="1:36" ht="12.95" customHeight="1" x14ac:dyDescent="0.2">
      <c r="A78" s="32" t="s">
        <v>40</v>
      </c>
      <c r="B78" s="109">
        <v>2020</v>
      </c>
      <c r="C78" s="48">
        <f>AVERAGEIF('5.4.4 (Very Large excl tax)'!$A$35:$A$66,'Annual excl tax'!$B78,'5.4.4 (Very Large excl tax)'!D$35:D$66)</f>
        <v>5.3555379425225649</v>
      </c>
      <c r="D78" s="48">
        <f>AVERAGEIF('5.4.4 (Very Large excl tax)'!$A$35:$A$66,'Annual excl tax'!$B78,'5.4.4 (Very Large excl tax)'!E$35:E$66)</f>
        <v>4.6275045797025331</v>
      </c>
      <c r="E78" s="48">
        <f>AVERAGEIF('5.4.4 (Very Large excl tax)'!$A$35:$A$66,'Annual excl tax'!$B78,'5.4.4 (Very Large excl tax)'!F$35:F$66)</f>
        <v>4.240244483673516</v>
      </c>
      <c r="F78" s="48">
        <f>AVERAGEIF('5.4.4 (Very Large excl tax)'!$A$35:$A$66,'Annual excl tax'!$B78,'5.4.4 (Very Large excl tax)'!G$35:G$66)</f>
        <v>3.8959325954434076</v>
      </c>
      <c r="G78" s="48">
        <f>AVERAGEIF('5.4.4 (Very Large excl tax)'!$A$35:$A$66,'Annual excl tax'!$B78,'5.4.4 (Very Large excl tax)'!H$35:H$66)</f>
        <v>4.812264556557496</v>
      </c>
      <c r="H78" s="48">
        <f>AVERAGEIF('5.4.4 (Very Large excl tax)'!$A$35:$A$66,'Annual excl tax'!$B78,'5.4.4 (Very Large excl tax)'!I$35:I$66)</f>
        <v>4.1131732207976501</v>
      </c>
      <c r="I78" s="48"/>
      <c r="J78" s="48">
        <f>AVERAGEIF('5.4.4 (Very Large excl tax)'!$A$35:$A$66,'Annual excl tax'!$B78,'5.4.4 (Very Large excl tax)'!K$35:K$66)</f>
        <v>7.1919358263311093</v>
      </c>
      <c r="K78" s="48">
        <f>AVERAGEIF('5.4.4 (Very Large excl tax)'!$A$35:$A$66,'Annual excl tax'!$B78,'5.4.4 (Very Large excl tax)'!L$35:L$66)</f>
        <v>5.7645651526629447</v>
      </c>
      <c r="L78" s="48"/>
      <c r="M78" s="48">
        <f>AVERAGEIF('5.4.4 (Very Large excl tax)'!$A$35:$A$66,'Annual excl tax'!$B78,'5.4.4 (Very Large excl tax)'!N$35:N$66)</f>
        <v>5.3119521793969771</v>
      </c>
      <c r="N78" s="48">
        <f>AVERAGEIF('5.4.4 (Very Large excl tax)'!$A$35:$A$66,'Annual excl tax'!$B78,'5.4.4 (Very Large excl tax)'!O$35:O$66)</f>
        <v>4.7288767268778544</v>
      </c>
      <c r="O78" s="48">
        <f>AVERAGEIF('5.4.4 (Very Large excl tax)'!$A$35:$A$66,'Annual excl tax'!$B78,'5.4.4 (Very Large excl tax)'!P$35:P$66)</f>
        <v>4.778752072625605</v>
      </c>
      <c r="P78" s="48">
        <f>AVERAGEIF('5.4.4 (Very Large excl tax)'!$A$35:$A$66,'Annual excl tax'!$B78,'5.4.4 (Very Large excl tax)'!Q$35:Q$66)</f>
        <v>3.5617428214423121</v>
      </c>
      <c r="Q78" s="48">
        <f>AVERAGEIF('5.4.4 (Very Large excl tax)'!$A$35:$A$66,'Annual excl tax'!$B78,'5.4.4 (Very Large excl tax)'!R$35:R$66)</f>
        <v>7.0188445646965167</v>
      </c>
      <c r="R78" s="49">
        <f t="shared" si="25"/>
        <v>4.778752072625605</v>
      </c>
      <c r="S78" s="50">
        <f t="shared" si="26"/>
        <v>46.876097734865965</v>
      </c>
      <c r="T78" s="51">
        <f t="shared" si="27"/>
        <v>12</v>
      </c>
      <c r="U78" s="48">
        <f>AVERAGEIF('5.4.4 (Very Large excl tax)'!$A$35:$A$66,'Annual excl tax'!$B78,'5.4.4 (Very Large excl tax)'!V$35:V$66)</f>
        <v>5.6589182586953681</v>
      </c>
      <c r="V78" s="48">
        <f>AVERAGEIF('5.4.4 (Very Large excl tax)'!$A$35:$A$66,'Annual excl tax'!$B78,'5.4.4 (Very Large excl tax)'!W$35:W$66)</f>
        <v>5.4333732148890528</v>
      </c>
      <c r="W78" s="48">
        <f>AVERAGEIF('5.4.4 (Very Large excl tax)'!$A$35:$A$66,'Annual excl tax'!$B78,'5.4.4 (Very Large excl tax)'!X$35:X$66)</f>
        <v>8.8253533402150453</v>
      </c>
      <c r="X78" s="48">
        <f>AVERAGEIF('5.4.4 (Very Large excl tax)'!$A$35:$A$66,'Annual excl tax'!$B78,'5.4.4 (Very Large excl tax)'!Y$35:Y$66)</f>
        <v>5.6059962416850952</v>
      </c>
      <c r="Y78" s="48">
        <f>AVERAGEIF('5.4.4 (Very Large excl tax)'!$A$35:$A$66,'Annual excl tax'!$B78,'5.4.4 (Very Large excl tax)'!Z$35:Z$66)</f>
        <v>4.7983090107657862</v>
      </c>
      <c r="Z78" s="48">
        <f>AVERAGEIF('5.4.4 (Very Large excl tax)'!$A$35:$A$66,'Annual excl tax'!$B78,'5.4.4 (Very Large excl tax)'!AA$35:AA$66)</f>
        <v>5.6713500188778925</v>
      </c>
      <c r="AA78" s="48">
        <f>AVERAGEIF('5.4.4 (Very Large excl tax)'!$A$35:$A$66,'Annual excl tax'!$B78,'5.4.4 (Very Large excl tax)'!AB$35:AB$66)</f>
        <v>4.3723293185623406</v>
      </c>
      <c r="AB78" s="48">
        <f>AVERAGEIF('5.4.4 (Very Large excl tax)'!$A$35:$A$66,'Annual excl tax'!$B78,'5.4.4 (Very Large excl tax)'!AC$35:AC$66)</f>
        <v>6.0655381528115999</v>
      </c>
      <c r="AC78" s="48">
        <f>AVERAGEIF('5.4.4 (Very Large excl tax)'!$A$35:$A$66,'Annual excl tax'!$B78,'5.4.4 (Very Large excl tax)'!AD$35:AD$66)</f>
        <v>8.9789503145684737</v>
      </c>
      <c r="AD78" s="48">
        <f>AVERAGEIF('5.4.4 (Very Large excl tax)'!$A$35:$A$66,'Annual excl tax'!$B78,'5.4.4 (Very Large excl tax)'!AE$35:AE$66)</f>
        <v>4.7708410343236203</v>
      </c>
      <c r="AE78" s="48">
        <f>AVERAGEIF('5.4.4 (Very Large excl tax)'!$A$35:$A$66,'Annual excl tax'!$B78,'5.4.4 (Very Large excl tax)'!AF$35:AF$66)</f>
        <v>6.4298989293584619</v>
      </c>
      <c r="AF78" s="48">
        <f>AVERAGEIF('5.4.4 (Very Large excl tax)'!$A$35:$A$66,'Annual excl tax'!$B78,'5.4.4 (Very Large excl tax)'!AG$35:AG$66)</f>
        <v>5.8859861881550195</v>
      </c>
      <c r="AG78" s="48">
        <f>AVERAGEIF('5.4.4 (Very Large excl tax)'!$A$35:$A$66,'Annual excl tax'!$B78,'5.4.4 (Very Large excl tax)'!AH$35:AH$66)</f>
        <v>5.2393258191847227</v>
      </c>
      <c r="AH78" s="48">
        <f t="shared" si="28"/>
        <v>5.333745060959771</v>
      </c>
      <c r="AI78" s="50">
        <f t="shared" si="29"/>
        <v>31.593176735626049</v>
      </c>
      <c r="AJ78" s="51">
        <f>RANK(Q78,(C78:Q78,U78:AG78),1)</f>
        <v>23</v>
      </c>
    </row>
    <row r="79" spans="1:36" ht="12.6" customHeight="1" x14ac:dyDescent="0.2">
      <c r="A79" s="32" t="s">
        <v>40</v>
      </c>
      <c r="B79" s="110">
        <v>2021</v>
      </c>
      <c r="C79" s="48">
        <f>AVERAGEIF('5.4.4 (Very Large excl tax)'!$A$35:$A$66,'Annual excl tax'!$B79,'5.4.4 (Very Large excl tax)'!D$35:D$66)</f>
        <v>7.0670931014733549</v>
      </c>
      <c r="D79" s="48">
        <f>AVERAGEIF('5.4.4 (Very Large excl tax)'!$A$35:$A$66,'Annual excl tax'!$B79,'5.4.4 (Very Large excl tax)'!E$35:E$66)</f>
        <v>6.202086243703187</v>
      </c>
      <c r="E79" s="48">
        <f>AVERAGEIF('5.4.4 (Very Large excl tax)'!$A$35:$A$66,'Annual excl tax'!$B79,'5.4.4 (Very Large excl tax)'!F$35:F$66)</f>
        <v>8.1121236635501663</v>
      </c>
      <c r="F79" s="48">
        <f>AVERAGEIF('5.4.4 (Very Large excl tax)'!$A$35:$A$66,'Annual excl tax'!$B79,'5.4.4 (Very Large excl tax)'!G$35:G$66)</f>
        <v>5.3962850232512976</v>
      </c>
      <c r="G79" s="48">
        <f>AVERAGEIF('5.4.4 (Very Large excl tax)'!$A$35:$A$66,'Annual excl tax'!$B79,'5.4.4 (Very Large excl tax)'!H$35:H$66)</f>
        <v>6.2681380088274938</v>
      </c>
      <c r="H79" s="48">
        <f>AVERAGEIF('5.4.4 (Very Large excl tax)'!$A$35:$A$66,'Annual excl tax'!$B79,'5.4.4 (Very Large excl tax)'!I$35:I$66)</f>
        <v>5.3752425849338561</v>
      </c>
      <c r="I79" s="48"/>
      <c r="J79" s="48">
        <f>AVERAGEIF('5.4.4 (Very Large excl tax)'!$A$35:$A$66,'Annual excl tax'!$B79,'5.4.4 (Very Large excl tax)'!K$35:K$66)</f>
        <v>11.202982509703997</v>
      </c>
      <c r="K79" s="48">
        <f>AVERAGEIF('5.4.4 (Very Large excl tax)'!$A$35:$A$66,'Annual excl tax'!$B79,'5.4.4 (Very Large excl tax)'!L$35:L$66)</f>
        <v>9.9624622735161594</v>
      </c>
      <c r="L79" s="48"/>
      <c r="M79" s="48">
        <f>AVERAGEIF('5.4.4 (Very Large excl tax)'!$A$35:$A$66,'Annual excl tax'!$B79,'5.4.4 (Very Large excl tax)'!N$35:N$66)</f>
        <v>5.8159721712838408</v>
      </c>
      <c r="N79" s="48">
        <f>AVERAGEIF('5.4.4 (Very Large excl tax)'!$A$35:$A$66,'Annual excl tax'!$B79,'5.4.4 (Very Large excl tax)'!O$35:O$66)</f>
        <v>6.9958608817586825</v>
      </c>
      <c r="O79" s="48">
        <f>AVERAGEIF('5.4.4 (Very Large excl tax)'!$A$35:$A$66,'Annual excl tax'!$B79,'5.4.4 (Very Large excl tax)'!P$35:P$66)</f>
        <v>7.3335452840523141</v>
      </c>
      <c r="P79" s="48">
        <f>AVERAGEIF('5.4.4 (Very Large excl tax)'!$A$35:$A$66,'Annual excl tax'!$B79,'5.4.4 (Very Large excl tax)'!Q$35:Q$66)</f>
        <v>5.7700410109816174</v>
      </c>
      <c r="Q79" s="48">
        <f>AVERAGEIF('5.4.4 (Very Large excl tax)'!$A$35:$A$66,'Annual excl tax'!$B79,'5.4.4 (Very Large excl tax)'!R$35:R$66)</f>
        <v>8.6242312613243861</v>
      </c>
      <c r="R79" s="49">
        <f t="shared" si="25"/>
        <v>6.9958608817586825</v>
      </c>
      <c r="S79" s="50">
        <f t="shared" si="26"/>
        <v>23.276197269896954</v>
      </c>
      <c r="T79" s="51">
        <f t="shared" si="27"/>
        <v>11</v>
      </c>
      <c r="U79" s="48">
        <f>AVERAGEIF('5.4.4 (Very Large excl tax)'!$A$35:$A$66,'Annual excl tax'!$B79,'5.4.4 (Very Large excl tax)'!V$35:V$66)</f>
        <v>9.2687139312891809</v>
      </c>
      <c r="V79" s="48">
        <f>AVERAGEIF('5.4.4 (Very Large excl tax)'!$A$35:$A$66,'Annual excl tax'!$B79,'5.4.4 (Very Large excl tax)'!W$35:W$66)</f>
        <v>6.4805704498468657</v>
      </c>
      <c r="W79" s="48">
        <f>AVERAGEIF('5.4.4 (Very Large excl tax)'!$A$35:$A$66,'Annual excl tax'!$B79,'5.4.4 (Very Large excl tax)'!X$35:X$66)</f>
        <v>9.0178031124813192</v>
      </c>
      <c r="X79" s="48">
        <f>AVERAGEIF('5.4.4 (Very Large excl tax)'!$A$35:$A$66,'Annual excl tax'!$B79,'5.4.4 (Very Large excl tax)'!Y$35:Y$66)</f>
        <v>5.5155318550798524</v>
      </c>
      <c r="Y79" s="48">
        <f>AVERAGEIF('5.4.4 (Very Large excl tax)'!$A$35:$A$66,'Annual excl tax'!$B79,'5.4.4 (Very Large excl tax)'!Z$35:Z$66)</f>
        <v>7.8936806519167604</v>
      </c>
      <c r="Z79" s="48">
        <f>AVERAGEIF('5.4.4 (Very Large excl tax)'!$A$35:$A$66,'Annual excl tax'!$B79,'5.4.4 (Very Large excl tax)'!AA$35:AA$66)</f>
        <v>7.4861899183031735</v>
      </c>
      <c r="AA79" s="48">
        <f>AVERAGEIF('5.4.4 (Very Large excl tax)'!$A$35:$A$66,'Annual excl tax'!$B79,'5.4.4 (Very Large excl tax)'!AB$35:AB$66)</f>
        <v>5.3903580083564648</v>
      </c>
      <c r="AB79" s="48">
        <f>AVERAGEIF('5.4.4 (Very Large excl tax)'!$A$35:$A$66,'Annual excl tax'!$B79,'5.4.4 (Very Large excl tax)'!AC$35:AC$66)</f>
        <v>7.2901289570785659</v>
      </c>
      <c r="AC79" s="48">
        <f>AVERAGEIF('5.4.4 (Very Large excl tax)'!$A$35:$A$66,'Annual excl tax'!$B79,'5.4.4 (Very Large excl tax)'!AD$35:AD$66)</f>
        <v>8.3117102884861325</v>
      </c>
      <c r="AD79" s="48">
        <f>AVERAGEIF('5.4.4 (Very Large excl tax)'!$A$35:$A$66,'Annual excl tax'!$B79,'5.4.4 (Very Large excl tax)'!AE$35:AE$66)</f>
        <v>4.4669865116283383</v>
      </c>
      <c r="AE79" s="48">
        <f>AVERAGEIF('5.4.4 (Very Large excl tax)'!$A$35:$A$66,'Annual excl tax'!$B79,'5.4.4 (Very Large excl tax)'!AF$35:AF$66)</f>
        <v>7.776447319101484</v>
      </c>
      <c r="AF79" s="48">
        <f>AVERAGEIF('5.4.4 (Very Large excl tax)'!$A$35:$A$66,'Annual excl tax'!$B79,'5.4.4 (Very Large excl tax)'!AG$35:AG$66)</f>
        <v>7.2058756480895987</v>
      </c>
      <c r="AG79" s="48">
        <f>AVERAGEIF('5.4.4 (Very Large excl tax)'!$A$35:$A$66,'Annual excl tax'!$B79,'5.4.4 (Very Large excl tax)'!AH$35:AH$66)</f>
        <v>6.179458967305119</v>
      </c>
      <c r="AH79" s="48">
        <f t="shared" si="28"/>
        <v>7.1364843747814763</v>
      </c>
      <c r="AI79" s="50">
        <f t="shared" si="29"/>
        <v>20.847055894919766</v>
      </c>
      <c r="AJ79" s="51">
        <f>RANK(Q79,(C79:Q79,U79:AG79),1)</f>
        <v>22</v>
      </c>
    </row>
    <row r="80" spans="1:36" ht="12.6" customHeight="1" x14ac:dyDescent="0.2">
      <c r="A80" s="32" t="s">
        <v>40</v>
      </c>
      <c r="B80" s="110">
        <v>2022</v>
      </c>
      <c r="C80" s="48">
        <f>AVERAGEIF('5.4.4 (Very Large excl tax)'!$A$35:$A$66,'Annual excl tax'!$B80,'5.4.4 (Very Large excl tax)'!D$35:D$66)</f>
        <v>15.331518589585354</v>
      </c>
      <c r="D80" s="48">
        <f>AVERAGEIF('5.4.4 (Very Large excl tax)'!$A$35:$A$66,'Annual excl tax'!$B80,'5.4.4 (Very Large excl tax)'!E$35:E$66)</f>
        <v>10.672249333281108</v>
      </c>
      <c r="E80" s="48">
        <f>AVERAGEIF('5.4.4 (Very Large excl tax)'!$A$35:$A$66,'Annual excl tax'!$B80,'5.4.4 (Very Large excl tax)'!F$35:F$66)</f>
        <v>17.537114787188578</v>
      </c>
      <c r="F80" s="48">
        <f>AVERAGEIF('5.4.4 (Very Large excl tax)'!$A$35:$A$66,'Annual excl tax'!$B80,'5.4.4 (Very Large excl tax)'!G$35:G$66)</f>
        <v>10.204674506978915</v>
      </c>
      <c r="G80" s="48">
        <f>AVERAGEIF('5.4.4 (Very Large excl tax)'!$A$35:$A$66,'Annual excl tax'!$B80,'5.4.4 (Very Large excl tax)'!H$35:H$66)</f>
        <v>10.885353732310135</v>
      </c>
      <c r="H80" s="48">
        <f>AVERAGEIF('5.4.4 (Very Large excl tax)'!$A$35:$A$66,'Annual excl tax'!$B80,'5.4.4 (Very Large excl tax)'!I$35:I$66)</f>
        <v>12.572382539720291</v>
      </c>
      <c r="I80" s="48"/>
      <c r="J80" s="48">
        <f>AVERAGEIF('5.4.4 (Very Large excl tax)'!$A$35:$A$66,'Annual excl tax'!$B80,'5.4.4 (Very Large excl tax)'!K$35:K$66)</f>
        <v>17.629220545398937</v>
      </c>
      <c r="K80" s="48">
        <f>AVERAGEIF('5.4.4 (Very Large excl tax)'!$A$35:$A$66,'Annual excl tax'!$B80,'5.4.4 (Very Large excl tax)'!L$35:L$66)</f>
        <v>24.841359533773641</v>
      </c>
      <c r="L80" s="48"/>
      <c r="M80" s="48">
        <f>AVERAGEIF('5.4.4 (Very Large excl tax)'!$A$35:$A$66,'Annual excl tax'!$B80,'5.4.4 (Very Large excl tax)'!N$35:N$66)</f>
        <v>12.28744912361854</v>
      </c>
      <c r="N80" s="48">
        <f>AVERAGEIF('5.4.4 (Very Large excl tax)'!$A$35:$A$66,'Annual excl tax'!$B80,'5.4.4 (Very Large excl tax)'!O$35:O$66)</f>
        <v>13.473387607583788</v>
      </c>
      <c r="O80" s="48">
        <f>AVERAGEIF('5.4.4 (Very Large excl tax)'!$A$35:$A$66,'Annual excl tax'!$B80,'5.4.4 (Very Large excl tax)'!P$35:P$66)</f>
        <v>16.577559285261746</v>
      </c>
      <c r="P80" s="48">
        <f>AVERAGEIF('5.4.4 (Very Large excl tax)'!$A$35:$A$66,'Annual excl tax'!$B80,'5.4.4 (Very Large excl tax)'!Q$35:Q$66)</f>
        <v>8.9016718120319513</v>
      </c>
      <c r="Q80" s="48">
        <f>AVERAGEIF('5.4.4 (Very Large excl tax)'!$A$35:$A$66,'Annual excl tax'!$B80,'5.4.4 (Very Large excl tax)'!R$35:R$66)</f>
        <v>15.319475105520219</v>
      </c>
      <c r="R80" s="49">
        <f t="shared" si="25"/>
        <v>13.473387607583788</v>
      </c>
      <c r="S80" s="50">
        <f t="shared" si="26"/>
        <v>13.70173227182539</v>
      </c>
      <c r="T80" s="51">
        <f t="shared" si="27"/>
        <v>8</v>
      </c>
      <c r="U80" s="48">
        <f>AVERAGEIF('5.4.4 (Very Large excl tax)'!$A$35:$A$66,'Annual excl tax'!$B80,'5.4.4 (Very Large excl tax)'!V$35:V$66)</f>
        <v>20.654912694522309</v>
      </c>
      <c r="V80" s="48">
        <f>AVERAGEIF('5.4.4 (Very Large excl tax)'!$A$35:$A$66,'Annual excl tax'!$B80,'5.4.4 (Very Large excl tax)'!W$35:W$66)</f>
        <v>13.21770799640483</v>
      </c>
      <c r="W80" s="48">
        <f>AVERAGEIF('5.4.4 (Very Large excl tax)'!$A$35:$A$66,'Annual excl tax'!$B80,'5.4.4 (Very Large excl tax)'!X$35:X$66)</f>
        <v>13.117436778855666</v>
      </c>
      <c r="X80" s="48">
        <f>AVERAGEIF('5.4.4 (Very Large excl tax)'!$A$35:$A$66,'Annual excl tax'!$B80,'5.4.4 (Very Large excl tax)'!Y$35:Y$66)</f>
        <v>15.787883498352429</v>
      </c>
      <c r="Y80" s="48">
        <f>AVERAGEIF('5.4.4 (Very Large excl tax)'!$A$35:$A$66,'Annual excl tax'!$B80,'5.4.4 (Very Large excl tax)'!Z$35:Z$66)</f>
        <v>13.827880529863338</v>
      </c>
      <c r="Z80" s="48">
        <f>AVERAGEIF('5.4.4 (Very Large excl tax)'!$A$35:$A$66,'Annual excl tax'!$B80,'5.4.4 (Very Large excl tax)'!AA$35:AA$66)</f>
        <v>21.324912165812975</v>
      </c>
      <c r="AA80" s="48">
        <f>AVERAGEIF('5.4.4 (Very Large excl tax)'!$A$35:$A$66,'Annual excl tax'!$B80,'5.4.4 (Very Large excl tax)'!AB$35:AB$66)</f>
        <v>17.324369254783107</v>
      </c>
      <c r="AB80" s="48">
        <f>AVERAGEIF('5.4.4 (Very Large excl tax)'!$A$35:$A$66,'Annual excl tax'!$B80,'5.4.4 (Very Large excl tax)'!AC$35:AC$66)</f>
        <v>19.380295158643428</v>
      </c>
      <c r="AC80" s="48">
        <f>AVERAGEIF('5.4.4 (Very Large excl tax)'!$A$35:$A$66,'Annual excl tax'!$B80,'5.4.4 (Very Large excl tax)'!AD$35:AD$66)</f>
        <v>8.1245323792396338</v>
      </c>
      <c r="AD80" s="48">
        <f>AVERAGEIF('5.4.4 (Very Large excl tax)'!$A$35:$A$66,'Annual excl tax'!$B80,'5.4.4 (Very Large excl tax)'!AE$35:AE$66)</f>
        <v>7.4835970874282776</v>
      </c>
      <c r="AE80" s="48">
        <f>AVERAGEIF('5.4.4 (Very Large excl tax)'!$A$35:$A$66,'Annual excl tax'!$B80,'5.4.4 (Very Large excl tax)'!AF$35:AF$66)</f>
        <v>18.808878604483048</v>
      </c>
      <c r="AF80" s="48">
        <f>AVERAGEIF('5.4.4 (Very Large excl tax)'!$A$35:$A$66,'Annual excl tax'!$B80,'5.4.4 (Very Large excl tax)'!AG$35:AG$66)</f>
        <v>16.096899612775513</v>
      </c>
      <c r="AG80" s="48">
        <f>AVERAGEIF('5.4.4 (Very Large excl tax)'!$A$35:$A$66,'Annual excl tax'!$B80,'5.4.4 (Very Large excl tax)'!AH$35:AH$66)</f>
        <v>14.082170495979259</v>
      </c>
      <c r="AH80" s="48">
        <f t="shared" si="28"/>
        <v>14.700822800749739</v>
      </c>
      <c r="AI80" s="50">
        <f t="shared" si="29"/>
        <v>4.2082835304900676</v>
      </c>
      <c r="AJ80" s="51">
        <f>RANK(Q80,(C80:Q80,U80:AG80),1)</f>
        <v>14</v>
      </c>
    </row>
    <row r="81" spans="1:36" x14ac:dyDescent="0.2">
      <c r="A81" s="32" t="s">
        <v>40</v>
      </c>
      <c r="B81" s="124">
        <v>2023</v>
      </c>
      <c r="C81" s="48">
        <f>AVERAGEIF('5.4.4 (Very Large excl tax)'!$A$35:$A$66,'Annual excl tax'!$B81,'5.4.4 (Very Large excl tax)'!D$35:D$66)</f>
        <v>15.306170832064595</v>
      </c>
      <c r="D81" s="48">
        <f>AVERAGEIF('5.4.4 (Very Large excl tax)'!$A$35:$A$66,'Annual excl tax'!$B81,'5.4.4 (Very Large excl tax)'!E$35:E$66)</f>
        <v>10.804352646877788</v>
      </c>
      <c r="E81" s="48">
        <f>AVERAGEIF('5.4.4 (Very Large excl tax)'!$A$35:$A$66,'Annual excl tax'!$B81,'5.4.4 (Very Large excl tax)'!F$35:F$66)</f>
        <v>10.641189145459611</v>
      </c>
      <c r="F81" s="48">
        <f>AVERAGEIF('5.4.4 (Very Large excl tax)'!$A$35:$A$66,'Annual excl tax'!$B81,'5.4.4 (Very Large excl tax)'!G$35:G$66)</f>
        <v>6.4158241397002351</v>
      </c>
      <c r="G81" s="48">
        <f>AVERAGEIF('5.4.4 (Very Large excl tax)'!$A$35:$A$66,'Annual excl tax'!$B81,'5.4.4 (Very Large excl tax)'!H$35:H$66)</f>
        <v>10.725142042819236</v>
      </c>
      <c r="H81" s="48">
        <f>AVERAGEIF('5.4.4 (Very Large excl tax)'!$A$35:$A$66,'Annual excl tax'!$B81,'5.4.4 (Very Large excl tax)'!I$35:I$66)</f>
        <v>13.24098061619301</v>
      </c>
      <c r="I81" s="48"/>
      <c r="J81" s="48">
        <f>AVERAGEIF('5.4.4 (Very Large excl tax)'!$A$35:$A$66,'Annual excl tax'!$B81,'5.4.4 (Very Large excl tax)'!K$35:K$66)</f>
        <v>19.901039177684929</v>
      </c>
      <c r="K81" s="48">
        <f>AVERAGEIF('5.4.4 (Very Large excl tax)'!$A$35:$A$66,'Annual excl tax'!$B81,'5.4.4 (Very Large excl tax)'!L$35:L$66)</f>
        <v>15.434584441811623</v>
      </c>
      <c r="L81" s="48"/>
      <c r="M81" s="48">
        <f>AVERAGEIF('5.4.4 (Very Large excl tax)'!$A$35:$A$66,'Annual excl tax'!$B81,'5.4.4 (Very Large excl tax)'!N$35:N$66)</f>
        <v>20.878689775546185</v>
      </c>
      <c r="N81" s="48">
        <f>AVERAGEIF('5.4.4 (Very Large excl tax)'!$A$35:$A$66,'Annual excl tax'!$B81,'5.4.4 (Very Large excl tax)'!O$35:O$66)</f>
        <v>9.093804553821025</v>
      </c>
      <c r="O81" s="48">
        <f>AVERAGEIF('5.4.4 (Very Large excl tax)'!$A$35:$A$66,'Annual excl tax'!$B81,'5.4.4 (Very Large excl tax)'!P$35:P$66)</f>
        <v>9.2680738291635052</v>
      </c>
      <c r="P81" s="48">
        <f>AVERAGEIF('5.4.4 (Very Large excl tax)'!$A$35:$A$66,'Annual excl tax'!$B81,'5.4.4 (Very Large excl tax)'!Q$35:Q$66)</f>
        <v>6.5331460065143183</v>
      </c>
      <c r="Q81" s="48">
        <f>AVERAGEIF('5.4.4 (Very Large excl tax)'!$A$35:$A$66,'Annual excl tax'!$B81,'5.4.4 (Very Large excl tax)'!R$35:R$66)</f>
        <v>17.671898631939225</v>
      </c>
      <c r="R81" s="49">
        <f t="shared" si="25"/>
        <v>10.804352646877788</v>
      </c>
      <c r="S81" s="50">
        <f t="shared" si="26"/>
        <v>63.562771500669236</v>
      </c>
      <c r="T81" s="51">
        <f t="shared" si="27"/>
        <v>11</v>
      </c>
      <c r="U81" s="48">
        <f>AVERAGEIF('5.4.4 (Very Large excl tax)'!$A$35:$A$66,'Annual excl tax'!$B81,'5.4.4 (Very Large excl tax)'!V$35:V$66)</f>
        <v>10.238650841905283</v>
      </c>
      <c r="V81" s="48"/>
      <c r="W81" s="48"/>
      <c r="X81" s="48">
        <f>AVERAGEIF('5.4.4 (Very Large excl tax)'!$A$35:$A$66,'Annual excl tax'!$B81,'5.4.4 (Very Large excl tax)'!Y$35:Y$66)</f>
        <v>17.251225689007164</v>
      </c>
      <c r="Y81" s="48">
        <f>AVERAGEIF('5.4.4 (Very Large excl tax)'!$A$35:$A$66,'Annual excl tax'!$B81,'5.4.4 (Very Large excl tax)'!Z$35:Z$66)</f>
        <v>13.021751590976967</v>
      </c>
      <c r="Z81" s="48">
        <f>AVERAGEIF('5.4.4 (Very Large excl tax)'!$A$35:$A$66,'Annual excl tax'!$B81,'5.4.4 (Very Large excl tax)'!AA$35:AA$66)</f>
        <v>19.812358018015587</v>
      </c>
      <c r="AA81" s="48">
        <f>AVERAGEIF('5.4.4 (Very Large excl tax)'!$A$35:$A$66,'Annual excl tax'!$B81,'5.4.4 (Very Large excl tax)'!AB$35:AB$66)</f>
        <v>14.658707645610239</v>
      </c>
      <c r="AB81" s="48">
        <f>AVERAGEIF('5.4.4 (Very Large excl tax)'!$A$35:$A$66,'Annual excl tax'!$B81,'5.4.4 (Very Large excl tax)'!AC$35:AC$66)</f>
        <v>14.984210023794155</v>
      </c>
      <c r="AC81" s="48">
        <f>AVERAGEIF('5.4.4 (Very Large excl tax)'!$A$35:$A$66,'Annual excl tax'!$B81,'5.4.4 (Very Large excl tax)'!AD$35:AD$66)</f>
        <v>8.4126956522292158</v>
      </c>
      <c r="AD81" s="48">
        <f>AVERAGEIF('5.4.4 (Very Large excl tax)'!$A$35:$A$66,'Annual excl tax'!$B81,'5.4.4 (Very Large excl tax)'!AE$35:AE$66)</f>
        <v>11.46703350572554</v>
      </c>
      <c r="AE81" s="48">
        <f>AVERAGEIF('5.4.4 (Very Large excl tax)'!$A$35:$A$66,'Annual excl tax'!$B81,'5.4.4 (Very Large excl tax)'!AF$35:AF$66)</f>
        <v>13.57546854349291</v>
      </c>
      <c r="AF81" s="48">
        <f>AVERAGEIF('5.4.4 (Very Large excl tax)'!$A$35:$A$66,'Annual excl tax'!$B81,'5.4.4 (Very Large excl tax)'!AG$35:AG$66)</f>
        <v>15.631336398289156</v>
      </c>
      <c r="AG81" s="48">
        <f>AVERAGEIF('5.4.4 (Very Large excl tax)'!$A$35:$A$66,'Annual excl tax'!$B81,'5.4.4 (Very Large excl tax)'!AH$35:AH$66)</f>
        <v>15.419720418567216</v>
      </c>
      <c r="AH81" s="48">
        <f t="shared" si="28"/>
        <v>13.40822457984296</v>
      </c>
      <c r="AI81" s="50">
        <f t="shared" si="29"/>
        <v>31.798945689692516</v>
      </c>
      <c r="AJ81" s="51">
        <f>RANK(Q81,(C81:Q81,U81:AG81),1)</f>
        <v>21</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A7F09-2D46-4CB6-A631-12C112A6BB87}">
  <sheetPr>
    <tabColor theme="4"/>
  </sheetPr>
  <dimension ref="A1:AJ81"/>
  <sheetViews>
    <sheetView showGridLines="0" zoomScaleNormal="100" workbookViewId="0">
      <pane ySplit="17" topLeftCell="A18" activePane="bottomLeft" state="frozen"/>
      <selection activeCell="A18" sqref="A18"/>
      <selection pane="bottomLeft" activeCell="A18" sqref="A18"/>
    </sheetView>
  </sheetViews>
  <sheetFormatPr defaultColWidth="22.85546875" defaultRowHeight="12.75" x14ac:dyDescent="0.2"/>
  <cols>
    <col min="1" max="1" width="14.5703125" customWidth="1"/>
    <col min="2" max="2" width="8.5703125" customWidth="1"/>
    <col min="3" max="36" width="11.5703125" customWidth="1"/>
  </cols>
  <sheetData>
    <row r="1" spans="1:1" ht="15.75" x14ac:dyDescent="0.25">
      <c r="A1" s="52" t="s">
        <v>101</v>
      </c>
    </row>
    <row r="2" spans="1:1" ht="15" x14ac:dyDescent="0.2">
      <c r="A2" s="36" t="s">
        <v>111</v>
      </c>
    </row>
    <row r="3" spans="1:1" ht="15" x14ac:dyDescent="0.2">
      <c r="A3" s="43" t="s">
        <v>119</v>
      </c>
    </row>
    <row r="4" spans="1:1" ht="15" x14ac:dyDescent="0.2">
      <c r="A4" s="44" t="s">
        <v>120</v>
      </c>
    </row>
    <row r="5" spans="1:1" ht="15" x14ac:dyDescent="0.2">
      <c r="A5" s="44" t="s">
        <v>129</v>
      </c>
    </row>
    <row r="6" spans="1:1" ht="15" x14ac:dyDescent="0.2">
      <c r="A6" s="44" t="s">
        <v>130</v>
      </c>
    </row>
    <row r="7" spans="1:1" ht="15" x14ac:dyDescent="0.2">
      <c r="A7" s="44" t="s">
        <v>132</v>
      </c>
    </row>
    <row r="8" spans="1:1" ht="15" x14ac:dyDescent="0.2">
      <c r="A8" s="43" t="s">
        <v>131</v>
      </c>
    </row>
    <row r="9" spans="1:1" ht="15" x14ac:dyDescent="0.2">
      <c r="A9" s="43" t="s">
        <v>137</v>
      </c>
    </row>
    <row r="10" spans="1:1" ht="15" x14ac:dyDescent="0.2">
      <c r="A10" s="43" t="s">
        <v>168</v>
      </c>
    </row>
    <row r="11" spans="1:1" ht="15" x14ac:dyDescent="0.2">
      <c r="A11" s="43" t="s">
        <v>127</v>
      </c>
    </row>
    <row r="12" spans="1:1" ht="15" x14ac:dyDescent="0.2">
      <c r="A12" s="43" t="s">
        <v>125</v>
      </c>
    </row>
    <row r="13" spans="1:1" ht="15" x14ac:dyDescent="0.2">
      <c r="A13" s="98" t="s">
        <v>128</v>
      </c>
    </row>
    <row r="14" spans="1:1" ht="15.75" x14ac:dyDescent="0.25">
      <c r="A14" s="45" t="s">
        <v>126</v>
      </c>
    </row>
    <row r="15" spans="1:1" ht="15" x14ac:dyDescent="0.2">
      <c r="A15" s="45" t="s">
        <v>133</v>
      </c>
    </row>
    <row r="16" spans="1:1" ht="15" x14ac:dyDescent="0.2">
      <c r="A16" s="36" t="s">
        <v>67</v>
      </c>
    </row>
    <row r="17" spans="1:36" ht="63.95" customHeight="1" x14ac:dyDescent="0.2">
      <c r="A17" s="108" t="s">
        <v>134</v>
      </c>
      <c r="B17" s="107" t="s">
        <v>105</v>
      </c>
      <c r="C17" s="107" t="s">
        <v>0</v>
      </c>
      <c r="D17" s="102" t="s">
        <v>1</v>
      </c>
      <c r="E17" s="107" t="s">
        <v>2</v>
      </c>
      <c r="F17" s="107" t="s">
        <v>3</v>
      </c>
      <c r="G17" s="107" t="s">
        <v>4</v>
      </c>
      <c r="H17" s="107" t="s">
        <v>5</v>
      </c>
      <c r="I17" s="107" t="s">
        <v>6</v>
      </c>
      <c r="J17" s="107" t="s">
        <v>7</v>
      </c>
      <c r="K17" s="102" t="s">
        <v>8</v>
      </c>
      <c r="L17" s="107" t="s">
        <v>9</v>
      </c>
      <c r="M17" s="107" t="s">
        <v>10</v>
      </c>
      <c r="N17" s="107" t="s">
        <v>11</v>
      </c>
      <c r="O17" s="107" t="s">
        <v>12</v>
      </c>
      <c r="P17" s="107" t="s">
        <v>13</v>
      </c>
      <c r="Q17" s="107" t="s">
        <v>15</v>
      </c>
      <c r="R17" s="107" t="s">
        <v>123</v>
      </c>
      <c r="S17" s="107" t="s">
        <v>109</v>
      </c>
      <c r="T17" s="107" t="s">
        <v>163</v>
      </c>
      <c r="U17" s="107" t="s">
        <v>26</v>
      </c>
      <c r="V17" s="107" t="s">
        <v>50</v>
      </c>
      <c r="W17" s="107" t="s">
        <v>16</v>
      </c>
      <c r="X17" s="107" t="s">
        <v>17</v>
      </c>
      <c r="Y17" s="107" t="s">
        <v>18</v>
      </c>
      <c r="Z17" s="107" t="s">
        <v>19</v>
      </c>
      <c r="AA17" s="107" t="s">
        <v>20</v>
      </c>
      <c r="AB17" s="107" t="s">
        <v>21</v>
      </c>
      <c r="AC17" s="107" t="s">
        <v>22</v>
      </c>
      <c r="AD17" s="107" t="s">
        <v>23</v>
      </c>
      <c r="AE17" s="107" t="s">
        <v>27</v>
      </c>
      <c r="AF17" s="107" t="s">
        <v>24</v>
      </c>
      <c r="AG17" s="107" t="s">
        <v>25</v>
      </c>
      <c r="AH17" s="107" t="s">
        <v>124</v>
      </c>
      <c r="AI17" s="107" t="s">
        <v>110</v>
      </c>
      <c r="AJ17" s="107" t="s">
        <v>161</v>
      </c>
    </row>
    <row r="18" spans="1:36" ht="12.95" customHeight="1" x14ac:dyDescent="0.2">
      <c r="A18" s="32" t="s">
        <v>31</v>
      </c>
      <c r="B18" s="109">
        <v>2008</v>
      </c>
      <c r="C18" s="48">
        <f xml:space="preserve"> AVERAGEIF('5.4.1 (Small incl tax)'!$A$35:$A$66,'Annual incl tax'!$B18,'5.4.1 (Small incl tax)'!D$35:D$66)</f>
        <v>9.6748002500000005</v>
      </c>
      <c r="D18" s="48">
        <f xml:space="preserve"> AVERAGEIF('5.4.1 (Small incl tax)'!$A$35:$A$66,'Annual incl tax'!$B18,'5.4.1 (Small incl tax)'!E$35:E$66)</f>
        <v>11.308729091666669</v>
      </c>
      <c r="E18" s="48">
        <f xml:space="preserve"> AVERAGEIF('5.4.1 (Small incl tax)'!$A$35:$A$66,'Annual incl tax'!$B18,'5.4.1 (Small incl tax)'!F$35:F$66)</f>
        <v>8.3192135833333332</v>
      </c>
      <c r="F18" s="48">
        <f xml:space="preserve"> AVERAGEIF('5.4.1 (Small incl tax)'!$A$35:$A$66,'Annual incl tax'!$B18,'5.4.1 (Small incl tax)'!G$35:G$66)</f>
        <v>5.8945802499999997</v>
      </c>
      <c r="G18" s="48">
        <f xml:space="preserve"> AVERAGEIF('5.4.1 (Small incl tax)'!$A$35:$A$66,'Annual incl tax'!$B18,'5.4.1 (Small incl tax)'!H$35:H$66)</f>
        <v>6.5808114833333331</v>
      </c>
      <c r="H18" s="48">
        <f xml:space="preserve"> AVERAGEIF('5.4.1 (Small incl tax)'!$A$35:$A$66,'Annual incl tax'!$B18,'5.4.1 (Small incl tax)'!I$35:I$66)</f>
        <v>10.087206433333334</v>
      </c>
      <c r="I18" s="48">
        <f xml:space="preserve"> AVERAGEIF('5.4.1 (Small incl tax)'!$A$35:$A$66,'Annual incl tax'!$B18,'5.4.1 (Small incl tax)'!J$35:J$66)</f>
        <v>8.706753766666667</v>
      </c>
      <c r="J18" s="48">
        <f xml:space="preserve"> AVERAGEIF('5.4.1 (Small incl tax)'!$A$35:$A$66,'Annual incl tax'!$B18,'5.4.1 (Small incl tax)'!K$35:K$66)</f>
        <v>11.722105000000001</v>
      </c>
      <c r="K18" s="48">
        <f xml:space="preserve"> AVERAGEIF('5.4.1 (Small incl tax)'!$A$35:$A$66,'Annual incl tax'!$B18,'5.4.1 (Small incl tax)'!L$35:L$66)</f>
        <v>12.564146883333335</v>
      </c>
      <c r="L18" s="48">
        <f xml:space="preserve"> AVERAGEIF('5.4.1 (Small incl tax)'!$A$35:$A$66,'Annual incl tax'!$B18,'5.4.1 (Small incl tax)'!M$35:M$66)</f>
        <v>8.8379581500000004</v>
      </c>
      <c r="M18" s="48">
        <f xml:space="preserve"> AVERAGEIF('5.4.1 (Small incl tax)'!$A$35:$A$66,'Annual incl tax'!$B18,'5.4.1 (Small incl tax)'!N$35:N$66)</f>
        <v>9.7684706749999997</v>
      </c>
      <c r="N18" s="48">
        <f xml:space="preserve"> AVERAGEIF('5.4.1 (Small incl tax)'!$A$35:$A$66,'Annual incl tax'!$B18,'5.4.1 (Small incl tax)'!O$35:O$66)</f>
        <v>8.7033968916666673</v>
      </c>
      <c r="O18" s="48">
        <f xml:space="preserve"> AVERAGEIF('5.4.1 (Small incl tax)'!$A$35:$A$66,'Annual incl tax'!$B18,'5.4.1 (Small incl tax)'!P$35:P$66)</f>
        <v>9.6716338999999998</v>
      </c>
      <c r="P18" s="48">
        <f xml:space="preserve"> AVERAGEIF('5.4.1 (Small incl tax)'!$A$35:$A$66,'Annual incl tax'!$B18,'5.4.1 (Small incl tax)'!Q$35:Q$66)</f>
        <v>6.6630904000000006</v>
      </c>
      <c r="Q18" s="48">
        <f xml:space="preserve"> AVERAGEIF('5.4.1 (Small incl tax)'!$A$35:$A$66,'Annual incl tax'!$B18,'5.4.1 (Small incl tax)'!R$35:R$66)</f>
        <v>9.1065611999999998</v>
      </c>
      <c r="R18" s="49">
        <f t="shared" ref="R18:R50" si="0">MEDIAN(C18:Q18)</f>
        <v>9.1065611999999998</v>
      </c>
      <c r="S18" s="50">
        <f t="shared" ref="S18:S50" si="1">(Q18-R18)/R18*100</f>
        <v>0</v>
      </c>
      <c r="T18" s="51">
        <f t="shared" ref="T18:T50" si="2">RANK(Q18,(C18:Q18),1)</f>
        <v>8</v>
      </c>
      <c r="U18" s="48">
        <f xml:space="preserve"> AVERAGEIF('5.4.1 (Small incl tax)'!$A$35:$A$66,'Annual incl tax'!$B18,'5.4.1 (Small incl tax)'!V$35:V$66)</f>
        <v>5.4661022416666665</v>
      </c>
      <c r="V18" s="48">
        <f xml:space="preserve"> AVERAGEIF('5.4.1 (Small incl tax)'!$A$35:$A$66,'Annual incl tax'!$B18,'5.4.1 (Small incl tax)'!W$35:W$66)</f>
        <v>7.1946712333333336</v>
      </c>
      <c r="W18" s="48">
        <f xml:space="preserve"> AVERAGEIF('5.4.1 (Small incl tax)'!$A$35:$A$66,'Annual incl tax'!$B18,'5.4.1 (Small incl tax)'!X$35:X$66)</f>
        <v>14.29500904166667</v>
      </c>
      <c r="X18" s="48">
        <f xml:space="preserve"> AVERAGEIF('5.4.1 (Small incl tax)'!$A$35:$A$66,'Annual incl tax'!$B18,'5.4.1 (Small incl tax)'!Y$35:Y$66)</f>
        <v>10.6015082</v>
      </c>
      <c r="Y18" s="48">
        <f xml:space="preserve"> AVERAGEIF('5.4.1 (Small incl tax)'!$A$35:$A$66,'Annual incl tax'!$B18,'5.4.1 (Small incl tax)'!Z$35:Z$66)</f>
        <v>4.9834964250000002</v>
      </c>
      <c r="Z18" s="48">
        <f xml:space="preserve"> AVERAGEIF('5.4.1 (Small incl tax)'!$A$35:$A$66,'Annual incl tax'!$B18,'5.4.1 (Small incl tax)'!AA$35:AA$66)</f>
        <v>10.834679933333334</v>
      </c>
      <c r="AA18" s="48">
        <f xml:space="preserve"> AVERAGEIF('5.4.1 (Small incl tax)'!$A$35:$A$66,'Annual incl tax'!$B18,'5.4.1 (Small incl tax)'!AB$35:AB$66)</f>
        <v>6.6744127000000004</v>
      </c>
      <c r="AB18" s="48">
        <f xml:space="preserve"> AVERAGEIF('5.4.1 (Small incl tax)'!$A$35:$A$66,'Annual incl tax'!$B18,'5.4.1 (Small incl tax)'!AC$35:AC$66)</f>
        <v>7.5441084416666673</v>
      </c>
      <c r="AC18" s="48">
        <f xml:space="preserve"> AVERAGEIF('5.4.1 (Small incl tax)'!$A$35:$A$66,'Annual incl tax'!$B18,'5.4.1 (Small incl tax)'!AD$35:AD$66)</f>
        <v>12.209747408333335</v>
      </c>
      <c r="AD18" s="48">
        <f xml:space="preserve"> AVERAGEIF('5.4.1 (Small incl tax)'!$A$35:$A$66,'Annual incl tax'!$B18,'5.4.1 (Small incl tax)'!AE$35:AE$66)</f>
        <v>8.3468674416666673</v>
      </c>
      <c r="AE18" s="48">
        <f xml:space="preserve"> AVERAGEIF('5.4.1 (Small incl tax)'!$A$35:$A$66,'Annual incl tax'!$B18,'5.4.1 (Small incl tax)'!AF$35:AF$66)</f>
        <v>8.2966407500000017</v>
      </c>
      <c r="AF18" s="48">
        <f xml:space="preserve"> AVERAGEIF('5.4.1 (Small incl tax)'!$A$35:$A$66,'Annual incl tax'!$B18,'5.4.1 (Small incl tax)'!AG$35:AG$66)</f>
        <v>11.735317200000001</v>
      </c>
      <c r="AG18" s="48">
        <f xml:space="preserve"> AVERAGEIF('5.4.1 (Small incl tax)'!$A$35:$A$66,'Annual incl tax'!$B18,'5.4.1 (Small incl tax)'!AH$35:AH$66)</f>
        <v>10.026248675000001</v>
      </c>
      <c r="AH18" s="48">
        <f t="shared" ref="AH18:AH50" si="3">MEDIAN(C18:Q18,U18:AG18)</f>
        <v>8.9722596750000001</v>
      </c>
      <c r="AI18" s="50">
        <f t="shared" ref="AI18:AI50" si="4">(Q18-AH18)/AH18*100</f>
        <v>1.4968528538492138</v>
      </c>
      <c r="AJ18" s="51">
        <f>RANK(Q18,(C18:Q18,U18:AG18),1)</f>
        <v>15</v>
      </c>
    </row>
    <row r="19" spans="1:36" ht="12.95" customHeight="1" x14ac:dyDescent="0.2">
      <c r="A19" s="32" t="s">
        <v>31</v>
      </c>
      <c r="B19" s="109">
        <v>2009</v>
      </c>
      <c r="C19" s="48">
        <f xml:space="preserve"> AVERAGEIF('5.4.1 (Small incl tax)'!$A$35:$A$66,'Annual incl tax'!$B19,'5.4.1 (Small incl tax)'!D$35:D$66)</f>
        <v>11.83376833000932</v>
      </c>
      <c r="D19" s="48">
        <f xml:space="preserve"> AVERAGEIF('5.4.1 (Small incl tax)'!$A$35:$A$66,'Annual incl tax'!$B19,'5.4.1 (Small incl tax)'!E$35:E$66)</f>
        <v>11.602742769222917</v>
      </c>
      <c r="E19" s="48">
        <f xml:space="preserve"> AVERAGEIF('5.4.1 (Small incl tax)'!$A$35:$A$66,'Annual incl tax'!$B19,'5.4.1 (Small incl tax)'!F$35:F$66)</f>
        <v>8.4211581146629388</v>
      </c>
      <c r="F19" s="48">
        <f xml:space="preserve"> AVERAGEIF('5.4.1 (Small incl tax)'!$A$35:$A$66,'Annual incl tax'!$B19,'5.4.1 (Small incl tax)'!G$35:G$66)</f>
        <v>6.9123035701792919</v>
      </c>
      <c r="G19" s="48">
        <f xml:space="preserve"> AVERAGEIF('5.4.1 (Small incl tax)'!$A$35:$A$66,'Annual incl tax'!$B19,'5.4.1 (Small incl tax)'!H$35:H$66)</f>
        <v>7.8620730887209866</v>
      </c>
      <c r="H19" s="48">
        <f xml:space="preserve"> AVERAGEIF('5.4.1 (Small incl tax)'!$A$35:$A$66,'Annual incl tax'!$B19,'5.4.1 (Small incl tax)'!I$35:I$66)</f>
        <v>11.78013373000932</v>
      </c>
      <c r="I19" s="48">
        <f xml:space="preserve"> AVERAGEIF('5.4.1 (Small incl tax)'!$A$35:$A$66,'Annual incl tax'!$B19,'5.4.1 (Small incl tax)'!J$35:J$66)</f>
        <v>10.444453512532728</v>
      </c>
      <c r="J19" s="48">
        <f xml:space="preserve"> AVERAGEIF('5.4.1 (Small incl tax)'!$A$35:$A$66,'Annual incl tax'!$B19,'5.4.1 (Small incl tax)'!K$35:K$66)</f>
        <v>12.935123174220031</v>
      </c>
      <c r="K19" s="48">
        <f xml:space="preserve"> AVERAGEIF('5.4.1 (Small incl tax)'!$A$35:$A$66,'Annual incl tax'!$B19,'5.4.1 (Small incl tax)'!L$35:L$66)</f>
        <v>14.137981472799892</v>
      </c>
      <c r="L19" s="48">
        <f xml:space="preserve"> AVERAGEIF('5.4.1 (Small incl tax)'!$A$35:$A$66,'Annual incl tax'!$B19,'5.4.1 (Small incl tax)'!M$35:M$66)</f>
        <v>11.68215138981272</v>
      </c>
      <c r="M19" s="48">
        <f xml:space="preserve"> AVERAGEIF('5.4.1 (Small incl tax)'!$A$35:$A$66,'Annual incl tax'!$B19,'5.4.1 (Small incl tax)'!N$35:N$66)</f>
        <v>12.529267429381353</v>
      </c>
      <c r="N19" s="48">
        <f xml:space="preserve"> AVERAGEIF('5.4.1 (Small incl tax)'!$A$35:$A$66,'Annual incl tax'!$B19,'5.4.1 (Small incl tax)'!O$35:O$66)</f>
        <v>10.145341422336129</v>
      </c>
      <c r="O19" s="48">
        <f xml:space="preserve"> AVERAGEIF('5.4.1 (Small incl tax)'!$A$35:$A$66,'Annual incl tax'!$B19,'5.4.1 (Small incl tax)'!P$35:P$66)</f>
        <v>11.806571655678336</v>
      </c>
      <c r="P19" s="48">
        <f xml:space="preserve"> AVERAGEIF('5.4.1 (Small incl tax)'!$A$35:$A$66,'Annual incl tax'!$B19,'5.4.1 (Small incl tax)'!Q$35:Q$66)</f>
        <v>6.8673867684862202</v>
      </c>
      <c r="Q19" s="48">
        <f xml:space="preserve"> AVERAGEIF('5.4.1 (Small incl tax)'!$A$35:$A$66,'Annual incl tax'!$B19,'5.4.1 (Small incl tax)'!R$35:R$66)</f>
        <v>10.408665498005147</v>
      </c>
      <c r="R19" s="49">
        <f t="shared" ref="R19:R32" si="5">MEDIAN(C19:Q19)</f>
        <v>11.602742769222917</v>
      </c>
      <c r="S19" s="50">
        <f t="shared" ref="S19:S32" si="6">(Q19-R19)/R19*100</f>
        <v>-10.291336238058669</v>
      </c>
      <c r="T19" s="51">
        <f t="shared" ref="T19:T32" si="7">RANK(Q19,(C19:Q19),1)</f>
        <v>6</v>
      </c>
      <c r="U19" s="48">
        <f xml:space="preserve"> AVERAGEIF('5.4.1 (Small incl tax)'!$A$35:$A$66,'Annual incl tax'!$B19,'5.4.1 (Small incl tax)'!V$35:V$66)</f>
        <v>6.466992525613545</v>
      </c>
      <c r="V19" s="48">
        <f xml:space="preserve"> AVERAGEIF('5.4.1 (Small incl tax)'!$A$35:$A$66,'Annual incl tax'!$B19,'5.4.1 (Small incl tax)'!W$35:W$66)</f>
        <v>8.978144680173525</v>
      </c>
      <c r="W19" s="48">
        <f xml:space="preserve"> AVERAGEIF('5.4.1 (Small incl tax)'!$A$35:$A$66,'Annual incl tax'!$B19,'5.4.1 (Small incl tax)'!X$35:X$66)</f>
        <v>13.609183533586295</v>
      </c>
      <c r="X19" s="48">
        <f xml:space="preserve"> AVERAGEIF('5.4.1 (Small incl tax)'!$A$35:$A$66,'Annual incl tax'!$B19,'5.4.1 (Small incl tax)'!Y$35:Y$66)</f>
        <v>12.130857090440687</v>
      </c>
      <c r="Y19" s="48">
        <f xml:space="preserve"> AVERAGEIF('5.4.1 (Small incl tax)'!$A$35:$A$66,'Annual incl tax'!$B19,'5.4.1 (Small incl tax)'!Z$35:Z$66)</f>
        <v>6.1505396823858334</v>
      </c>
      <c r="Z19" s="48">
        <f xml:space="preserve"> AVERAGEIF('5.4.1 (Small incl tax)'!$A$35:$A$66,'Annual incl tax'!$B19,'5.4.1 (Small incl tax)'!AA$35:AA$66)</f>
        <v>11.23344568918475</v>
      </c>
      <c r="AA19" s="48">
        <f xml:space="preserve"> AVERAGEIF('5.4.1 (Small incl tax)'!$A$35:$A$66,'Annual incl tax'!$B19,'5.4.1 (Small incl tax)'!AB$35:AB$66)</f>
        <v>8.5822516018284283</v>
      </c>
      <c r="AB19" s="48">
        <f xml:space="preserve"> AVERAGEIF('5.4.1 (Small incl tax)'!$A$35:$A$66,'Annual incl tax'!$B19,'5.4.1 (Small incl tax)'!AC$35:AC$66)</f>
        <v>8.67309687009719</v>
      </c>
      <c r="AC19" s="48">
        <f xml:space="preserve"> AVERAGEIF('5.4.1 (Small incl tax)'!$A$35:$A$66,'Annual incl tax'!$B19,'5.4.1 (Small incl tax)'!AD$35:AD$66)</f>
        <v>13.654120048195979</v>
      </c>
      <c r="AD19" s="48">
        <f xml:space="preserve"> AVERAGEIF('5.4.1 (Small incl tax)'!$A$35:$A$66,'Annual incl tax'!$B19,'5.4.1 (Small incl tax)'!AE$35:AE$66)</f>
        <v>9.618977801746329</v>
      </c>
      <c r="AE19" s="48">
        <f xml:space="preserve"> AVERAGEIF('5.4.1 (Small incl tax)'!$A$35:$A$66,'Annual incl tax'!$B19,'5.4.1 (Small incl tax)'!AF$35:AF$66)</f>
        <v>8.6402609082456827</v>
      </c>
      <c r="AF19" s="48">
        <f xml:space="preserve"> AVERAGEIF('5.4.1 (Small incl tax)'!$A$35:$A$66,'Annual incl tax'!$B19,'5.4.1 (Small incl tax)'!AG$35:AG$66)</f>
        <v>14.915631845355701</v>
      </c>
      <c r="AG19" s="48">
        <f xml:space="preserve"> AVERAGEIF('5.4.1 (Small incl tax)'!$A$35:$A$66,'Annual incl tax'!$B19,'5.4.1 (Small incl tax)'!AH$35:AH$66)</f>
        <v>11.567081212805663</v>
      </c>
      <c r="AH19" s="48">
        <f t="shared" ref="AH19:AH32" si="8">MEDIAN(C19:Q19,U19:AG19)</f>
        <v>10.83894960085874</v>
      </c>
      <c r="AI19" s="50">
        <f t="shared" ref="AI19:AI32" si="9">(Q19-AH19)/AH19*100</f>
        <v>-3.9697952172367552</v>
      </c>
      <c r="AJ19" s="51">
        <f>RANK(Q19,(C19:Q19,U19:AG19),1)</f>
        <v>13</v>
      </c>
    </row>
    <row r="20" spans="1:36" ht="12.95" customHeight="1" x14ac:dyDescent="0.2">
      <c r="A20" s="32" t="s">
        <v>31</v>
      </c>
      <c r="B20" s="109">
        <v>2010</v>
      </c>
      <c r="C20" s="48">
        <f xml:space="preserve"> AVERAGEIF('5.4.1 (Small incl tax)'!$A$35:$A$66,'Annual incl tax'!$B20,'5.4.1 (Small incl tax)'!D$35:D$66)</f>
        <v>11.05671332187968</v>
      </c>
      <c r="D20" s="48">
        <f xml:space="preserve"> AVERAGEIF('5.4.1 (Small incl tax)'!$A$35:$A$66,'Annual incl tax'!$B20,'5.4.1 (Small incl tax)'!E$35:E$66)</f>
        <v>11.163084282276444</v>
      </c>
      <c r="E20" s="48">
        <f xml:space="preserve"> AVERAGEIF('5.4.1 (Small incl tax)'!$A$35:$A$66,'Annual incl tax'!$B20,'5.4.1 (Small incl tax)'!F$35:F$66)</f>
        <v>8.7301582125804735</v>
      </c>
      <c r="F20" s="48">
        <f xml:space="preserve"> AVERAGEIF('5.4.1 (Small incl tax)'!$A$35:$A$66,'Annual incl tax'!$B20,'5.4.1 (Small incl tax)'!G$35:G$66)</f>
        <v>6.8349214536502068</v>
      </c>
      <c r="G20" s="48">
        <f xml:space="preserve"> AVERAGEIF('5.4.1 (Small incl tax)'!$A$35:$A$66,'Annual incl tax'!$B20,'5.4.1 (Small incl tax)'!H$35:H$66)</f>
        <v>7.8547014039165912</v>
      </c>
      <c r="H20" s="48">
        <f xml:space="preserve"> AVERAGEIF('5.4.1 (Small incl tax)'!$A$35:$A$66,'Annual incl tax'!$B20,'5.4.1 (Small incl tax)'!I$35:I$66)</f>
        <v>11.566936716960759</v>
      </c>
      <c r="I20" s="48">
        <f xml:space="preserve"> AVERAGEIF('5.4.1 (Small incl tax)'!$A$35:$A$66,'Annual incl tax'!$B20,'5.4.1 (Small incl tax)'!J$35:J$66)</f>
        <v>10.379344662215429</v>
      </c>
      <c r="J20" s="48">
        <f xml:space="preserve"> AVERAGEIF('5.4.1 (Small incl tax)'!$A$35:$A$66,'Annual incl tax'!$B20,'5.4.1 (Small incl tax)'!K$35:K$66)</f>
        <v>11.675268376868484</v>
      </c>
      <c r="K20" s="48">
        <f xml:space="preserve"> AVERAGEIF('5.4.1 (Small incl tax)'!$A$35:$A$66,'Annual incl tax'!$B20,'5.4.1 (Small incl tax)'!L$35:L$66)</f>
        <v>13.204017488316476</v>
      </c>
      <c r="L20" s="48">
        <f xml:space="preserve"> AVERAGEIF('5.4.1 (Small incl tax)'!$A$35:$A$66,'Annual incl tax'!$B20,'5.4.1 (Small incl tax)'!M$35:M$66)</f>
        <v>9.910359863607324</v>
      </c>
      <c r="M20" s="48">
        <f xml:space="preserve"> AVERAGEIF('5.4.1 (Small incl tax)'!$A$35:$A$66,'Annual incl tax'!$B20,'5.4.1 (Small incl tax)'!N$35:N$66)</f>
        <v>11.163362051207748</v>
      </c>
      <c r="N20" s="48">
        <f xml:space="preserve"> AVERAGEIF('5.4.1 (Small incl tax)'!$A$35:$A$66,'Annual incl tax'!$B20,'5.4.1 (Small incl tax)'!O$35:O$66)</f>
        <v>10.231973248561278</v>
      </c>
      <c r="O20" s="48">
        <f xml:space="preserve"> AVERAGEIF('5.4.1 (Small incl tax)'!$A$35:$A$66,'Annual incl tax'!$B20,'5.4.1 (Small incl tax)'!P$35:P$66)</f>
        <v>11.911189635466059</v>
      </c>
      <c r="P20" s="48">
        <f xml:space="preserve"> AVERAGEIF('5.4.1 (Small incl tax)'!$A$35:$A$66,'Annual incl tax'!$B20,'5.4.1 (Small incl tax)'!Q$35:Q$66)</f>
        <v>7.9396235468399468</v>
      </c>
      <c r="Q20" s="48">
        <f xml:space="preserve"> AVERAGEIF('5.4.1 (Small incl tax)'!$A$35:$A$66,'Annual incl tax'!$B20,'5.4.1 (Small incl tax)'!R$35:R$66)</f>
        <v>10.124411572086579</v>
      </c>
      <c r="R20" s="49">
        <f t="shared" si="5"/>
        <v>10.379344662215429</v>
      </c>
      <c r="S20" s="50">
        <f t="shared" si="6"/>
        <v>-2.4561578637705161</v>
      </c>
      <c r="T20" s="51">
        <f t="shared" si="7"/>
        <v>6</v>
      </c>
      <c r="U20" s="48">
        <f xml:space="preserve"> AVERAGEIF('5.4.1 (Small incl tax)'!$A$35:$A$66,'Annual incl tax'!$B20,'5.4.1 (Small incl tax)'!V$35:V$66)</f>
        <v>6.1096382234412614</v>
      </c>
      <c r="V20" s="48">
        <f xml:space="preserve"> AVERAGEIF('5.4.1 (Small incl tax)'!$A$35:$A$66,'Annual incl tax'!$B20,'5.4.1 (Small incl tax)'!W$35:W$66)</f>
        <v>9.0246549326379135</v>
      </c>
      <c r="W20" s="48">
        <f xml:space="preserve"> AVERAGEIF('5.4.1 (Small incl tax)'!$A$35:$A$66,'Annual incl tax'!$B20,'5.4.1 (Small incl tax)'!X$35:X$66)</f>
        <v>15.387979976343827</v>
      </c>
      <c r="X20" s="48">
        <f xml:space="preserve"> AVERAGEIF('5.4.1 (Small incl tax)'!$A$35:$A$66,'Annual incl tax'!$B20,'5.4.1 (Small incl tax)'!Y$35:Y$66)</f>
        <v>11.762452880339918</v>
      </c>
      <c r="Y20" s="48">
        <f xml:space="preserve"> AVERAGEIF('5.4.1 (Small incl tax)'!$A$35:$A$66,'Annual incl tax'!$B20,'5.4.1 (Small incl tax)'!Z$35:Z$66)</f>
        <v>6.5583014028323632</v>
      </c>
      <c r="Z20" s="48">
        <f xml:space="preserve"> AVERAGEIF('5.4.1 (Small incl tax)'!$A$35:$A$66,'Annual incl tax'!$B20,'5.4.1 (Small incl tax)'!AA$35:AA$66)</f>
        <v>9.2146302842370282</v>
      </c>
      <c r="AA20" s="48">
        <f xml:space="preserve"> AVERAGEIF('5.4.1 (Small incl tax)'!$A$35:$A$66,'Annual incl tax'!$B20,'5.4.1 (Small incl tax)'!AB$35:AB$66)</f>
        <v>8.228936669940726</v>
      </c>
      <c r="AB20" s="48">
        <f xml:space="preserve"> AVERAGEIF('5.4.1 (Small incl tax)'!$A$35:$A$66,'Annual incl tax'!$B20,'5.4.1 (Small incl tax)'!AC$35:AC$66)</f>
        <v>9.5022208510424342</v>
      </c>
      <c r="AC20" s="48">
        <f xml:space="preserve"> AVERAGEIF('5.4.1 (Small incl tax)'!$A$35:$A$66,'Annual incl tax'!$B20,'5.4.1 (Small incl tax)'!AD$35:AD$66)</f>
        <v>17.204549833777541</v>
      </c>
      <c r="AD20" s="48">
        <f xml:space="preserve"> AVERAGEIF('5.4.1 (Small incl tax)'!$A$35:$A$66,'Annual incl tax'!$B20,'5.4.1 (Small incl tax)'!AE$35:AE$66)</f>
        <v>10.141811954895001</v>
      </c>
      <c r="AE20" s="48">
        <f xml:space="preserve"> AVERAGEIF('5.4.1 (Small incl tax)'!$A$35:$A$66,'Annual incl tax'!$B20,'5.4.1 (Small incl tax)'!AF$35:AF$66)</f>
        <v>8.5576387975760397</v>
      </c>
      <c r="AF20" s="48">
        <f xml:space="preserve"> AVERAGEIF('5.4.1 (Small incl tax)'!$A$35:$A$66,'Annual incl tax'!$B20,'5.4.1 (Small incl tax)'!AG$35:AG$66)</f>
        <v>12.548518378770545</v>
      </c>
      <c r="AG20" s="48">
        <f xml:space="preserve"> AVERAGEIF('5.4.1 (Small incl tax)'!$A$35:$A$66,'Annual incl tax'!$B20,'5.4.1 (Small incl tax)'!AH$35:AH$66)</f>
        <v>10.12923795421986</v>
      </c>
      <c r="AH20" s="48">
        <f t="shared" si="8"/>
        <v>10.135524954557431</v>
      </c>
      <c r="AI20" s="50">
        <f t="shared" si="9"/>
        <v>-0.10964782308442977</v>
      </c>
      <c r="AJ20" s="51">
        <f>RANK(Q20,(C20:Q20,U20:AG20),1)</f>
        <v>13</v>
      </c>
    </row>
    <row r="21" spans="1:36" ht="12.95" customHeight="1" x14ac:dyDescent="0.2">
      <c r="A21" s="32" t="s">
        <v>31</v>
      </c>
      <c r="B21" s="109">
        <v>2011</v>
      </c>
      <c r="C21" s="48">
        <f xml:space="preserve"> AVERAGEIF('5.4.1 (Small incl tax)'!$A$35:$A$66,'Annual incl tax'!$B21,'5.4.1 (Small incl tax)'!D$35:D$66)</f>
        <v>11.216563091702431</v>
      </c>
      <c r="D21" s="48">
        <f xml:space="preserve"> AVERAGEIF('5.4.1 (Small incl tax)'!$A$35:$A$66,'Annual incl tax'!$B21,'5.4.1 (Small incl tax)'!E$35:E$66)</f>
        <v>12.44450586617711</v>
      </c>
      <c r="E21" s="48">
        <f xml:space="preserve"> AVERAGEIF('5.4.1 (Small incl tax)'!$A$35:$A$66,'Annual incl tax'!$B21,'5.4.1 (Small incl tax)'!F$35:F$66)</f>
        <v>8.9733550472668888</v>
      </c>
      <c r="F21" s="48">
        <f xml:space="preserve"> AVERAGEIF('5.4.1 (Small incl tax)'!$A$35:$A$66,'Annual incl tax'!$B21,'5.4.1 (Small incl tax)'!G$35:G$66)</f>
        <v>7.6194536641805817</v>
      </c>
      <c r="G21" s="48">
        <f xml:space="preserve"> AVERAGEIF('5.4.1 (Small incl tax)'!$A$35:$A$66,'Annual incl tax'!$B21,'5.4.1 (Small incl tax)'!H$35:H$66)</f>
        <v>8.673901551902798</v>
      </c>
      <c r="H21" s="48">
        <f xml:space="preserve"> AVERAGEIF('5.4.1 (Small incl tax)'!$A$35:$A$66,'Annual incl tax'!$B21,'5.4.1 (Small incl tax)'!I$35:I$66)</f>
        <v>12.579046514960631</v>
      </c>
      <c r="I21" s="48">
        <f xml:space="preserve"> AVERAGEIF('5.4.1 (Small incl tax)'!$A$35:$A$66,'Annual incl tax'!$B21,'5.4.1 (Small incl tax)'!J$35:J$66)</f>
        <v>11.355348183114234</v>
      </c>
      <c r="J21" s="48">
        <f xml:space="preserve"> AVERAGEIF('5.4.1 (Small incl tax)'!$A$35:$A$66,'Annual incl tax'!$B21,'5.4.1 (Small incl tax)'!K$35:K$66)</f>
        <v>12.357510510526227</v>
      </c>
      <c r="K21" s="48">
        <f xml:space="preserve"> AVERAGEIF('5.4.1 (Small incl tax)'!$A$35:$A$66,'Annual incl tax'!$B21,'5.4.1 (Small incl tax)'!L$35:L$66)</f>
        <v>15.590180609458864</v>
      </c>
      <c r="L21" s="48">
        <f xml:space="preserve"> AVERAGEIF('5.4.1 (Small incl tax)'!$A$35:$A$66,'Annual incl tax'!$B21,'5.4.1 (Small incl tax)'!M$35:M$66)</f>
        <v>9.8887954737794317</v>
      </c>
      <c r="M21" s="48">
        <f xml:space="preserve"> AVERAGEIF('5.4.1 (Small incl tax)'!$A$35:$A$66,'Annual incl tax'!$B21,'5.4.1 (Small incl tax)'!N$35:N$66)</f>
        <v>10.800493292207531</v>
      </c>
      <c r="N21" s="48">
        <f xml:space="preserve"> AVERAGEIF('5.4.1 (Small incl tax)'!$A$35:$A$66,'Annual incl tax'!$B21,'5.4.1 (Small incl tax)'!O$35:O$66)</f>
        <v>10.999560009634088</v>
      </c>
      <c r="O21" s="48">
        <f xml:space="preserve"> AVERAGEIF('5.4.1 (Small incl tax)'!$A$35:$A$66,'Annual incl tax'!$B21,'5.4.1 (Small incl tax)'!P$35:P$66)</f>
        <v>12.314242714991826</v>
      </c>
      <c r="P21" s="48">
        <f xml:space="preserve"> AVERAGEIF('5.4.1 (Small incl tax)'!$A$35:$A$66,'Annual incl tax'!$B21,'5.4.1 (Small incl tax)'!Q$35:Q$66)</f>
        <v>8.4483374646434442</v>
      </c>
      <c r="Q21" s="48">
        <f xml:space="preserve"> AVERAGEIF('5.4.1 (Small incl tax)'!$A$35:$A$66,'Annual incl tax'!$B21,'5.4.1 (Small incl tax)'!R$35:R$66)</f>
        <v>10.214172384498037</v>
      </c>
      <c r="R21" s="49">
        <f t="shared" si="5"/>
        <v>10.999560009634088</v>
      </c>
      <c r="S21" s="50">
        <f t="shared" si="6"/>
        <v>-7.1401731019073571</v>
      </c>
      <c r="T21" s="51">
        <f t="shared" si="7"/>
        <v>6</v>
      </c>
      <c r="U21" s="48">
        <f xml:space="preserve"> AVERAGEIF('5.4.1 (Small incl tax)'!$A$35:$A$66,'Annual incl tax'!$B21,'5.4.1 (Small incl tax)'!V$35:V$66)</f>
        <v>6.486871925725346</v>
      </c>
      <c r="V21" s="48">
        <f xml:space="preserve"> AVERAGEIF('5.4.1 (Small incl tax)'!$A$35:$A$66,'Annual incl tax'!$B21,'5.4.1 (Small incl tax)'!W$35:W$66)</f>
        <v>8.960276144696163</v>
      </c>
      <c r="W21" s="48">
        <f xml:space="preserve"> AVERAGEIF('5.4.1 (Small incl tax)'!$A$35:$A$66,'Annual incl tax'!$B21,'5.4.1 (Small incl tax)'!X$35:X$66)</f>
        <v>18.08920774405734</v>
      </c>
      <c r="X21" s="48">
        <f xml:space="preserve"> AVERAGEIF('5.4.1 (Small incl tax)'!$A$35:$A$66,'Annual incl tax'!$B21,'5.4.1 (Small incl tax)'!Y$35:Y$66)</f>
        <v>12.479311821430361</v>
      </c>
      <c r="Y21" s="48">
        <f xml:space="preserve"> AVERAGEIF('5.4.1 (Small incl tax)'!$A$35:$A$66,'Annual incl tax'!$B21,'5.4.1 (Small incl tax)'!Z$35:Z$66)</f>
        <v>6.5910493917036188</v>
      </c>
      <c r="Z21" s="48">
        <f xml:space="preserve"> AVERAGEIF('5.4.1 (Small incl tax)'!$A$35:$A$66,'Annual incl tax'!$B21,'5.4.1 (Small incl tax)'!AA$35:AA$66)</f>
        <v>9.4852666823441929</v>
      </c>
      <c r="AA21" s="48">
        <f xml:space="preserve"> AVERAGEIF('5.4.1 (Small incl tax)'!$A$35:$A$66,'Annual incl tax'!$B21,'5.4.1 (Small incl tax)'!AB$35:AB$66)</f>
        <v>9.7540895501461442</v>
      </c>
      <c r="AB21" s="48">
        <f xml:space="preserve"> AVERAGEIF('5.4.1 (Small incl tax)'!$A$35:$A$66,'Annual incl tax'!$B21,'5.4.1 (Small incl tax)'!AC$35:AC$66)</f>
        <v>9.9061608889401995</v>
      </c>
      <c r="AC21" s="48">
        <f xml:space="preserve"> AVERAGEIF('5.4.1 (Small incl tax)'!$A$35:$A$66,'Annual incl tax'!$B21,'5.4.1 (Small incl tax)'!AD$35:AD$66)</f>
        <v>17.356400168963823</v>
      </c>
      <c r="AD21" s="48">
        <f xml:space="preserve"> AVERAGEIF('5.4.1 (Small incl tax)'!$A$35:$A$66,'Annual incl tax'!$B21,'5.4.1 (Small incl tax)'!AE$35:AE$66)</f>
        <v>10.183962456553481</v>
      </c>
      <c r="AE21" s="48">
        <f xml:space="preserve"> AVERAGEIF('5.4.1 (Small incl tax)'!$A$35:$A$66,'Annual incl tax'!$B21,'5.4.1 (Small incl tax)'!AF$35:AF$66)</f>
        <v>8.4829691300551211</v>
      </c>
      <c r="AF21" s="48">
        <f xml:space="preserve"> AVERAGEIF('5.4.1 (Small incl tax)'!$A$35:$A$66,'Annual incl tax'!$B21,'5.4.1 (Small incl tax)'!AG$35:AG$66)</f>
        <v>13.069360312237954</v>
      </c>
      <c r="AG21" s="48">
        <f xml:space="preserve"> AVERAGEIF('5.4.1 (Small incl tax)'!$A$35:$A$66,'Annual incl tax'!$B21,'5.4.1 (Small incl tax)'!AH$35:AH$66)</f>
        <v>9.862805948485013</v>
      </c>
      <c r="AH21" s="48">
        <f t="shared" si="8"/>
        <v>10.199067420525758</v>
      </c>
      <c r="AI21" s="50">
        <f t="shared" si="9"/>
        <v>0.14810142289950901</v>
      </c>
      <c r="AJ21" s="51">
        <f>RANK(Q21,(C21:Q21,U21:AG21),1)</f>
        <v>15</v>
      </c>
    </row>
    <row r="22" spans="1:36" ht="12.95" customHeight="1" x14ac:dyDescent="0.2">
      <c r="A22" s="32" t="s">
        <v>31</v>
      </c>
      <c r="B22" s="109">
        <v>2012</v>
      </c>
      <c r="C22" s="48">
        <f xml:space="preserve"> AVERAGEIF('5.4.1 (Small incl tax)'!$A$35:$A$66,'Annual incl tax'!$B22,'5.4.1 (Small incl tax)'!D$35:D$66)</f>
        <v>10.473846314665247</v>
      </c>
      <c r="D22" s="48">
        <f xml:space="preserve"> AVERAGEIF('5.4.1 (Small incl tax)'!$A$35:$A$66,'Annual incl tax'!$B22,'5.4.1 (Small incl tax)'!E$35:E$66)</f>
        <v>11.933174893028616</v>
      </c>
      <c r="E22" s="48">
        <f xml:space="preserve"> AVERAGEIF('5.4.1 (Small incl tax)'!$A$35:$A$66,'Annual incl tax'!$B22,'5.4.1 (Small incl tax)'!F$35:F$66)</f>
        <v>8.5890177050286987</v>
      </c>
      <c r="F22" s="48">
        <f xml:space="preserve"> AVERAGEIF('5.4.1 (Small incl tax)'!$A$35:$A$66,'Annual incl tax'!$B22,'5.4.1 (Small incl tax)'!G$35:G$66)</f>
        <v>7.1349377065946946</v>
      </c>
      <c r="G22" s="48">
        <f xml:space="preserve"> AVERAGEIF('5.4.1 (Small incl tax)'!$A$35:$A$66,'Annual incl tax'!$B22,'5.4.1 (Small incl tax)'!H$35:H$66)</f>
        <v>8.2248397315905137</v>
      </c>
      <c r="H22" s="48">
        <f xml:space="preserve"> AVERAGEIF('5.4.1 (Small incl tax)'!$A$35:$A$66,'Annual incl tax'!$B22,'5.4.1 (Small incl tax)'!I$35:I$66)</f>
        <v>12.104467086940584</v>
      </c>
      <c r="I22" s="48">
        <f xml:space="preserve"> AVERAGEIF('5.4.1 (Small incl tax)'!$A$35:$A$66,'Annual incl tax'!$B22,'5.4.1 (Small incl tax)'!J$35:J$66)</f>
        <v>11.714031003147465</v>
      </c>
      <c r="J22" s="48">
        <f xml:space="preserve"> AVERAGEIF('5.4.1 (Small incl tax)'!$A$35:$A$66,'Annual incl tax'!$B22,'5.4.1 (Small incl tax)'!K$35:K$66)</f>
        <v>12.675683815147481</v>
      </c>
      <c r="K22" s="48">
        <f xml:space="preserve"> AVERAGEIF('5.4.1 (Small incl tax)'!$A$35:$A$66,'Annual incl tax'!$B22,'5.4.1 (Small incl tax)'!L$35:L$66)</f>
        <v>15.584784384600621</v>
      </c>
      <c r="L22" s="48">
        <f xml:space="preserve"> AVERAGEIF('5.4.1 (Small incl tax)'!$A$35:$A$66,'Annual incl tax'!$B22,'5.4.1 (Small incl tax)'!M$35:M$66)</f>
        <v>9.4871716394594436</v>
      </c>
      <c r="M22" s="48">
        <f xml:space="preserve"> AVERAGEIF('5.4.1 (Small incl tax)'!$A$35:$A$66,'Annual incl tax'!$B22,'5.4.1 (Small incl tax)'!N$35:N$66)</f>
        <v>10.268665577589939</v>
      </c>
      <c r="N22" s="48">
        <f xml:space="preserve"> AVERAGEIF('5.4.1 (Small incl tax)'!$A$35:$A$66,'Annual incl tax'!$B22,'5.4.1 (Small incl tax)'!O$35:O$66)</f>
        <v>11.162117271924423</v>
      </c>
      <c r="O22" s="48">
        <f xml:space="preserve"> AVERAGEIF('5.4.1 (Small incl tax)'!$A$35:$A$66,'Annual incl tax'!$B22,'5.4.1 (Small incl tax)'!P$35:P$66)</f>
        <v>12.525287382764969</v>
      </c>
      <c r="P22" s="48">
        <f xml:space="preserve"> AVERAGEIF('5.4.1 (Small incl tax)'!$A$35:$A$66,'Annual incl tax'!$B22,'5.4.1 (Small incl tax)'!Q$35:Q$66)</f>
        <v>7.4159724987914108</v>
      </c>
      <c r="Q22" s="48">
        <f xml:space="preserve"> AVERAGEIF('5.4.1 (Small incl tax)'!$A$35:$A$66,'Annual incl tax'!$B22,'5.4.1 (Small incl tax)'!R$35:R$66)</f>
        <v>10.740159287138894</v>
      </c>
      <c r="R22" s="49">
        <f t="shared" si="5"/>
        <v>10.740159287138894</v>
      </c>
      <c r="S22" s="50">
        <f t="shared" si="6"/>
        <v>0</v>
      </c>
      <c r="T22" s="51">
        <f t="shared" si="7"/>
        <v>8</v>
      </c>
      <c r="U22" s="48">
        <f xml:space="preserve"> AVERAGEIF('5.4.1 (Small incl tax)'!$A$35:$A$66,'Annual incl tax'!$B22,'5.4.1 (Small incl tax)'!V$35:V$66)</f>
        <v>6.881442904026386</v>
      </c>
      <c r="V22" s="48">
        <f xml:space="preserve"> AVERAGEIF('5.4.1 (Small incl tax)'!$A$35:$A$66,'Annual incl tax'!$B22,'5.4.1 (Small incl tax)'!W$35:W$66)</f>
        <v>8.7808795644898865</v>
      </c>
      <c r="W22" s="48">
        <f xml:space="preserve"> AVERAGEIF('5.4.1 (Small incl tax)'!$A$35:$A$66,'Annual incl tax'!$B22,'5.4.1 (Small incl tax)'!X$35:X$66)</f>
        <v>20.626269256183818</v>
      </c>
      <c r="X22" s="48">
        <f xml:space="preserve"> AVERAGEIF('5.4.1 (Small incl tax)'!$A$35:$A$66,'Annual incl tax'!$B22,'5.4.1 (Small incl tax)'!Y$35:Y$66)</f>
        <v>11.800814789064592</v>
      </c>
      <c r="Y22" s="48">
        <f xml:space="preserve"> AVERAGEIF('5.4.1 (Small incl tax)'!$A$35:$A$66,'Annual incl tax'!$B22,'5.4.1 (Small incl tax)'!Z$35:Z$66)</f>
        <v>6.6778172161411025</v>
      </c>
      <c r="Z22" s="48">
        <f xml:space="preserve"> AVERAGEIF('5.4.1 (Small incl tax)'!$A$35:$A$66,'Annual incl tax'!$B22,'5.4.1 (Small incl tax)'!AA$35:AA$66)</f>
        <v>8.9854001928359786</v>
      </c>
      <c r="AA22" s="48">
        <f xml:space="preserve"> AVERAGEIF('5.4.1 (Small incl tax)'!$A$35:$A$66,'Annual incl tax'!$B22,'5.4.1 (Small incl tax)'!AB$35:AB$66)</f>
        <v>9.6598442708328918</v>
      </c>
      <c r="AB22" s="48">
        <f xml:space="preserve"> AVERAGEIF('5.4.1 (Small incl tax)'!$A$35:$A$66,'Annual incl tax'!$B22,'5.4.1 (Small incl tax)'!AC$35:AC$66)</f>
        <v>9.7418345524051109</v>
      </c>
      <c r="AC22" s="48">
        <f xml:space="preserve"> AVERAGEIF('5.4.1 (Small incl tax)'!$A$35:$A$66,'Annual incl tax'!$B22,'5.4.1 (Small incl tax)'!AD$35:AD$66)</f>
        <v>16.297106211064236</v>
      </c>
      <c r="AD22" s="48">
        <f xml:space="preserve"> AVERAGEIF('5.4.1 (Small incl tax)'!$A$35:$A$66,'Annual incl tax'!$B22,'5.4.1 (Small incl tax)'!AE$35:AE$66)</f>
        <v>9.6105135792142242</v>
      </c>
      <c r="AE22" s="48">
        <f xml:space="preserve"> AVERAGEIF('5.4.1 (Small incl tax)'!$A$35:$A$66,'Annual incl tax'!$B22,'5.4.1 (Small incl tax)'!AF$35:AF$66)</f>
        <v>7.5104092221644114</v>
      </c>
      <c r="AF22" s="48">
        <f xml:space="preserve"> AVERAGEIF('5.4.1 (Small incl tax)'!$A$35:$A$66,'Annual incl tax'!$B22,'5.4.1 (Small incl tax)'!AG$35:AG$66)</f>
        <v>12.633080699107666</v>
      </c>
      <c r="AG22" s="48">
        <f xml:space="preserve"> AVERAGEIF('5.4.1 (Small incl tax)'!$A$35:$A$66,'Annual incl tax'!$B22,'5.4.1 (Small incl tax)'!AH$35:AH$66)</f>
        <v>9.1579438446052031</v>
      </c>
      <c r="AH22" s="48">
        <f t="shared" si="8"/>
        <v>10.005250064997526</v>
      </c>
      <c r="AI22" s="50">
        <f t="shared" si="9"/>
        <v>7.3452359248109431</v>
      </c>
      <c r="AJ22" s="51">
        <f>RANK(Q22,(C22:Q22,U22:AG22),1)</f>
        <v>17</v>
      </c>
    </row>
    <row r="23" spans="1:36" ht="12.95" customHeight="1" x14ac:dyDescent="0.2">
      <c r="A23" s="32" t="s">
        <v>31</v>
      </c>
      <c r="B23" s="109">
        <v>2013</v>
      </c>
      <c r="C23" s="48">
        <f xml:space="preserve"> AVERAGEIF('5.4.1 (Small incl tax)'!$A$35:$A$66,'Annual incl tax'!$B23,'5.4.1 (Small incl tax)'!D$35:D$66)</f>
        <v>11.201785218523508</v>
      </c>
      <c r="D23" s="48">
        <f xml:space="preserve"> AVERAGEIF('5.4.1 (Small incl tax)'!$A$35:$A$66,'Annual incl tax'!$B23,'5.4.1 (Small incl tax)'!E$35:E$66)</f>
        <v>12.216706292422739</v>
      </c>
      <c r="E23" s="48">
        <f xml:space="preserve"> AVERAGEIF('5.4.1 (Small incl tax)'!$A$35:$A$66,'Annual incl tax'!$B23,'5.4.1 (Small incl tax)'!F$35:F$66)</f>
        <v>9.3208253571123301</v>
      </c>
      <c r="F23" s="48">
        <f xml:space="preserve"> AVERAGEIF('5.4.1 (Small incl tax)'!$A$35:$A$66,'Annual incl tax'!$B23,'5.4.1 (Small incl tax)'!G$35:G$66)</f>
        <v>7.5839381944804511</v>
      </c>
      <c r="G23" s="48">
        <f xml:space="preserve"> AVERAGEIF('5.4.1 (Small incl tax)'!$A$35:$A$66,'Annual incl tax'!$B23,'5.4.1 (Small incl tax)'!H$35:H$66)</f>
        <v>9.4181014933118608</v>
      </c>
      <c r="H23" s="48">
        <f xml:space="preserve"> AVERAGEIF('5.4.1 (Small incl tax)'!$A$35:$A$66,'Annual incl tax'!$B23,'5.4.1 (Small incl tax)'!I$35:I$66)</f>
        <v>14.148415471138971</v>
      </c>
      <c r="I23" s="48">
        <f xml:space="preserve"> AVERAGEIF('5.4.1 (Small incl tax)'!$A$35:$A$66,'Annual incl tax'!$B23,'5.4.1 (Small incl tax)'!J$35:J$66)</f>
        <v>13.519915569361016</v>
      </c>
      <c r="J23" s="48">
        <f xml:space="preserve"> AVERAGEIF('5.4.1 (Small incl tax)'!$A$35:$A$66,'Annual incl tax'!$B23,'5.4.1 (Small incl tax)'!K$35:K$66)</f>
        <v>13.639161030496176</v>
      </c>
      <c r="K23" s="48">
        <f xml:space="preserve"> AVERAGEIF('5.4.1 (Small incl tax)'!$A$35:$A$66,'Annual incl tax'!$B23,'5.4.1 (Small incl tax)'!L$35:L$66)</f>
        <v>16.700369962119261</v>
      </c>
      <c r="L23" s="48">
        <f xml:space="preserve"> AVERAGEIF('5.4.1 (Small incl tax)'!$A$35:$A$66,'Annual incl tax'!$B23,'5.4.1 (Small incl tax)'!M$35:M$66)</f>
        <v>9.7918869047525892</v>
      </c>
      <c r="M23" s="48">
        <f xml:space="preserve"> AVERAGEIF('5.4.1 (Small incl tax)'!$A$35:$A$66,'Annual incl tax'!$B23,'5.4.1 (Small incl tax)'!N$35:N$66)</f>
        <v>10.949736430488015</v>
      </c>
      <c r="N23" s="48">
        <f xml:space="preserve"> AVERAGEIF('5.4.1 (Small incl tax)'!$A$35:$A$66,'Annual incl tax'!$B23,'5.4.1 (Small incl tax)'!O$35:O$66)</f>
        <v>12.106508784581763</v>
      </c>
      <c r="O23" s="48">
        <f xml:space="preserve"> AVERAGEIF('5.4.1 (Small incl tax)'!$A$35:$A$66,'Annual incl tax'!$B23,'5.4.1 (Small incl tax)'!P$35:P$66)</f>
        <v>12.878764039626905</v>
      </c>
      <c r="P23" s="48">
        <f xml:space="preserve"> AVERAGEIF('5.4.1 (Small incl tax)'!$A$35:$A$66,'Annual incl tax'!$B23,'5.4.1 (Small incl tax)'!Q$35:Q$66)</f>
        <v>7.4651846188890643</v>
      </c>
      <c r="Q23" s="48">
        <f xml:space="preserve"> AVERAGEIF('5.4.1 (Small incl tax)'!$A$35:$A$66,'Annual incl tax'!$B23,'5.4.1 (Small incl tax)'!R$35:R$66)</f>
        <v>11.256550759656278</v>
      </c>
      <c r="R23" s="49">
        <f t="shared" si="5"/>
        <v>11.256550759656278</v>
      </c>
      <c r="S23" s="50">
        <f t="shared" si="6"/>
        <v>0</v>
      </c>
      <c r="T23" s="51">
        <f t="shared" si="7"/>
        <v>8</v>
      </c>
      <c r="U23" s="48">
        <f xml:space="preserve"> AVERAGEIF('5.4.1 (Small incl tax)'!$A$35:$A$66,'Annual incl tax'!$B23,'5.4.1 (Small incl tax)'!V$35:V$66)</f>
        <v>7.7158035490205528</v>
      </c>
      <c r="V23" s="48">
        <f xml:space="preserve"> AVERAGEIF('5.4.1 (Small incl tax)'!$A$35:$A$66,'Annual incl tax'!$B23,'5.4.1 (Small incl tax)'!W$35:W$66)</f>
        <v>9.4778828966354958</v>
      </c>
      <c r="W23" s="48">
        <f xml:space="preserve"> AVERAGEIF('5.4.1 (Small incl tax)'!$A$35:$A$66,'Annual incl tax'!$B23,'5.4.1 (Small incl tax)'!X$35:X$66)</f>
        <v>19.161063817454036</v>
      </c>
      <c r="X23" s="48">
        <f xml:space="preserve"> AVERAGEIF('5.4.1 (Small incl tax)'!$A$35:$A$66,'Annual incl tax'!$B23,'5.4.1 (Small incl tax)'!Y$35:Y$66)</f>
        <v>12.530884840571492</v>
      </c>
      <c r="Y23" s="48">
        <f xml:space="preserve"> AVERAGEIF('5.4.1 (Small incl tax)'!$A$35:$A$66,'Annual incl tax'!$B23,'5.4.1 (Small incl tax)'!Z$35:Z$66)</f>
        <v>8.802522963175349</v>
      </c>
      <c r="Z23" s="48">
        <f xml:space="preserve"> AVERAGEIF('5.4.1 (Small incl tax)'!$A$35:$A$66,'Annual incl tax'!$B23,'5.4.1 (Small incl tax)'!AA$35:AA$66)</f>
        <v>9.1211937534199841</v>
      </c>
      <c r="AA23" s="48">
        <f xml:space="preserve"> AVERAGEIF('5.4.1 (Small incl tax)'!$A$35:$A$66,'Annual incl tax'!$B23,'5.4.1 (Small incl tax)'!AB$35:AB$66)</f>
        <v>10.500868152741365</v>
      </c>
      <c r="AB23" s="48">
        <f xml:space="preserve"> AVERAGEIF('5.4.1 (Small incl tax)'!$A$35:$A$66,'Annual incl tax'!$B23,'5.4.1 (Small incl tax)'!AC$35:AC$66)</f>
        <v>10.985152550259578</v>
      </c>
      <c r="AC23" s="48">
        <f xml:space="preserve"> AVERAGEIF('5.4.1 (Small incl tax)'!$A$35:$A$66,'Annual incl tax'!$B23,'5.4.1 (Small incl tax)'!AD$35:AD$66)</f>
        <v>17.027739625594755</v>
      </c>
      <c r="AD23" s="48">
        <f xml:space="preserve"> AVERAGEIF('5.4.1 (Small incl tax)'!$A$35:$A$66,'Annual incl tax'!$B23,'5.4.1 (Small incl tax)'!AE$35:AE$66)</f>
        <v>9.8474616769412435</v>
      </c>
      <c r="AE23" s="48">
        <f xml:space="preserve"> AVERAGEIF('5.4.1 (Small incl tax)'!$A$35:$A$66,'Annual incl tax'!$B23,'5.4.1 (Small incl tax)'!AF$35:AF$66)</f>
        <v>8.658846946286193</v>
      </c>
      <c r="AF23" s="48">
        <f xml:space="preserve"> AVERAGEIF('5.4.1 (Small incl tax)'!$A$35:$A$66,'Annual incl tax'!$B23,'5.4.1 (Small incl tax)'!AG$35:AG$66)</f>
        <v>12.96383283158724</v>
      </c>
      <c r="AG23" s="48">
        <f xml:space="preserve"> AVERAGEIF('5.4.1 (Small incl tax)'!$A$35:$A$66,'Annual incl tax'!$B23,'5.4.1 (Small incl tax)'!AH$35:AH$66)</f>
        <v>10.213357446206995</v>
      </c>
      <c r="AH23" s="48">
        <f t="shared" si="8"/>
        <v>10.967444490373797</v>
      </c>
      <c r="AI23" s="50">
        <f t="shared" si="9"/>
        <v>2.636040415214608</v>
      </c>
      <c r="AJ23" s="51">
        <f>RANK(Q23,(C23:Q23,U23:AG23),1)</f>
        <v>17</v>
      </c>
    </row>
    <row r="24" spans="1:36" ht="12.95" customHeight="1" x14ac:dyDescent="0.2">
      <c r="A24" s="32" t="s">
        <v>31</v>
      </c>
      <c r="B24" s="109">
        <v>2014</v>
      </c>
      <c r="C24" s="48">
        <f xml:space="preserve"> AVERAGEIF('5.4.1 (Small incl tax)'!$A$35:$A$66,'Annual incl tax'!$B24,'5.4.1 (Small incl tax)'!D$35:D$66)</f>
        <v>10.318238671897209</v>
      </c>
      <c r="D24" s="48">
        <f xml:space="preserve"> AVERAGEIF('5.4.1 (Small incl tax)'!$A$35:$A$66,'Annual incl tax'!$B24,'5.4.1 (Small incl tax)'!E$35:E$66)</f>
        <v>11.663574807206242</v>
      </c>
      <c r="E24" s="48">
        <f xml:space="preserve"> AVERAGEIF('5.4.1 (Small incl tax)'!$A$35:$A$66,'Annual incl tax'!$B24,'5.4.1 (Small incl tax)'!F$35:F$66)</f>
        <v>8.2448415781749098</v>
      </c>
      <c r="F24" s="48">
        <f xml:space="preserve"> AVERAGEIF('5.4.1 (Small incl tax)'!$A$35:$A$66,'Annual incl tax'!$B24,'5.4.1 (Small incl tax)'!G$35:G$66)</f>
        <v>6.9999206855575409</v>
      </c>
      <c r="G24" s="48">
        <f xml:space="preserve"> AVERAGEIF('5.4.1 (Small incl tax)'!$A$35:$A$66,'Annual incl tax'!$B24,'5.4.1 (Small incl tax)'!H$35:H$66)</f>
        <v>9.3716506318132335</v>
      </c>
      <c r="H24" s="48">
        <f xml:space="preserve"> AVERAGEIF('5.4.1 (Small incl tax)'!$A$35:$A$66,'Annual incl tax'!$B24,'5.4.1 (Small incl tax)'!I$35:I$66)</f>
        <v>14.725735220315165</v>
      </c>
      <c r="I24" s="48">
        <f xml:space="preserve"> AVERAGEIF('5.4.1 (Small incl tax)'!$A$35:$A$66,'Annual incl tax'!$B24,'5.4.1 (Small incl tax)'!J$35:J$66)</f>
        <v>14.190231127900503</v>
      </c>
      <c r="J24" s="48">
        <f xml:space="preserve"> AVERAGEIF('5.4.1 (Small incl tax)'!$A$35:$A$66,'Annual incl tax'!$B24,'5.4.1 (Small incl tax)'!K$35:K$66)</f>
        <v>12.925665872820344</v>
      </c>
      <c r="K24" s="48">
        <f xml:space="preserve"> AVERAGEIF('5.4.1 (Small incl tax)'!$A$35:$A$66,'Annual incl tax'!$B24,'5.4.1 (Small incl tax)'!L$35:L$66)</f>
        <v>15.914820149237492</v>
      </c>
      <c r="L24" s="48">
        <f xml:space="preserve"> AVERAGEIF('5.4.1 (Small incl tax)'!$A$35:$A$66,'Annual incl tax'!$B24,'5.4.1 (Small incl tax)'!M$35:M$66)</f>
        <v>9.0724228596857319</v>
      </c>
      <c r="M24" s="48">
        <f xml:space="preserve"> AVERAGEIF('5.4.1 (Small incl tax)'!$A$35:$A$66,'Annual incl tax'!$B24,'5.4.1 (Small incl tax)'!N$35:N$66)</f>
        <v>10.258559818180414</v>
      </c>
      <c r="N24" s="48">
        <f xml:space="preserve"> AVERAGEIF('5.4.1 (Small incl tax)'!$A$35:$A$66,'Annual incl tax'!$B24,'5.4.1 (Small incl tax)'!O$35:O$66)</f>
        <v>11.963100885865114</v>
      </c>
      <c r="O24" s="48">
        <f xml:space="preserve"> AVERAGEIF('5.4.1 (Small incl tax)'!$A$35:$A$66,'Annual incl tax'!$B24,'5.4.1 (Small incl tax)'!P$35:P$66)</f>
        <v>12.726476073359542</v>
      </c>
      <c r="P24" s="48">
        <f xml:space="preserve"> AVERAGEIF('5.4.1 (Small incl tax)'!$A$35:$A$66,'Annual incl tax'!$B24,'5.4.1 (Small incl tax)'!Q$35:Q$66)</f>
        <v>6.4214692263472744</v>
      </c>
      <c r="Q24" s="48">
        <f xml:space="preserve"> AVERAGEIF('5.4.1 (Small incl tax)'!$A$35:$A$66,'Annual incl tax'!$B24,'5.4.1 (Small incl tax)'!R$35:R$66)</f>
        <v>11.844252054279153</v>
      </c>
      <c r="R24" s="49">
        <f t="shared" si="5"/>
        <v>11.663574807206242</v>
      </c>
      <c r="S24" s="50">
        <f t="shared" si="6"/>
        <v>1.5490726476181287</v>
      </c>
      <c r="T24" s="51">
        <f t="shared" si="7"/>
        <v>9</v>
      </c>
      <c r="U24" s="48">
        <f xml:space="preserve"> AVERAGEIF('5.4.1 (Small incl tax)'!$A$35:$A$66,'Annual incl tax'!$B24,'5.4.1 (Small incl tax)'!V$35:V$66)</f>
        <v>7.1976189523614993</v>
      </c>
      <c r="V24" s="48">
        <f xml:space="preserve"> AVERAGEIF('5.4.1 (Small incl tax)'!$A$35:$A$66,'Annual incl tax'!$B24,'5.4.1 (Small incl tax)'!W$35:W$66)</f>
        <v>8.8789096580424491</v>
      </c>
      <c r="W24" s="48">
        <f xml:space="preserve"> AVERAGEIF('5.4.1 (Small incl tax)'!$A$35:$A$66,'Annual incl tax'!$B24,'5.4.1 (Small incl tax)'!X$35:X$66)</f>
        <v>16.208450287041071</v>
      </c>
      <c r="X24" s="48">
        <f xml:space="preserve"> AVERAGEIF('5.4.1 (Small incl tax)'!$A$35:$A$66,'Annual incl tax'!$B24,'5.4.1 (Small incl tax)'!Y$35:Y$66)</f>
        <v>10.067240046914844</v>
      </c>
      <c r="Y24" s="48">
        <f xml:space="preserve"> AVERAGEIF('5.4.1 (Small incl tax)'!$A$35:$A$66,'Annual incl tax'!$B24,'5.4.1 (Small incl tax)'!Z$35:Z$66)</f>
        <v>7.9238900715865483</v>
      </c>
      <c r="Z24" s="48">
        <f xml:space="preserve"> AVERAGEIF('5.4.1 (Small incl tax)'!$A$35:$A$66,'Annual incl tax'!$B24,'5.4.1 (Small incl tax)'!AA$35:AA$66)</f>
        <v>8.1209829516062584</v>
      </c>
      <c r="AA24" s="48">
        <f xml:space="preserve"> AVERAGEIF('5.4.1 (Small incl tax)'!$A$35:$A$66,'Annual incl tax'!$B24,'5.4.1 (Small incl tax)'!AB$35:AB$66)</f>
        <v>10.420075257473631</v>
      </c>
      <c r="AB24" s="48">
        <f xml:space="preserve"> AVERAGEIF('5.4.1 (Small incl tax)'!$A$35:$A$66,'Annual incl tax'!$B24,'5.4.1 (Small incl tax)'!AC$35:AC$66)</f>
        <v>9.9694393732334099</v>
      </c>
      <c r="AC24" s="48">
        <f xml:space="preserve"> AVERAGEIF('5.4.1 (Small incl tax)'!$A$35:$A$66,'Annual incl tax'!$B24,'5.4.1 (Small incl tax)'!AD$35:AD$66)</f>
        <v>16.165669620954176</v>
      </c>
      <c r="AD24" s="48">
        <f xml:space="preserve"> AVERAGEIF('5.4.1 (Small incl tax)'!$A$35:$A$66,'Annual incl tax'!$B24,'5.4.1 (Small incl tax)'!AE$35:AE$66)</f>
        <v>8.9364740448751299</v>
      </c>
      <c r="AE24" s="48">
        <f xml:space="preserve"> AVERAGEIF('5.4.1 (Small incl tax)'!$A$35:$A$66,'Annual incl tax'!$B24,'5.4.1 (Small incl tax)'!AF$35:AF$66)</f>
        <v>8.2267677118625624</v>
      </c>
      <c r="AF24" s="48">
        <f xml:space="preserve"> AVERAGEIF('5.4.1 (Small incl tax)'!$A$35:$A$66,'Annual incl tax'!$B24,'5.4.1 (Small incl tax)'!AG$35:AG$66)</f>
        <v>11.361285006271455</v>
      </c>
      <c r="AG24" s="48">
        <f xml:space="preserve"> AVERAGEIF('5.4.1 (Small incl tax)'!$A$35:$A$66,'Annual incl tax'!$B24,'5.4.1 (Small incl tax)'!AH$35:AH$66)</f>
        <v>8.5480262987038067</v>
      </c>
      <c r="AH24" s="48">
        <f t="shared" si="8"/>
        <v>10.162899932547628</v>
      </c>
      <c r="AI24" s="50">
        <f t="shared" si="9"/>
        <v>16.544019255240709</v>
      </c>
      <c r="AJ24" s="51">
        <f>RANK(Q24,(C24:Q24,U24:AG24),1)</f>
        <v>20</v>
      </c>
    </row>
    <row r="25" spans="1:36" ht="12.95" customHeight="1" x14ac:dyDescent="0.2">
      <c r="A25" s="32" t="s">
        <v>31</v>
      </c>
      <c r="B25" s="109">
        <v>2015</v>
      </c>
      <c r="C25" s="48">
        <f xml:space="preserve"> AVERAGEIF('5.4.1 (Small incl tax)'!$A$35:$A$66,'Annual incl tax'!$B25,'5.4.1 (Small incl tax)'!D$35:D$66)</f>
        <v>9.0739273570508132</v>
      </c>
      <c r="D25" s="48">
        <f xml:space="preserve"> AVERAGEIF('5.4.1 (Small incl tax)'!$A$35:$A$66,'Annual incl tax'!$B25,'5.4.1 (Small incl tax)'!E$35:E$66)</f>
        <v>10.543344291589328</v>
      </c>
      <c r="E25" s="48">
        <f xml:space="preserve"> AVERAGEIF('5.4.1 (Small incl tax)'!$A$35:$A$66,'Annual incl tax'!$B25,'5.4.1 (Small incl tax)'!F$35:F$66)</f>
        <v>7.0161876369173264</v>
      </c>
      <c r="F25" s="48">
        <f xml:space="preserve"> AVERAGEIF('5.4.1 (Small incl tax)'!$A$35:$A$66,'Annual incl tax'!$B25,'5.4.1 (Small incl tax)'!G$35:G$66)</f>
        <v>6.0871179620478468</v>
      </c>
      <c r="G25" s="48">
        <f xml:space="preserve"> AVERAGEIF('5.4.1 (Small incl tax)'!$A$35:$A$66,'Annual incl tax'!$B25,'5.4.1 (Small incl tax)'!H$35:H$66)</f>
        <v>8.7923925171720754</v>
      </c>
      <c r="H25" s="48">
        <f xml:space="preserve"> AVERAGEIF('5.4.1 (Small incl tax)'!$A$35:$A$66,'Annual incl tax'!$B25,'5.4.1 (Small incl tax)'!I$35:I$66)</f>
        <v>12.618066842980273</v>
      </c>
      <c r="I25" s="48">
        <f xml:space="preserve"> AVERAGEIF('5.4.1 (Small incl tax)'!$A$35:$A$66,'Annual incl tax'!$B25,'5.4.1 (Small incl tax)'!J$35:J$66)</f>
        <v>12.96398467267484</v>
      </c>
      <c r="J25" s="48">
        <f xml:space="preserve"> AVERAGEIF('5.4.1 (Small incl tax)'!$A$35:$A$66,'Annual incl tax'!$B25,'5.4.1 (Small incl tax)'!K$35:K$66)</f>
        <v>11.912520438572361</v>
      </c>
      <c r="K25" s="48">
        <f xml:space="preserve"> AVERAGEIF('5.4.1 (Small incl tax)'!$A$35:$A$66,'Annual incl tax'!$B25,'5.4.1 (Small incl tax)'!L$35:L$66)</f>
        <v>13.626610203698306</v>
      </c>
      <c r="L25" s="48">
        <f xml:space="preserve"> AVERAGEIF('5.4.1 (Small incl tax)'!$A$35:$A$66,'Annual incl tax'!$B25,'5.4.1 (Small incl tax)'!M$35:M$66)</f>
        <v>7.4734631302803223</v>
      </c>
      <c r="M25" s="48">
        <f xml:space="preserve"> AVERAGEIF('5.4.1 (Small incl tax)'!$A$35:$A$66,'Annual incl tax'!$B25,'5.4.1 (Small incl tax)'!N$35:N$66)</f>
        <v>9.0315818510339216</v>
      </c>
      <c r="N25" s="48">
        <f xml:space="preserve"> AVERAGEIF('5.4.1 (Small incl tax)'!$A$35:$A$66,'Annual incl tax'!$B25,'5.4.1 (Small incl tax)'!O$35:O$66)</f>
        <v>10.555970844508078</v>
      </c>
      <c r="O25" s="48">
        <f xml:space="preserve"> AVERAGEIF('5.4.1 (Small incl tax)'!$A$35:$A$66,'Annual incl tax'!$B25,'5.4.1 (Small incl tax)'!P$35:P$66)</f>
        <v>11.221496081786253</v>
      </c>
      <c r="P25" s="48">
        <f xml:space="preserve"> AVERAGEIF('5.4.1 (Small incl tax)'!$A$35:$A$66,'Annual incl tax'!$B25,'5.4.1 (Small incl tax)'!Q$35:Q$66)</f>
        <v>5.165686730190723</v>
      </c>
      <c r="Q25" s="48">
        <f xml:space="preserve"> AVERAGEIF('5.4.1 (Small incl tax)'!$A$35:$A$66,'Annual incl tax'!$B25,'5.4.1 (Small incl tax)'!R$35:R$66)</f>
        <v>12.227575299390312</v>
      </c>
      <c r="R25" s="49">
        <f t="shared" si="5"/>
        <v>10.543344291589328</v>
      </c>
      <c r="S25" s="50">
        <f t="shared" si="6"/>
        <v>15.974352740662503</v>
      </c>
      <c r="T25" s="51">
        <f t="shared" si="7"/>
        <v>12</v>
      </c>
      <c r="U25" s="48">
        <f xml:space="preserve"> AVERAGEIF('5.4.1 (Small incl tax)'!$A$35:$A$66,'Annual incl tax'!$B25,'5.4.1 (Small incl tax)'!V$35:V$66)</f>
        <v>6.9973093109568119</v>
      </c>
      <c r="V25" s="48">
        <f xml:space="preserve"> AVERAGEIF('5.4.1 (Small incl tax)'!$A$35:$A$66,'Annual incl tax'!$B25,'5.4.1 (Small incl tax)'!W$35:W$66)</f>
        <v>7.8255097261814406</v>
      </c>
      <c r="W25" s="48">
        <f xml:space="preserve"> AVERAGEIF('5.4.1 (Small incl tax)'!$A$35:$A$66,'Annual incl tax'!$B25,'5.4.1 (Small incl tax)'!X$35:X$66)</f>
        <v>11.899897245131932</v>
      </c>
      <c r="X25" s="48">
        <f xml:space="preserve"> AVERAGEIF('5.4.1 (Small incl tax)'!$A$35:$A$66,'Annual incl tax'!$B25,'5.4.1 (Small incl tax)'!Y$35:Y$66)</f>
        <v>8.8195343987559873</v>
      </c>
      <c r="Y25" s="48">
        <f xml:space="preserve"> AVERAGEIF('5.4.1 (Small incl tax)'!$A$35:$A$66,'Annual incl tax'!$B25,'5.4.1 (Small incl tax)'!Z$35:Z$66)</f>
        <v>7.0151767064090294</v>
      </c>
      <c r="Z25" s="48">
        <f xml:space="preserve"> AVERAGEIF('5.4.1 (Small incl tax)'!$A$35:$A$66,'Annual incl tax'!$B25,'5.4.1 (Small incl tax)'!AA$35:AA$66)</f>
        <v>7.0308958745311152</v>
      </c>
      <c r="AA25" s="48">
        <f xml:space="preserve"> AVERAGEIF('5.4.1 (Small incl tax)'!$A$35:$A$66,'Annual incl tax'!$B25,'5.4.1 (Small incl tax)'!AB$35:AB$66)</f>
        <v>9.5354327624389814</v>
      </c>
      <c r="AB25" s="48">
        <f xml:space="preserve"> AVERAGEIF('5.4.1 (Small incl tax)'!$A$35:$A$66,'Annual incl tax'!$B25,'5.4.1 (Small incl tax)'!AC$35:AC$66)</f>
        <v>7.9525166558585463</v>
      </c>
      <c r="AC25" s="48">
        <f xml:space="preserve"> AVERAGEIF('5.4.1 (Small incl tax)'!$A$35:$A$66,'Annual incl tax'!$B25,'5.4.1 (Small incl tax)'!AD$35:AD$66)</f>
        <v>12.126709399223785</v>
      </c>
      <c r="AD25" s="48">
        <f xml:space="preserve"> AVERAGEIF('5.4.1 (Small incl tax)'!$A$35:$A$66,'Annual incl tax'!$B25,'5.4.1 (Small incl tax)'!AE$35:AE$66)</f>
        <v>8.323690950868933</v>
      </c>
      <c r="AE25" s="48">
        <f xml:space="preserve"> AVERAGEIF('5.4.1 (Small incl tax)'!$A$35:$A$66,'Annual incl tax'!$B25,'5.4.1 (Small incl tax)'!AF$35:AF$66)</f>
        <v>7.0751469536860245</v>
      </c>
      <c r="AF25" s="48">
        <f xml:space="preserve"> AVERAGEIF('5.4.1 (Small incl tax)'!$A$35:$A$66,'Annual incl tax'!$B25,'5.4.1 (Small incl tax)'!AG$35:AG$66)</f>
        <v>10.017831635847617</v>
      </c>
      <c r="AG25" s="48">
        <f xml:space="preserve"> AVERAGEIF('5.4.1 (Small incl tax)'!$A$35:$A$66,'Annual incl tax'!$B25,'5.4.1 (Small incl tax)'!AH$35:AH$66)</f>
        <v>7.6213635279778957</v>
      </c>
      <c r="AH25" s="48">
        <f t="shared" si="8"/>
        <v>8.9255581248949554</v>
      </c>
      <c r="AI25" s="50">
        <f t="shared" si="9"/>
        <v>36.995077823597924</v>
      </c>
      <c r="AJ25" s="51">
        <f>RANK(Q25,(C25:Q25,U25:AG25),1)</f>
        <v>25</v>
      </c>
    </row>
    <row r="26" spans="1:36" ht="12.95" customHeight="1" x14ac:dyDescent="0.2">
      <c r="A26" s="32" t="s">
        <v>31</v>
      </c>
      <c r="B26" s="109">
        <v>2016</v>
      </c>
      <c r="C26" s="48">
        <f xml:space="preserve"> AVERAGEIF('5.4.1 (Small incl tax)'!$A$35:$A$66,'Annual incl tax'!$B26,'5.4.1 (Small incl tax)'!D$35:D$66)</f>
        <v>9.9948189658361422</v>
      </c>
      <c r="D26" s="48">
        <f xml:space="preserve"> AVERAGEIF('5.4.1 (Small incl tax)'!$A$35:$A$66,'Annual incl tax'!$B26,'5.4.1 (Small incl tax)'!E$35:E$66)</f>
        <v>12.579099970904455</v>
      </c>
      <c r="E26" s="48">
        <f xml:space="preserve"> AVERAGEIF('5.4.1 (Small incl tax)'!$A$35:$A$66,'Annual incl tax'!$B26,'5.4.1 (Small incl tax)'!F$35:F$66)</f>
        <v>8.2002735952351351</v>
      </c>
      <c r="F26" s="48">
        <f xml:space="preserve"> AVERAGEIF('5.4.1 (Small incl tax)'!$A$35:$A$66,'Annual incl tax'!$B26,'5.4.1 (Small incl tax)'!G$35:G$66)</f>
        <v>6.8495712015013162</v>
      </c>
      <c r="G26" s="48">
        <f xml:space="preserve"> AVERAGEIF('5.4.1 (Small incl tax)'!$A$35:$A$66,'Annual incl tax'!$B26,'5.4.1 (Small incl tax)'!H$35:H$66)</f>
        <v>9.3514584136123897</v>
      </c>
      <c r="H26" s="48">
        <f xml:space="preserve"> AVERAGEIF('5.4.1 (Small incl tax)'!$A$35:$A$66,'Annual incl tax'!$B26,'5.4.1 (Small incl tax)'!I$35:I$66)</f>
        <v>14.195982608836747</v>
      </c>
      <c r="I26" s="48">
        <f xml:space="preserve"> AVERAGEIF('5.4.1 (Small incl tax)'!$A$35:$A$66,'Annual incl tax'!$B26,'5.4.1 (Small incl tax)'!J$35:J$66)</f>
        <v>12.870220243589465</v>
      </c>
      <c r="J26" s="48">
        <f xml:space="preserve"> AVERAGEIF('5.4.1 (Small incl tax)'!$A$35:$A$66,'Annual incl tax'!$B26,'5.4.1 (Small incl tax)'!K$35:K$66)</f>
        <v>12.805512633572725</v>
      </c>
      <c r="K26" s="48">
        <f xml:space="preserve"> AVERAGEIF('5.4.1 (Small incl tax)'!$A$35:$A$66,'Annual incl tax'!$B26,'5.4.1 (Small incl tax)'!L$35:L$66)</f>
        <v>14.793695736225088</v>
      </c>
      <c r="L26" s="48">
        <f xml:space="preserve"> AVERAGEIF('5.4.1 (Small incl tax)'!$A$35:$A$66,'Annual incl tax'!$B26,'5.4.1 (Small incl tax)'!M$35:M$66)</f>
        <v>8.3048620647330011</v>
      </c>
      <c r="M26" s="48">
        <f xml:space="preserve"> AVERAGEIF('5.4.1 (Small incl tax)'!$A$35:$A$66,'Annual incl tax'!$B26,'5.4.1 (Small incl tax)'!N$35:N$66)</f>
        <v>9.7588948562105298</v>
      </c>
      <c r="N26" s="48">
        <f xml:space="preserve"> AVERAGEIF('5.4.1 (Small incl tax)'!$A$35:$A$66,'Annual incl tax'!$B26,'5.4.1 (Small incl tax)'!O$35:O$66)</f>
        <v>12.275914816487145</v>
      </c>
      <c r="O26" s="48">
        <f xml:space="preserve"> AVERAGEIF('5.4.1 (Small incl tax)'!$A$35:$A$66,'Annual incl tax'!$B26,'5.4.1 (Small incl tax)'!P$35:P$66)</f>
        <v>11.768947468380446</v>
      </c>
      <c r="P26" s="48">
        <f xml:space="preserve"> AVERAGEIF('5.4.1 (Small incl tax)'!$A$35:$A$66,'Annual incl tax'!$B26,'5.4.1 (Small incl tax)'!Q$35:Q$66)</f>
        <v>6.0659566330707824</v>
      </c>
      <c r="Q26" s="48">
        <f xml:space="preserve"> AVERAGEIF('5.4.1 (Small incl tax)'!$A$35:$A$66,'Annual incl tax'!$B26,'5.4.1 (Small incl tax)'!R$35:R$66)</f>
        <v>12.10159581171413</v>
      </c>
      <c r="R26" s="49">
        <f t="shared" si="5"/>
        <v>11.768947468380446</v>
      </c>
      <c r="S26" s="50">
        <f t="shared" si="6"/>
        <v>2.8264918696205257</v>
      </c>
      <c r="T26" s="51">
        <f t="shared" si="7"/>
        <v>9</v>
      </c>
      <c r="U26" s="48">
        <f xml:space="preserve"> AVERAGEIF('5.4.1 (Small incl tax)'!$A$35:$A$66,'Annual incl tax'!$B26,'5.4.1 (Small incl tax)'!V$35:V$66)</f>
        <v>8.2337748465824774</v>
      </c>
      <c r="V26" s="48">
        <f xml:space="preserve"> AVERAGEIF('5.4.1 (Small incl tax)'!$A$35:$A$66,'Annual incl tax'!$B26,'5.4.1 (Small incl tax)'!W$35:W$66)</f>
        <v>8.6214221307331229</v>
      </c>
      <c r="W26" s="48">
        <f xml:space="preserve"> AVERAGEIF('5.4.1 (Small incl tax)'!$A$35:$A$66,'Annual incl tax'!$B26,'5.4.1 (Small incl tax)'!X$35:X$66)</f>
        <v>11.419467207617323</v>
      </c>
      <c r="X26" s="48">
        <f xml:space="preserve"> AVERAGEIF('5.4.1 (Small incl tax)'!$A$35:$A$66,'Annual incl tax'!$B26,'5.4.1 (Small incl tax)'!Y$35:Y$66)</f>
        <v>9.5445470752745614</v>
      </c>
      <c r="Y26" s="48">
        <f xml:space="preserve"> AVERAGEIF('5.4.1 (Small incl tax)'!$A$35:$A$66,'Annual incl tax'!$B26,'5.4.1 (Small incl tax)'!Z$35:Z$66)</f>
        <v>7.7571249529032151</v>
      </c>
      <c r="Z26" s="48">
        <f xml:space="preserve"> AVERAGEIF('5.4.1 (Small incl tax)'!$A$35:$A$66,'Annual incl tax'!$B26,'5.4.1 (Small incl tax)'!AA$35:AA$66)</f>
        <v>7.6158860738689942</v>
      </c>
      <c r="AA26" s="48">
        <f xml:space="preserve"> AVERAGEIF('5.4.1 (Small incl tax)'!$A$35:$A$66,'Annual incl tax'!$B26,'5.4.1 (Small incl tax)'!AB$35:AB$66)</f>
        <v>10.845627954132315</v>
      </c>
      <c r="AB26" s="48">
        <f xml:space="preserve"> AVERAGEIF('5.4.1 (Small incl tax)'!$A$35:$A$66,'Annual incl tax'!$B26,'5.4.1 (Small incl tax)'!AC$35:AC$66)</f>
        <v>8.3816198896523346</v>
      </c>
      <c r="AC26" s="48">
        <f xml:space="preserve"> AVERAGEIF('5.4.1 (Small incl tax)'!$A$35:$A$66,'Annual incl tax'!$B26,'5.4.1 (Small incl tax)'!AD$35:AD$66)</f>
        <v>12.832648943615993</v>
      </c>
      <c r="AD26" s="48">
        <f xml:space="preserve"> AVERAGEIF('5.4.1 (Small incl tax)'!$A$35:$A$66,'Annual incl tax'!$B26,'5.4.1 (Small incl tax)'!AE$35:AE$66)</f>
        <v>8.7337961968007605</v>
      </c>
      <c r="AE26" s="48">
        <f xml:space="preserve"> AVERAGEIF('5.4.1 (Small incl tax)'!$A$35:$A$66,'Annual incl tax'!$B26,'5.4.1 (Small incl tax)'!AF$35:AF$66)</f>
        <v>7.4896693175851343</v>
      </c>
      <c r="AF26" s="48">
        <f xml:space="preserve"> AVERAGEIF('5.4.1 (Small incl tax)'!$A$35:$A$66,'Annual incl tax'!$B26,'5.4.1 (Small incl tax)'!AG$35:AG$66)</f>
        <v>11.033806968487005</v>
      </c>
      <c r="AG26" s="48">
        <f xml:space="preserve"> AVERAGEIF('5.4.1 (Small incl tax)'!$A$35:$A$66,'Annual incl tax'!$B26,'5.4.1 (Small incl tax)'!AH$35:AH$66)</f>
        <v>8.4840760499837877</v>
      </c>
      <c r="AH26" s="48">
        <f t="shared" si="8"/>
        <v>9.6517209657425447</v>
      </c>
      <c r="AI26" s="50">
        <f t="shared" si="9"/>
        <v>25.382777378947019</v>
      </c>
      <c r="AJ26" s="51">
        <f>RANK(Q26,(C26:Q26,U26:AG26),1)</f>
        <v>21</v>
      </c>
    </row>
    <row r="27" spans="1:36" ht="12.95" customHeight="1" x14ac:dyDescent="0.2">
      <c r="A27" s="32" t="s">
        <v>31</v>
      </c>
      <c r="B27" s="109">
        <v>2017</v>
      </c>
      <c r="C27" s="48">
        <f xml:space="preserve"> AVERAGEIF('5.4.1 (Small incl tax)'!$A$35:$A$66,'Annual incl tax'!$B27,'5.4.1 (Small incl tax)'!D$35:D$66)</f>
        <v>10.570483396652801</v>
      </c>
      <c r="D27" s="48">
        <f xml:space="preserve"> AVERAGEIF('5.4.1 (Small incl tax)'!$A$35:$A$66,'Annual incl tax'!$B27,'5.4.1 (Small incl tax)'!E$35:E$66)</f>
        <v>13.825663258799263</v>
      </c>
      <c r="E27" s="48">
        <f xml:space="preserve"> AVERAGEIF('5.4.1 (Small incl tax)'!$A$35:$A$66,'Annual incl tax'!$B27,'5.4.1 (Small incl tax)'!F$35:F$66)</f>
        <v>8.8488513857147399</v>
      </c>
      <c r="F27" s="48">
        <f xml:space="preserve"> AVERAGEIF('5.4.1 (Small incl tax)'!$A$35:$A$66,'Annual incl tax'!$B27,'5.4.1 (Small incl tax)'!G$35:G$66)</f>
        <v>7.2925120257828571</v>
      </c>
      <c r="G27" s="48">
        <f xml:space="preserve"> AVERAGEIF('5.4.1 (Small incl tax)'!$A$35:$A$66,'Annual incl tax'!$B27,'5.4.1 (Small incl tax)'!H$35:H$66)</f>
        <v>10.54721286125185</v>
      </c>
      <c r="H27" s="48">
        <f xml:space="preserve"> AVERAGEIF('5.4.1 (Small incl tax)'!$A$35:$A$66,'Annual incl tax'!$B27,'5.4.1 (Small incl tax)'!I$35:I$66)</f>
        <v>15.532949915645386</v>
      </c>
      <c r="I27" s="48">
        <f xml:space="preserve"> AVERAGEIF('5.4.1 (Small incl tax)'!$A$35:$A$66,'Annual incl tax'!$B27,'5.4.1 (Small incl tax)'!J$35:J$66)</f>
        <v>13.457774192939002</v>
      </c>
      <c r="J27" s="48">
        <f xml:space="preserve"> AVERAGEIF('5.4.1 (Small incl tax)'!$A$35:$A$66,'Annual incl tax'!$B27,'5.4.1 (Small incl tax)'!K$35:K$66)</f>
        <v>13.216611374861436</v>
      </c>
      <c r="K27" s="48">
        <f xml:space="preserve"> AVERAGEIF('5.4.1 (Small incl tax)'!$A$35:$A$66,'Annual incl tax'!$B27,'5.4.1 (Small incl tax)'!L$35:L$66)</f>
        <v>15.110392347167966</v>
      </c>
      <c r="L27" s="48">
        <f xml:space="preserve"> AVERAGEIF('5.4.1 (Small incl tax)'!$A$35:$A$66,'Annual incl tax'!$B27,'5.4.1 (Small incl tax)'!M$35:M$66)</f>
        <v>8.7344053908894352</v>
      </c>
      <c r="M27" s="48">
        <f xml:space="preserve"> AVERAGEIF('5.4.1 (Small incl tax)'!$A$35:$A$66,'Annual incl tax'!$B27,'5.4.1 (Small incl tax)'!N$35:N$66)</f>
        <v>10.042891580960902</v>
      </c>
      <c r="N27" s="48">
        <f xml:space="preserve"> AVERAGEIF('5.4.1 (Small incl tax)'!$A$35:$A$66,'Annual incl tax'!$B27,'5.4.1 (Small incl tax)'!O$35:O$66)</f>
        <v>13.407249086933543</v>
      </c>
      <c r="O27" s="48">
        <f xml:space="preserve"> AVERAGEIF('5.4.1 (Small incl tax)'!$A$35:$A$66,'Annual incl tax'!$B27,'5.4.1 (Small incl tax)'!P$35:P$66)</f>
        <v>12.077410353077092</v>
      </c>
      <c r="P27" s="48">
        <f xml:space="preserve"> AVERAGEIF('5.4.1 (Small incl tax)'!$A$35:$A$66,'Annual incl tax'!$B27,'5.4.1 (Small incl tax)'!Q$35:Q$66)</f>
        <v>6.8541729656341346</v>
      </c>
      <c r="Q27" s="48">
        <f xml:space="preserve"> AVERAGEIF('5.4.1 (Small incl tax)'!$A$35:$A$66,'Annual incl tax'!$B27,'5.4.1 (Small incl tax)'!R$35:R$66)</f>
        <v>12.600388227557204</v>
      </c>
      <c r="R27" s="49">
        <f t="shared" si="5"/>
        <v>12.077410353077092</v>
      </c>
      <c r="S27" s="50">
        <f t="shared" si="6"/>
        <v>4.3302153292064602</v>
      </c>
      <c r="T27" s="51">
        <f t="shared" si="7"/>
        <v>9</v>
      </c>
      <c r="U27" s="48">
        <f xml:space="preserve"> AVERAGEIF('5.4.1 (Small incl tax)'!$A$35:$A$66,'Annual incl tax'!$B27,'5.4.1 (Small incl tax)'!V$35:V$66)</f>
        <v>8.0209491657453587</v>
      </c>
      <c r="V27" s="48">
        <f xml:space="preserve"> AVERAGEIF('5.4.1 (Small incl tax)'!$A$35:$A$66,'Annual incl tax'!$B27,'5.4.1 (Small incl tax)'!W$35:W$66)</f>
        <v>9.2961146847194343</v>
      </c>
      <c r="W27" s="48">
        <f xml:space="preserve"> AVERAGEIF('5.4.1 (Small incl tax)'!$A$35:$A$66,'Annual incl tax'!$B27,'5.4.1 (Small incl tax)'!X$35:X$66)</f>
        <v>13.989682903446388</v>
      </c>
      <c r="X27" s="48">
        <f xml:space="preserve"> AVERAGEIF('5.4.1 (Small incl tax)'!$A$35:$A$66,'Annual incl tax'!$B27,'5.4.1 (Small incl tax)'!Y$35:Y$66)</f>
        <v>10.100424819112455</v>
      </c>
      <c r="Y27" s="48">
        <f xml:space="preserve"> AVERAGEIF('5.4.1 (Small incl tax)'!$A$35:$A$66,'Annual incl tax'!$B27,'5.4.1 (Small incl tax)'!Z$35:Z$66)</f>
        <v>8.2367716350222118</v>
      </c>
      <c r="Z27" s="48">
        <f xml:space="preserve"> AVERAGEIF('5.4.1 (Small incl tax)'!$A$35:$A$66,'Annual incl tax'!$B27,'5.4.1 (Small incl tax)'!AA$35:AA$66)</f>
        <v>8.1141963234755607</v>
      </c>
      <c r="AA27" s="48">
        <f xml:space="preserve"> AVERAGEIF('5.4.1 (Small incl tax)'!$A$35:$A$66,'Annual incl tax'!$B27,'5.4.1 (Small incl tax)'!AB$35:AB$66)</f>
        <v>11.750968447676437</v>
      </c>
      <c r="AB27" s="48">
        <f xml:space="preserve"> AVERAGEIF('5.4.1 (Small incl tax)'!$A$35:$A$66,'Annual incl tax'!$B27,'5.4.1 (Small incl tax)'!AC$35:AC$66)</f>
        <v>8.2053708404468715</v>
      </c>
      <c r="AC27" s="48">
        <f xml:space="preserve"> AVERAGEIF('5.4.1 (Small incl tax)'!$A$35:$A$66,'Annual incl tax'!$B27,'5.4.1 (Small incl tax)'!AD$35:AD$66)</f>
        <v>13.347634725945714</v>
      </c>
      <c r="AD27" s="48">
        <f xml:space="preserve"> AVERAGEIF('5.4.1 (Small incl tax)'!$A$35:$A$66,'Annual incl tax'!$B27,'5.4.1 (Small incl tax)'!AE$35:AE$66)</f>
        <v>9.9316262171271461</v>
      </c>
      <c r="AE27" s="48">
        <f xml:space="preserve"> AVERAGEIF('5.4.1 (Small incl tax)'!$A$35:$A$66,'Annual incl tax'!$B27,'5.4.1 (Small incl tax)'!AF$35:AF$66)</f>
        <v>7.842904774728666</v>
      </c>
      <c r="AF27" s="48">
        <f xml:space="preserve"> AVERAGEIF('5.4.1 (Small incl tax)'!$A$35:$A$66,'Annual incl tax'!$B27,'5.4.1 (Small incl tax)'!AG$35:AG$66)</f>
        <v>11.583921878727651</v>
      </c>
      <c r="AG27" s="48">
        <f xml:space="preserve"> AVERAGEIF('5.4.1 (Small incl tax)'!$A$35:$A$66,'Annual incl tax'!$B27,'5.4.1 (Small incl tax)'!AH$35:AH$66)</f>
        <v>8.6390865348533818</v>
      </c>
      <c r="AH27" s="48">
        <f t="shared" si="8"/>
        <v>10.323818840182152</v>
      </c>
      <c r="AI27" s="50">
        <f t="shared" si="9"/>
        <v>22.051620845129865</v>
      </c>
      <c r="AJ27" s="51">
        <f>RANK(Q27,(C27:Q27,U27:AG27),1)</f>
        <v>20</v>
      </c>
    </row>
    <row r="28" spans="1:36" ht="12.95" customHeight="1" x14ac:dyDescent="0.2">
      <c r="A28" s="32" t="s">
        <v>31</v>
      </c>
      <c r="B28" s="109">
        <v>2018</v>
      </c>
      <c r="C28" s="48">
        <f xml:space="preserve"> AVERAGEIF('5.4.1 (Small incl tax)'!$A$35:$A$66,'Annual incl tax'!$B28,'5.4.1 (Small incl tax)'!D$35:D$66)</f>
        <v>10.849933917302096</v>
      </c>
      <c r="D28" s="48">
        <f xml:space="preserve"> AVERAGEIF('5.4.1 (Small incl tax)'!$A$35:$A$66,'Annual incl tax'!$B28,'5.4.1 (Small incl tax)'!E$35:E$66)</f>
        <v>13.116387242814229</v>
      </c>
      <c r="E28" s="48">
        <f xml:space="preserve"> AVERAGEIF('5.4.1 (Small incl tax)'!$A$35:$A$66,'Annual incl tax'!$B28,'5.4.1 (Small incl tax)'!F$35:F$66)</f>
        <v>8.9960034145780696</v>
      </c>
      <c r="F28" s="48">
        <f xml:space="preserve"> AVERAGEIF('5.4.1 (Small incl tax)'!$A$35:$A$66,'Annual incl tax'!$B28,'5.4.1 (Small incl tax)'!G$35:G$66)</f>
        <v>7.5287837565783784</v>
      </c>
      <c r="G28" s="48">
        <f xml:space="preserve"> AVERAGEIF('5.4.1 (Small incl tax)'!$A$35:$A$66,'Annual incl tax'!$B28,'5.4.1 (Small incl tax)'!H$35:H$66)</f>
        <v>10.914512256091093</v>
      </c>
      <c r="H28" s="48">
        <f xml:space="preserve"> AVERAGEIF('5.4.1 (Small incl tax)'!$A$35:$A$66,'Annual incl tax'!$B28,'5.4.1 (Small incl tax)'!I$35:I$66)</f>
        <v>15.317289320258123</v>
      </c>
      <c r="I28" s="48">
        <f xml:space="preserve"> AVERAGEIF('5.4.1 (Small incl tax)'!$A$35:$A$66,'Annual incl tax'!$B28,'5.4.1 (Small incl tax)'!J$35:J$66)</f>
        <v>12.826546424617304</v>
      </c>
      <c r="J28" s="48">
        <f xml:space="preserve"> AVERAGEIF('5.4.1 (Small incl tax)'!$A$35:$A$66,'Annual incl tax'!$B28,'5.4.1 (Small incl tax)'!K$35:K$66)</f>
        <v>14.044051683461102</v>
      </c>
      <c r="K28" s="48">
        <f xml:space="preserve"> AVERAGEIF('5.4.1 (Small incl tax)'!$A$35:$A$66,'Annual incl tax'!$B28,'5.4.1 (Small incl tax)'!L$35:L$66)</f>
        <v>14.478568424264726</v>
      </c>
      <c r="L28" s="48">
        <f xml:space="preserve"> AVERAGEIF('5.4.1 (Small incl tax)'!$A$35:$A$66,'Annual incl tax'!$B28,'5.4.1 (Small incl tax)'!M$35:M$66)</f>
        <v>9.2536493322957227</v>
      </c>
      <c r="M28" s="48">
        <f xml:space="preserve"> AVERAGEIF('5.4.1 (Small incl tax)'!$A$35:$A$66,'Annual incl tax'!$B28,'5.4.1 (Small incl tax)'!N$35:N$66)</f>
        <v>11.012872411759535</v>
      </c>
      <c r="N28" s="48">
        <f xml:space="preserve"> AVERAGEIF('5.4.1 (Small incl tax)'!$A$35:$A$66,'Annual incl tax'!$B28,'5.4.1 (Small incl tax)'!O$35:O$66)</f>
        <v>13.211515098677094</v>
      </c>
      <c r="O28" s="48">
        <f xml:space="preserve"> AVERAGEIF('5.4.1 (Small incl tax)'!$A$35:$A$66,'Annual incl tax'!$B28,'5.4.1 (Small incl tax)'!P$35:P$66)</f>
        <v>11.567139292501841</v>
      </c>
      <c r="P28" s="48">
        <f xml:space="preserve"> AVERAGEIF('5.4.1 (Small incl tax)'!$A$35:$A$66,'Annual incl tax'!$B28,'5.4.1 (Small incl tax)'!Q$35:Q$66)</f>
        <v>7.2905235375672515</v>
      </c>
      <c r="Q28" s="48">
        <f xml:space="preserve"> AVERAGEIF('5.4.1 (Small incl tax)'!$A$35:$A$66,'Annual incl tax'!$B28,'5.4.1 (Small incl tax)'!R$35:R$66)</f>
        <v>13.743420954952036</v>
      </c>
      <c r="R28" s="49">
        <f t="shared" si="5"/>
        <v>11.567139292501841</v>
      </c>
      <c r="S28" s="50">
        <f t="shared" si="6"/>
        <v>18.81434646387396</v>
      </c>
      <c r="T28" s="51">
        <f t="shared" si="7"/>
        <v>12</v>
      </c>
      <c r="U28" s="48">
        <f xml:space="preserve"> AVERAGEIF('5.4.1 (Small incl tax)'!$A$35:$A$66,'Annual incl tax'!$B28,'5.4.1 (Small incl tax)'!V$35:V$66)</f>
        <v>8.448521715351319</v>
      </c>
      <c r="V28" s="48">
        <f xml:space="preserve"> AVERAGEIF('5.4.1 (Small incl tax)'!$A$35:$A$66,'Annual incl tax'!$B28,'5.4.1 (Small incl tax)'!W$35:W$66)</f>
        <v>10.128625156964503</v>
      </c>
      <c r="W28" s="48">
        <f xml:space="preserve"> AVERAGEIF('5.4.1 (Small incl tax)'!$A$35:$A$66,'Annual incl tax'!$B28,'5.4.1 (Small incl tax)'!X$35:X$66)</f>
        <v>15.006626104531033</v>
      </c>
      <c r="X28" s="48">
        <f xml:space="preserve"> AVERAGEIF('5.4.1 (Small incl tax)'!$A$35:$A$66,'Annual incl tax'!$B28,'5.4.1 (Small incl tax)'!Y$35:Y$66)</f>
        <v>11.231084531313632</v>
      </c>
      <c r="Y28" s="48">
        <f xml:space="preserve"> AVERAGEIF('5.4.1 (Small incl tax)'!$A$35:$A$66,'Annual incl tax'!$B28,'5.4.1 (Small incl tax)'!Z$35:Z$66)</f>
        <v>8.81691152121968</v>
      </c>
      <c r="Z28" s="48">
        <f xml:space="preserve"> AVERAGEIF('5.4.1 (Small incl tax)'!$A$35:$A$66,'Annual incl tax'!$B28,'5.4.1 (Small incl tax)'!AA$35:AA$66)</f>
        <v>8.8456220803698642</v>
      </c>
      <c r="AA28" s="48">
        <f xml:space="preserve"> AVERAGEIF('5.4.1 (Small incl tax)'!$A$35:$A$66,'Annual incl tax'!$B28,'5.4.1 (Small incl tax)'!AB$35:AB$66)</f>
        <v>11.442032569744296</v>
      </c>
      <c r="AB28" s="48">
        <f xml:space="preserve"> AVERAGEIF('5.4.1 (Small incl tax)'!$A$35:$A$66,'Annual incl tax'!$B28,'5.4.1 (Small incl tax)'!AC$35:AC$66)</f>
        <v>8.6890080413226976</v>
      </c>
      <c r="AC28" s="48">
        <f xml:space="preserve"> AVERAGEIF('5.4.1 (Small incl tax)'!$A$35:$A$66,'Annual incl tax'!$B28,'5.4.1 (Small incl tax)'!AD$35:AD$66)</f>
        <v>13.46364917931152</v>
      </c>
      <c r="AD28" s="48">
        <f xml:space="preserve"> AVERAGEIF('5.4.1 (Small incl tax)'!$A$35:$A$66,'Annual incl tax'!$B28,'5.4.1 (Small incl tax)'!AE$35:AE$66)</f>
        <v>10.093241313621395</v>
      </c>
      <c r="AE28" s="48">
        <f xml:space="preserve"> AVERAGEIF('5.4.1 (Small incl tax)'!$A$35:$A$66,'Annual incl tax'!$B28,'5.4.1 (Small incl tax)'!AF$35:AF$66)</f>
        <v>8.4753015660065021</v>
      </c>
      <c r="AF28" s="48">
        <f xml:space="preserve"> AVERAGEIF('5.4.1 (Small incl tax)'!$A$35:$A$66,'Annual incl tax'!$B28,'5.4.1 (Small incl tax)'!AG$35:AG$66)</f>
        <v>12.040030208306293</v>
      </c>
      <c r="AG28" s="48">
        <f xml:space="preserve"> AVERAGEIF('5.4.1 (Small incl tax)'!$A$35:$A$66,'Annual incl tax'!$B28,'5.4.1 (Small incl tax)'!AH$35:AH$66)</f>
        <v>9.3546761742783833</v>
      </c>
      <c r="AH28" s="48">
        <f t="shared" si="8"/>
        <v>10.963692333925314</v>
      </c>
      <c r="AI28" s="50">
        <f t="shared" si="9"/>
        <v>25.353945882130567</v>
      </c>
      <c r="AJ28" s="51">
        <f>RANK(Q28,(C28:Q28,U28:AG28),1)</f>
        <v>24</v>
      </c>
    </row>
    <row r="29" spans="1:36" ht="12.95" customHeight="1" x14ac:dyDescent="0.2">
      <c r="A29" s="32" t="s">
        <v>31</v>
      </c>
      <c r="B29" s="109">
        <v>2019</v>
      </c>
      <c r="C29" s="48">
        <f xml:space="preserve"> AVERAGEIF('5.4.1 (Small incl tax)'!$A$35:$A$66,'Annual incl tax'!$B29,'5.4.1 (Small incl tax)'!D$35:D$66)</f>
        <v>11.104496274887673</v>
      </c>
      <c r="D29" s="48">
        <f xml:space="preserve"> AVERAGEIF('5.4.1 (Small incl tax)'!$A$35:$A$66,'Annual incl tax'!$B29,'5.4.1 (Small incl tax)'!E$35:E$66)</f>
        <v>13.722715701115071</v>
      </c>
      <c r="E29" s="48">
        <f xml:space="preserve"> AVERAGEIF('5.4.1 (Small incl tax)'!$A$35:$A$66,'Annual incl tax'!$B29,'5.4.1 (Small incl tax)'!F$35:F$66)</f>
        <v>8.0242693422017588</v>
      </c>
      <c r="F29" s="48">
        <f xml:space="preserve"> AVERAGEIF('5.4.1 (Small incl tax)'!$A$35:$A$66,'Annual incl tax'!$B29,'5.4.1 (Small incl tax)'!G$35:G$66)</f>
        <v>7.7306860574724521</v>
      </c>
      <c r="G29" s="48">
        <f xml:space="preserve"> AVERAGEIF('5.4.1 (Small incl tax)'!$A$35:$A$66,'Annual incl tax'!$B29,'5.4.1 (Small incl tax)'!H$35:H$66)</f>
        <v>11.327603437516542</v>
      </c>
      <c r="H29" s="48">
        <f xml:space="preserve"> AVERAGEIF('5.4.1 (Small incl tax)'!$A$35:$A$66,'Annual incl tax'!$B29,'5.4.1 (Small incl tax)'!I$35:I$66)</f>
        <v>15.972017399377204</v>
      </c>
      <c r="I29" s="48">
        <f xml:space="preserve"> AVERAGEIF('5.4.1 (Small incl tax)'!$A$35:$A$66,'Annual incl tax'!$B29,'5.4.1 (Small incl tax)'!J$35:J$66)</f>
        <v>12.548778176127968</v>
      </c>
      <c r="J29" s="48">
        <f xml:space="preserve"> AVERAGEIF('5.4.1 (Small incl tax)'!$A$35:$A$66,'Annual incl tax'!$B29,'5.4.1 (Small incl tax)'!K$35:K$66)</f>
        <v>14.215019959599806</v>
      </c>
      <c r="K29" s="48">
        <f xml:space="preserve"> AVERAGEIF('5.4.1 (Small incl tax)'!$A$35:$A$66,'Annual incl tax'!$B29,'5.4.1 (Small incl tax)'!L$35:L$66)</f>
        <v>16.474378437076041</v>
      </c>
      <c r="L29" s="48">
        <f xml:space="preserve"> AVERAGEIF('5.4.1 (Small incl tax)'!$A$35:$A$66,'Annual incl tax'!$B29,'5.4.1 (Small incl tax)'!M$35:M$66)</f>
        <v>9.6963030046473371</v>
      </c>
      <c r="M29" s="48">
        <f xml:space="preserve"> AVERAGEIF('5.4.1 (Small incl tax)'!$A$35:$A$66,'Annual incl tax'!$B29,'5.4.1 (Small incl tax)'!N$35:N$66)</f>
        <v>10.68189282623721</v>
      </c>
      <c r="N29" s="48">
        <f xml:space="preserve"> AVERAGEIF('5.4.1 (Small incl tax)'!$A$35:$A$66,'Annual incl tax'!$B29,'5.4.1 (Small incl tax)'!O$35:O$66)</f>
        <v>12.655026438084271</v>
      </c>
      <c r="O29" s="48">
        <f xml:space="preserve"> AVERAGEIF('5.4.1 (Small incl tax)'!$A$35:$A$66,'Annual incl tax'!$B29,'5.4.1 (Small incl tax)'!P$35:P$66)</f>
        <v>12.801746915459937</v>
      </c>
      <c r="P29" s="48">
        <f xml:space="preserve"> AVERAGEIF('5.4.1 (Small incl tax)'!$A$35:$A$66,'Annual incl tax'!$B29,'5.4.1 (Small incl tax)'!Q$35:Q$66)</f>
        <v>7.6019269077083091</v>
      </c>
      <c r="Q29" s="48">
        <f xml:space="preserve"> AVERAGEIF('5.4.1 (Small incl tax)'!$A$35:$A$66,'Annual incl tax'!$B29,'5.4.1 (Small incl tax)'!R$35:R$66)</f>
        <v>14.891121311143682</v>
      </c>
      <c r="R29" s="49">
        <f t="shared" si="5"/>
        <v>12.548778176127968</v>
      </c>
      <c r="S29" s="50">
        <f t="shared" si="6"/>
        <v>18.665905972197713</v>
      </c>
      <c r="T29" s="51">
        <f t="shared" si="7"/>
        <v>13</v>
      </c>
      <c r="U29" s="48">
        <f xml:space="preserve"> AVERAGEIF('5.4.1 (Small incl tax)'!$A$35:$A$66,'Annual incl tax'!$B29,'5.4.1 (Small incl tax)'!V$35:V$66)</f>
        <v>8.519477497970394</v>
      </c>
      <c r="V29" s="48">
        <f xml:space="preserve"> AVERAGEIF('5.4.1 (Small incl tax)'!$A$35:$A$66,'Annual incl tax'!$B29,'5.4.1 (Small incl tax)'!W$35:W$66)</f>
        <v>10.938683105097223</v>
      </c>
      <c r="W29" s="48">
        <f xml:space="preserve"> AVERAGEIF('5.4.1 (Small incl tax)'!$A$35:$A$66,'Annual incl tax'!$B29,'5.4.1 (Small incl tax)'!X$35:X$66)</f>
        <v>15.893280676342252</v>
      </c>
      <c r="X29" s="48">
        <f xml:space="preserve"> AVERAGEIF('5.4.1 (Small incl tax)'!$A$35:$A$66,'Annual incl tax'!$B29,'5.4.1 (Small incl tax)'!Y$35:Y$66)</f>
        <v>12.246261746782949</v>
      </c>
      <c r="Y29" s="48">
        <f xml:space="preserve"> AVERAGEIF('5.4.1 (Small incl tax)'!$A$35:$A$66,'Annual incl tax'!$B29,'5.4.1 (Small incl tax)'!Z$35:Z$66)</f>
        <v>8.6912407923066297</v>
      </c>
      <c r="Z29" s="48">
        <f xml:space="preserve"> AVERAGEIF('5.4.1 (Small incl tax)'!$A$35:$A$66,'Annual incl tax'!$B29,'5.4.1 (Small incl tax)'!AA$35:AA$66)</f>
        <v>9.8978091915076334</v>
      </c>
      <c r="AA29" s="48">
        <f xml:space="preserve"> AVERAGEIF('5.4.1 (Small incl tax)'!$A$35:$A$66,'Annual incl tax'!$B29,'5.4.1 (Small incl tax)'!AB$35:AB$66)</f>
        <v>11.425195484608212</v>
      </c>
      <c r="AB29" s="48">
        <f xml:space="preserve"> AVERAGEIF('5.4.1 (Small incl tax)'!$A$35:$A$66,'Annual incl tax'!$B29,'5.4.1 (Small incl tax)'!AC$35:AC$66)</f>
        <v>9.165757884345954</v>
      </c>
      <c r="AC29" s="48">
        <f xml:space="preserve"> AVERAGEIF('5.4.1 (Small incl tax)'!$A$35:$A$66,'Annual incl tax'!$B29,'5.4.1 (Small incl tax)'!AD$35:AD$66)</f>
        <v>13.324743539901004</v>
      </c>
      <c r="AD29" s="48">
        <f xml:space="preserve"> AVERAGEIF('5.4.1 (Small incl tax)'!$A$35:$A$66,'Annual incl tax'!$B29,'5.4.1 (Small incl tax)'!AE$35:AE$66)</f>
        <v>10.11476842262566</v>
      </c>
      <c r="AE29" s="48">
        <f xml:space="preserve"> AVERAGEIF('5.4.1 (Small incl tax)'!$A$35:$A$66,'Annual incl tax'!$B29,'5.4.1 (Small incl tax)'!AF$35:AF$66)</f>
        <v>9.6359073075599522</v>
      </c>
      <c r="AF29" s="48">
        <f xml:space="preserve"> AVERAGEIF('5.4.1 (Small incl tax)'!$A$35:$A$66,'Annual incl tax'!$B29,'5.4.1 (Small incl tax)'!AG$35:AG$66)</f>
        <v>13.088493809403133</v>
      </c>
      <c r="AG29" s="48">
        <f xml:space="preserve"> AVERAGEIF('5.4.1 (Small incl tax)'!$A$35:$A$66,'Annual incl tax'!$B29,'5.4.1 (Small incl tax)'!AH$35:AH$66)</f>
        <v>9.9508541996997621</v>
      </c>
      <c r="AH29" s="48">
        <f t="shared" si="8"/>
        <v>11.216049856202108</v>
      </c>
      <c r="AI29" s="50">
        <f t="shared" si="9"/>
        <v>32.766183300347748</v>
      </c>
      <c r="AJ29" s="51">
        <f>RANK(Q29,(C29:Q29,U29:AG29),1)</f>
        <v>25</v>
      </c>
    </row>
    <row r="30" spans="1:36" ht="12.95" customHeight="1" x14ac:dyDescent="0.2">
      <c r="A30" s="32" t="s">
        <v>31</v>
      </c>
      <c r="B30" s="109">
        <v>2020</v>
      </c>
      <c r="C30" s="48">
        <f xml:space="preserve"> AVERAGEIF('5.4.1 (Small incl tax)'!$A$35:$A$66,'Annual incl tax'!$B30,'5.4.1 (Small incl tax)'!D$35:D$66)</f>
        <v>12.003168547455992</v>
      </c>
      <c r="D30" s="48">
        <f xml:space="preserve"> AVERAGEIF('5.4.1 (Small incl tax)'!$A$35:$A$66,'Annual incl tax'!$B30,'5.4.1 (Small incl tax)'!E$35:E$66)</f>
        <v>13.640359858397137</v>
      </c>
      <c r="E30" s="48">
        <f xml:space="preserve"> AVERAGEIF('5.4.1 (Small incl tax)'!$A$35:$A$66,'Annual incl tax'!$B30,'5.4.1 (Small incl tax)'!F$35:F$66)</f>
        <v>7.7165855395621241</v>
      </c>
      <c r="F30" s="48">
        <f xml:space="preserve"> AVERAGEIF('5.4.1 (Small incl tax)'!$A$35:$A$66,'Annual incl tax'!$B30,'5.4.1 (Small incl tax)'!G$35:G$66)</f>
        <v>7.8883241359873555</v>
      </c>
      <c r="G30" s="48">
        <f xml:space="preserve"> AVERAGEIF('5.4.1 (Small incl tax)'!$A$35:$A$66,'Annual incl tax'!$B30,'5.4.1 (Small incl tax)'!H$35:H$66)</f>
        <v>11.95565258265292</v>
      </c>
      <c r="H30" s="48">
        <f xml:space="preserve"> AVERAGEIF('5.4.1 (Small incl tax)'!$A$35:$A$66,'Annual incl tax'!$B30,'5.4.1 (Small incl tax)'!I$35:I$66)</f>
        <v>18.003303188083628</v>
      </c>
      <c r="I30" s="48">
        <f xml:space="preserve"> AVERAGEIF('5.4.1 (Small incl tax)'!$A$35:$A$66,'Annual incl tax'!$B30,'5.4.1 (Small incl tax)'!J$35:J$66)</f>
        <v>12.730759695090619</v>
      </c>
      <c r="J30" s="48">
        <f xml:space="preserve"> AVERAGEIF('5.4.1 (Small incl tax)'!$A$35:$A$66,'Annual incl tax'!$B30,'5.4.1 (Small incl tax)'!K$35:K$66)</f>
        <v>14.704745236109977</v>
      </c>
      <c r="K30" s="48">
        <f xml:space="preserve"> AVERAGEIF('5.4.1 (Small incl tax)'!$A$35:$A$66,'Annual incl tax'!$B30,'5.4.1 (Small incl tax)'!L$35:L$66)</f>
        <v>15.111070320102606</v>
      </c>
      <c r="L30" s="48">
        <f xml:space="preserve"> AVERAGEIF('5.4.1 (Small incl tax)'!$A$35:$A$66,'Annual incl tax'!$B30,'5.4.1 (Small incl tax)'!M$35:M$66)</f>
        <v>10.388089795696825</v>
      </c>
      <c r="M30" s="48">
        <f xml:space="preserve"> AVERAGEIF('5.4.1 (Small incl tax)'!$A$35:$A$66,'Annual incl tax'!$B30,'5.4.1 (Small incl tax)'!N$35:N$66)</f>
        <v>11.715956652913622</v>
      </c>
      <c r="N30" s="48">
        <f xml:space="preserve"> AVERAGEIF('5.4.1 (Small incl tax)'!$A$35:$A$66,'Annual incl tax'!$B30,'5.4.1 (Small incl tax)'!O$35:O$66)</f>
        <v>12.623687585540338</v>
      </c>
      <c r="O30" s="48">
        <f xml:space="preserve"> AVERAGEIF('5.4.1 (Small incl tax)'!$A$35:$A$66,'Annual incl tax'!$B30,'5.4.1 (Small incl tax)'!P$35:P$66)</f>
        <v>13.071190216678559</v>
      </c>
      <c r="P30" s="48">
        <f xml:space="preserve"> AVERAGEIF('5.4.1 (Small incl tax)'!$A$35:$A$66,'Annual incl tax'!$B30,'5.4.1 (Small incl tax)'!Q$35:Q$66)</f>
        <v>6.9159746515651541</v>
      </c>
      <c r="Q30" s="48">
        <f xml:space="preserve"> AVERAGEIF('5.4.1 (Small incl tax)'!$A$35:$A$66,'Annual incl tax'!$B30,'5.4.1 (Small incl tax)'!R$35:R$66)</f>
        <v>15.438627062903265</v>
      </c>
      <c r="R30" s="49">
        <f t="shared" si="5"/>
        <v>12.623687585540338</v>
      </c>
      <c r="S30" s="50">
        <f t="shared" si="6"/>
        <v>22.298868363846928</v>
      </c>
      <c r="T30" s="51">
        <f t="shared" si="7"/>
        <v>14</v>
      </c>
      <c r="U30" s="48">
        <f xml:space="preserve"> AVERAGEIF('5.4.1 (Small incl tax)'!$A$35:$A$66,'Annual incl tax'!$B30,'5.4.1 (Small incl tax)'!V$35:V$66)</f>
        <v>8.4024095198039532</v>
      </c>
      <c r="V30" s="48">
        <f xml:space="preserve"> AVERAGEIF('5.4.1 (Small incl tax)'!$A$35:$A$66,'Annual incl tax'!$B30,'5.4.1 (Small incl tax)'!W$35:W$66)</f>
        <v>10.768469788900624</v>
      </c>
      <c r="W30" s="48">
        <f xml:space="preserve"> AVERAGEIF('5.4.1 (Small incl tax)'!$A$35:$A$66,'Annual incl tax'!$B30,'5.4.1 (Small incl tax)'!X$35:X$66)</f>
        <v>13.484493973522891</v>
      </c>
      <c r="X30" s="48">
        <f xml:space="preserve"> AVERAGEIF('5.4.1 (Small incl tax)'!$A$35:$A$66,'Annual incl tax'!$B30,'5.4.1 (Small incl tax)'!Y$35:Y$66)</f>
        <v>12.546098288262138</v>
      </c>
      <c r="Y30" s="48">
        <f xml:space="preserve"> AVERAGEIF('5.4.1 (Small incl tax)'!$A$35:$A$66,'Annual incl tax'!$B30,'5.4.1 (Small incl tax)'!Z$35:Z$66)</f>
        <v>8.151361600394214</v>
      </c>
      <c r="Z30" s="48">
        <f xml:space="preserve"> AVERAGEIF('5.4.1 (Small incl tax)'!$A$35:$A$66,'Annual incl tax'!$B30,'5.4.1 (Small incl tax)'!AA$35:AA$66)</f>
        <v>10.158122600036453</v>
      </c>
      <c r="AA30" s="48">
        <f xml:space="preserve"> AVERAGEIF('5.4.1 (Small incl tax)'!$A$35:$A$66,'Annual incl tax'!$B30,'5.4.1 (Small incl tax)'!AB$35:AB$66)</f>
        <v>11.403631663094526</v>
      </c>
      <c r="AB30" s="48">
        <f xml:space="preserve"> AVERAGEIF('5.4.1 (Small incl tax)'!$A$35:$A$66,'Annual incl tax'!$B30,'5.4.1 (Small incl tax)'!AC$35:AC$66)</f>
        <v>9.7771032515942817</v>
      </c>
      <c r="AC30" s="48">
        <f xml:space="preserve"> AVERAGEIF('5.4.1 (Small incl tax)'!$A$35:$A$66,'Annual incl tax'!$B30,'5.4.1 (Small incl tax)'!AD$35:AD$66)</f>
        <v>13.505818872448849</v>
      </c>
      <c r="AD30" s="48">
        <f xml:space="preserve"> AVERAGEIF('5.4.1 (Small incl tax)'!$A$35:$A$66,'Annual incl tax'!$B30,'5.4.1 (Small incl tax)'!AE$35:AE$66)</f>
        <v>11.619103427707147</v>
      </c>
      <c r="AE30" s="48">
        <f xml:space="preserve"> AVERAGEIF('5.4.1 (Small incl tax)'!$A$35:$A$66,'Annual incl tax'!$B30,'5.4.1 (Small incl tax)'!AF$35:AF$66)</f>
        <v>10.501796032984036</v>
      </c>
      <c r="AF30" s="48">
        <f xml:space="preserve"> AVERAGEIF('5.4.1 (Small incl tax)'!$A$35:$A$66,'Annual incl tax'!$B30,'5.4.1 (Small incl tax)'!AG$35:AG$66)</f>
        <v>13.732837966873181</v>
      </c>
      <c r="AG30" s="48">
        <f xml:space="preserve"> AVERAGEIF('5.4.1 (Small incl tax)'!$A$35:$A$66,'Annual incl tax'!$B30,'5.4.1 (Small incl tax)'!AH$35:AH$66)</f>
        <v>10.282540571799885</v>
      </c>
      <c r="AH30" s="48">
        <f t="shared" si="8"/>
        <v>11.835804617783271</v>
      </c>
      <c r="AI30" s="50">
        <f t="shared" si="9"/>
        <v>30.440029735762625</v>
      </c>
      <c r="AJ30" s="51">
        <f>RANK(Q30,(C30:Q30,U30:AG30),1)</f>
        <v>27</v>
      </c>
    </row>
    <row r="31" spans="1:36" ht="12.95" customHeight="1" x14ac:dyDescent="0.2">
      <c r="A31" s="32" t="s">
        <v>31</v>
      </c>
      <c r="B31" s="110">
        <v>2021</v>
      </c>
      <c r="C31" s="48">
        <f xml:space="preserve"> AVERAGEIF('5.4.1 (Small incl tax)'!$A$35:$A$66,'Annual incl tax'!$B31,'5.4.1 (Small incl tax)'!D$35:D$66)</f>
        <v>12.467229849560319</v>
      </c>
      <c r="D31" s="48">
        <f xml:space="preserve"> AVERAGEIF('5.4.1 (Small incl tax)'!$A$35:$A$66,'Annual incl tax'!$B31,'5.4.1 (Small incl tax)'!E$35:E$66)</f>
        <v>14.448583044841172</v>
      </c>
      <c r="E31" s="48">
        <f xml:space="preserve"> AVERAGEIF('5.4.1 (Small incl tax)'!$A$35:$A$66,'Annual incl tax'!$B31,'5.4.1 (Small incl tax)'!F$35:F$66)</f>
        <v>10.358355085666005</v>
      </c>
      <c r="F31" s="48">
        <f xml:space="preserve"> AVERAGEIF('5.4.1 (Small incl tax)'!$A$35:$A$66,'Annual incl tax'!$B31,'5.4.1 (Small incl tax)'!G$35:G$66)</f>
        <v>7.6379236013953316</v>
      </c>
      <c r="G31" s="48">
        <f xml:space="preserve"> AVERAGEIF('5.4.1 (Small incl tax)'!$A$35:$A$66,'Annual incl tax'!$B31,'5.4.1 (Small incl tax)'!H$35:H$66)</f>
        <v>11.836622425206485</v>
      </c>
      <c r="H31" s="48">
        <f xml:space="preserve"> AVERAGEIF('5.4.1 (Small incl tax)'!$A$35:$A$66,'Annual incl tax'!$B31,'5.4.1 (Small incl tax)'!I$35:I$66)</f>
        <v>17.699188761377819</v>
      </c>
      <c r="I31" s="48">
        <f xml:space="preserve"> AVERAGEIF('5.4.1 (Small incl tax)'!$A$35:$A$66,'Annual incl tax'!$B31,'5.4.1 (Small incl tax)'!J$35:J$66)</f>
        <v>17.171429483216137</v>
      </c>
      <c r="J31" s="48">
        <f xml:space="preserve"> AVERAGEIF('5.4.1 (Small incl tax)'!$A$35:$A$66,'Annual incl tax'!$B31,'5.4.1 (Small incl tax)'!K$35:K$66)</f>
        <v>16.815721530832899</v>
      </c>
      <c r="K31" s="48">
        <f xml:space="preserve"> AVERAGEIF('5.4.1 (Small incl tax)'!$A$35:$A$66,'Annual incl tax'!$B31,'5.4.1 (Small incl tax)'!L$35:L$66)</f>
        <v>16.575066300813258</v>
      </c>
      <c r="L31" s="48">
        <f xml:space="preserve"> AVERAGEIF('5.4.1 (Small incl tax)'!$A$35:$A$66,'Annual incl tax'!$B31,'5.4.1 (Small incl tax)'!M$35:M$66)</f>
        <v>10.345506548998436</v>
      </c>
      <c r="M31" s="48">
        <f xml:space="preserve"> AVERAGEIF('5.4.1 (Small incl tax)'!$A$35:$A$66,'Annual incl tax'!$B31,'5.4.1 (Small incl tax)'!N$35:N$66)</f>
        <v>12.354508525581814</v>
      </c>
      <c r="N31" s="48">
        <f xml:space="preserve"> AVERAGEIF('5.4.1 (Small incl tax)'!$A$35:$A$66,'Annual incl tax'!$B31,'5.4.1 (Small incl tax)'!O$35:O$66)</f>
        <v>12.543634362112867</v>
      </c>
      <c r="O31" s="48">
        <f xml:space="preserve"> AVERAGEIF('5.4.1 (Small incl tax)'!$A$35:$A$66,'Annual incl tax'!$B31,'5.4.1 (Small incl tax)'!P$35:P$66)</f>
        <v>12.463054784184509</v>
      </c>
      <c r="P31" s="48">
        <f xml:space="preserve"> AVERAGEIF('5.4.1 (Small incl tax)'!$A$35:$A$66,'Annual incl tax'!$B31,'5.4.1 (Small incl tax)'!Q$35:Q$66)</f>
        <v>8.8187314247813671</v>
      </c>
      <c r="Q31" s="48">
        <f xml:space="preserve"> AVERAGEIF('5.4.1 (Small incl tax)'!$A$35:$A$66,'Annual incl tax'!$B31,'5.4.1 (Small incl tax)'!R$35:R$66)</f>
        <v>16.276335200413953</v>
      </c>
      <c r="R31" s="49">
        <f t="shared" si="5"/>
        <v>12.467229849560319</v>
      </c>
      <c r="S31" s="50">
        <f t="shared" si="6"/>
        <v>30.552940764046078</v>
      </c>
      <c r="T31" s="51">
        <f t="shared" si="7"/>
        <v>11</v>
      </c>
      <c r="U31" s="48">
        <f xml:space="preserve"> AVERAGEIF('5.4.1 (Small incl tax)'!$A$35:$A$66,'Annual incl tax'!$B31,'5.4.1 (Small incl tax)'!V$35:V$66)</f>
        <v>10.995646967555793</v>
      </c>
      <c r="V31" s="48">
        <f xml:space="preserve"> AVERAGEIF('5.4.1 (Small incl tax)'!$A$35:$A$66,'Annual incl tax'!$B31,'5.4.1 (Small incl tax)'!W$35:W$66)</f>
        <v>10.998496023761064</v>
      </c>
      <c r="W31" s="48">
        <f xml:space="preserve"> AVERAGEIF('5.4.1 (Small incl tax)'!$A$35:$A$66,'Annual incl tax'!$B31,'5.4.1 (Small incl tax)'!X$35:X$66)</f>
        <v>15.273922700664912</v>
      </c>
      <c r="X31" s="48">
        <f xml:space="preserve"> AVERAGEIF('5.4.1 (Small incl tax)'!$A$35:$A$66,'Annual incl tax'!$B31,'5.4.1 (Small incl tax)'!Y$35:Y$66)</f>
        <v>12.191335870711821</v>
      </c>
      <c r="Y31" s="48">
        <f xml:space="preserve"> AVERAGEIF('5.4.1 (Small incl tax)'!$A$35:$A$66,'Annual incl tax'!$B31,'5.4.1 (Small incl tax)'!Z$35:Z$66)</f>
        <v>11.421425521337405</v>
      </c>
      <c r="Z31" s="48">
        <f xml:space="preserve"> AVERAGEIF('5.4.1 (Small incl tax)'!$A$35:$A$66,'Annual incl tax'!$B31,'5.4.1 (Small incl tax)'!AA$35:AA$66)</f>
        <v>9.7843657919194325</v>
      </c>
      <c r="AA31" s="48">
        <f xml:space="preserve"> AVERAGEIF('5.4.1 (Small incl tax)'!$A$35:$A$66,'Annual incl tax'!$B31,'5.4.1 (Small incl tax)'!AB$35:AB$66)</f>
        <v>12.067329083473064</v>
      </c>
      <c r="AB31" s="48">
        <f xml:space="preserve"> AVERAGEIF('5.4.1 (Small incl tax)'!$A$35:$A$66,'Annual incl tax'!$B31,'5.4.1 (Small incl tax)'!AC$35:AC$66)</f>
        <v>11.81356104670744</v>
      </c>
      <c r="AC31" s="48">
        <f xml:space="preserve"> AVERAGEIF('5.4.1 (Small incl tax)'!$A$35:$A$66,'Annual incl tax'!$B31,'5.4.1 (Small incl tax)'!AD$35:AD$66)</f>
        <v>13.243390554369714</v>
      </c>
      <c r="AD31" s="48">
        <f xml:space="preserve"> AVERAGEIF('5.4.1 (Small incl tax)'!$A$35:$A$66,'Annual incl tax'!$B31,'5.4.1 (Small incl tax)'!AE$35:AE$66)</f>
        <v>11.695497597868496</v>
      </c>
      <c r="AE31" s="48">
        <f xml:space="preserve"> AVERAGEIF('5.4.1 (Small incl tax)'!$A$35:$A$66,'Annual incl tax'!$B31,'5.4.1 (Small incl tax)'!AF$35:AF$66)</f>
        <v>10.844263830845415</v>
      </c>
      <c r="AF31" s="48">
        <f xml:space="preserve"> AVERAGEIF('5.4.1 (Small incl tax)'!$A$35:$A$66,'Annual incl tax'!$B31,'5.4.1 (Small incl tax)'!AG$35:AG$66)</f>
        <v>13.298084182851223</v>
      </c>
      <c r="AG31" s="48">
        <f xml:space="preserve"> AVERAGEIF('5.4.1 (Small incl tax)'!$A$35:$A$66,'Annual incl tax'!$B31,'5.4.1 (Small incl tax)'!AH$35:AH$66)</f>
        <v>9.8927531008362237</v>
      </c>
      <c r="AH31" s="48">
        <f t="shared" si="8"/>
        <v>12.129332477092444</v>
      </c>
      <c r="AI31" s="50">
        <f t="shared" si="9"/>
        <v>34.189867671230658</v>
      </c>
      <c r="AJ31" s="51">
        <f>RANK(Q31,(C31:Q31,U31:AG31),1)</f>
        <v>24</v>
      </c>
    </row>
    <row r="32" spans="1:36" ht="12.95" customHeight="1" x14ac:dyDescent="0.2">
      <c r="A32" s="32" t="s">
        <v>31</v>
      </c>
      <c r="B32" s="110">
        <v>2022</v>
      </c>
      <c r="C32" s="48">
        <f xml:space="preserve"> AVERAGEIF('5.4.1 (Small incl tax)'!$A$35:$A$66,'Annual incl tax'!$B32,'5.4.1 (Small incl tax)'!D$35:D$66)</f>
        <v>15.078024896556748</v>
      </c>
      <c r="D32" s="48">
        <f xml:space="preserve"> AVERAGEIF('5.4.1 (Small incl tax)'!$A$35:$A$66,'Annual incl tax'!$B32,'5.4.1 (Small incl tax)'!E$35:E$66)</f>
        <v>22.555704537109314</v>
      </c>
      <c r="E32" s="48">
        <f xml:space="preserve"> AVERAGEIF('5.4.1 (Small incl tax)'!$A$35:$A$66,'Annual incl tax'!$B32,'5.4.1 (Small incl tax)'!F$35:F$66)</f>
        <v>19.966398269448703</v>
      </c>
      <c r="F32" s="48">
        <f xml:space="preserve"> AVERAGEIF('5.4.1 (Small incl tax)'!$A$35:$A$66,'Annual incl tax'!$B32,'5.4.1 (Small incl tax)'!G$35:G$66)</f>
        <v>9.9369296080782252</v>
      </c>
      <c r="G32" s="48">
        <f xml:space="preserve"> AVERAGEIF('5.4.1 (Small incl tax)'!$A$35:$A$66,'Annual incl tax'!$B32,'5.4.1 (Small incl tax)'!H$35:H$66)</f>
        <v>12.932424877965762</v>
      </c>
      <c r="H32" s="48">
        <f xml:space="preserve"> AVERAGEIF('5.4.1 (Small incl tax)'!$A$35:$A$66,'Annual incl tax'!$B32,'5.4.1 (Small incl tax)'!I$35:I$66)</f>
        <v>19.425554848197692</v>
      </c>
      <c r="I32" s="48">
        <f xml:space="preserve"> AVERAGEIF('5.4.1 (Small incl tax)'!$A$35:$A$66,'Annual incl tax'!$B32,'5.4.1 (Small incl tax)'!J$35:J$66)</f>
        <v>25.492135482320492</v>
      </c>
      <c r="J32" s="48">
        <f xml:space="preserve"> AVERAGEIF('5.4.1 (Small incl tax)'!$A$35:$A$66,'Annual incl tax'!$B32,'5.4.1 (Small incl tax)'!K$35:K$66)</f>
        <v>23.776209680920168</v>
      </c>
      <c r="K32" s="48">
        <f xml:space="preserve"> AVERAGEIF('5.4.1 (Small incl tax)'!$A$35:$A$66,'Annual incl tax'!$B32,'5.4.1 (Small incl tax)'!L$35:L$66)</f>
        <v>26.101502578405452</v>
      </c>
      <c r="L32" s="48">
        <f xml:space="preserve"> AVERAGEIF('5.4.1 (Small incl tax)'!$A$35:$A$66,'Annual incl tax'!$B32,'5.4.1 (Small incl tax)'!M$35:M$66)</f>
        <v>13.313619711798886</v>
      </c>
      <c r="M32" s="48">
        <f xml:space="preserve"> AVERAGEIF('5.4.1 (Small incl tax)'!$A$35:$A$66,'Annual incl tax'!$B32,'5.4.1 (Small incl tax)'!N$35:N$66)</f>
        <v>17.588258263687045</v>
      </c>
      <c r="N32" s="48">
        <f xml:space="preserve"> AVERAGEIF('5.4.1 (Small incl tax)'!$A$35:$A$66,'Annual incl tax'!$B32,'5.4.1 (Small incl tax)'!O$35:O$66)</f>
        <v>12.85759328539196</v>
      </c>
      <c r="O32" s="48">
        <f xml:space="preserve"> AVERAGEIF('5.4.1 (Small incl tax)'!$A$35:$A$66,'Annual incl tax'!$B32,'5.4.1 (Small incl tax)'!P$35:P$66)</f>
        <v>19.650131162972727</v>
      </c>
      <c r="P32" s="48">
        <f xml:space="preserve"> AVERAGEIF('5.4.1 (Small incl tax)'!$A$35:$A$66,'Annual incl tax'!$B32,'5.4.1 (Small incl tax)'!Q$35:Q$66)</f>
        <v>13.307765473404332</v>
      </c>
      <c r="Q32" s="48">
        <f xml:space="preserve"> AVERAGEIF('5.4.1 (Small incl tax)'!$A$35:$A$66,'Annual incl tax'!$B32,'5.4.1 (Small incl tax)'!R$35:R$66)</f>
        <v>21.169481274501862</v>
      </c>
      <c r="R32" s="49">
        <f t="shared" si="5"/>
        <v>19.425554848197692</v>
      </c>
      <c r="S32" s="50">
        <f t="shared" si="6"/>
        <v>8.9774857909192374</v>
      </c>
      <c r="T32" s="51">
        <f t="shared" si="7"/>
        <v>11</v>
      </c>
      <c r="U32" s="48">
        <f xml:space="preserve"> AVERAGEIF('5.4.1 (Small incl tax)'!$A$35:$A$66,'Annual incl tax'!$B32,'5.4.1 (Small incl tax)'!V$35:V$66)</f>
        <v>16.337987480031309</v>
      </c>
      <c r="V32" s="48">
        <f xml:space="preserve"> AVERAGEIF('5.4.1 (Small incl tax)'!$A$35:$A$66,'Annual incl tax'!$B32,'5.4.1 (Small incl tax)'!W$35:W$66)</f>
        <v>21.633057578690412</v>
      </c>
      <c r="W32" s="48">
        <f xml:space="preserve"> AVERAGEIF('5.4.1 (Small incl tax)'!$A$35:$A$66,'Annual incl tax'!$B32,'5.4.1 (Small incl tax)'!X$35:X$66)</f>
        <v>24.163290357388426</v>
      </c>
      <c r="X32" s="48">
        <f xml:space="preserve"> AVERAGEIF('5.4.1 (Small incl tax)'!$A$35:$A$66,'Annual incl tax'!$B32,'5.4.1 (Small incl tax)'!Y$35:Y$66)</f>
        <v>19.038219282113857</v>
      </c>
      <c r="Y32" s="48">
        <f xml:space="preserve"> AVERAGEIF('5.4.1 (Small incl tax)'!$A$35:$A$66,'Annual incl tax'!$B32,'5.4.1 (Small incl tax)'!Z$35:Z$66)</f>
        <v>16.916740674680085</v>
      </c>
      <c r="Z32" s="48">
        <f xml:space="preserve"> AVERAGEIF('5.4.1 (Small incl tax)'!$A$35:$A$66,'Annual incl tax'!$B32,'5.4.1 (Small incl tax)'!AA$35:AA$66)</f>
        <v>17.067865877658118</v>
      </c>
      <c r="AA32" s="48">
        <f xml:space="preserve"> AVERAGEIF('5.4.1 (Small incl tax)'!$A$35:$A$66,'Annual incl tax'!$B32,'5.4.1 (Small incl tax)'!AB$35:AB$66)</f>
        <v>14.653415753268625</v>
      </c>
      <c r="AB32" s="48">
        <f xml:space="preserve"> AVERAGEIF('5.4.1 (Small incl tax)'!$A$35:$A$66,'Annual incl tax'!$B32,'5.4.1 (Small incl tax)'!AC$35:AC$66)</f>
        <v>21.46168929450625</v>
      </c>
      <c r="AC32" s="48">
        <f xml:space="preserve"> AVERAGEIF('5.4.1 (Small incl tax)'!$A$35:$A$66,'Annual incl tax'!$B32,'5.4.1 (Small incl tax)'!AD$35:AD$66)</f>
        <v>13.291086735434426</v>
      </c>
      <c r="AD32" s="48">
        <f xml:space="preserve"> AVERAGEIF('5.4.1 (Small incl tax)'!$A$35:$A$66,'Annual incl tax'!$B32,'5.4.1 (Small incl tax)'!AE$35:AE$66)</f>
        <v>16.901122263699307</v>
      </c>
      <c r="AE32" s="48">
        <f xml:space="preserve"> AVERAGEIF('5.4.1 (Small incl tax)'!$A$35:$A$66,'Annual incl tax'!$B32,'5.4.1 (Small incl tax)'!AF$35:AF$66)</f>
        <v>26.959707093053083</v>
      </c>
      <c r="AF32" s="48">
        <f xml:space="preserve"> AVERAGEIF('5.4.1 (Small incl tax)'!$A$35:$A$66,'Annual incl tax'!$B32,'5.4.1 (Small incl tax)'!AG$35:AG$66)</f>
        <v>20.94890376994034</v>
      </c>
      <c r="AG32" s="48">
        <f xml:space="preserve"> AVERAGEIF('5.4.1 (Small incl tax)'!$A$35:$A$66,'Annual incl tax'!$B32,'5.4.1 (Small incl tax)'!AH$35:AH$66)</f>
        <v>14.009258711963064</v>
      </c>
      <c r="AH32" s="48">
        <f t="shared" si="8"/>
        <v>18.313238772900451</v>
      </c>
      <c r="AI32" s="50">
        <f t="shared" si="9"/>
        <v>15.59659947113243</v>
      </c>
      <c r="AJ32" s="51">
        <f>RANK(Q32,(C32:Q32,U32:AG32),1)</f>
        <v>20</v>
      </c>
    </row>
    <row r="33" spans="1:36" ht="12.95" customHeight="1" x14ac:dyDescent="0.2">
      <c r="A33" s="32" t="s">
        <v>31</v>
      </c>
      <c r="B33" s="124">
        <v>2023</v>
      </c>
      <c r="C33" s="48">
        <f xml:space="preserve"> AVERAGEIF('5.4.1 (Small incl tax)'!$A$35:$A$66,'Annual incl tax'!$B33,'5.4.1 (Small incl tax)'!D$35:D$66)</f>
        <v>22.748634702106209</v>
      </c>
      <c r="D33" s="48">
        <f xml:space="preserve"> AVERAGEIF('5.4.1 (Small incl tax)'!$A$35:$A$66,'Annual incl tax'!$B33,'5.4.1 (Small incl tax)'!E$35:E$66)</f>
        <v>21.626054415750374</v>
      </c>
      <c r="E33" s="48">
        <f xml:space="preserve"> AVERAGEIF('5.4.1 (Small incl tax)'!$A$35:$A$66,'Annual incl tax'!$B33,'5.4.1 (Small incl tax)'!F$35:F$66)</f>
        <v>13.525643561567271</v>
      </c>
      <c r="F33" s="48">
        <f xml:space="preserve"> AVERAGEIF('5.4.1 (Small incl tax)'!$A$35:$A$66,'Annual incl tax'!$B33,'5.4.1 (Small incl tax)'!G$35:G$66)</f>
        <v>10.6170656336145</v>
      </c>
      <c r="G33" s="48">
        <f xml:space="preserve"> AVERAGEIF('5.4.1 (Small incl tax)'!$A$35:$A$66,'Annual incl tax'!$B33,'5.4.1 (Small incl tax)'!H$35:H$66)</f>
        <v>22.615473186661564</v>
      </c>
      <c r="H33" s="48">
        <f xml:space="preserve"> AVERAGEIF('5.4.1 (Small incl tax)'!$A$35:$A$66,'Annual incl tax'!$B33,'5.4.1 (Small incl tax)'!I$35:I$66)</f>
        <v>21.566370418573037</v>
      </c>
      <c r="I33" s="48">
        <f xml:space="preserve"> AVERAGEIF('5.4.1 (Small incl tax)'!$A$35:$A$66,'Annual incl tax'!$B33,'5.4.1 (Small incl tax)'!J$35:J$66)</f>
        <v>21.343437597916711</v>
      </c>
      <c r="J33" s="48">
        <f xml:space="preserve"> AVERAGEIF('5.4.1 (Small incl tax)'!$A$35:$A$66,'Annual incl tax'!$B33,'5.4.1 (Small incl tax)'!K$35:K$66)</f>
        <v>28.544124082934317</v>
      </c>
      <c r="K33" s="48">
        <f xml:space="preserve"> AVERAGEIF('5.4.1 (Small incl tax)'!$A$35:$A$66,'Annual incl tax'!$B33,'5.4.1 (Small incl tax)'!L$35:L$66)</f>
        <v>24.117906447021401</v>
      </c>
      <c r="L33" s="48">
        <f xml:space="preserve"> AVERAGEIF('5.4.1 (Small incl tax)'!$A$35:$A$66,'Annual incl tax'!$B33,'5.4.1 (Small incl tax)'!M$35:M$66)</f>
        <v>21.860081785537915</v>
      </c>
      <c r="M33" s="48">
        <f xml:space="preserve"> AVERAGEIF('5.4.1 (Small incl tax)'!$A$35:$A$66,'Annual incl tax'!$B33,'5.4.1 (Small incl tax)'!N$35:N$66)</f>
        <v>23.523141800883984</v>
      </c>
      <c r="N33" s="48">
        <f xml:space="preserve"> AVERAGEIF('5.4.1 (Small incl tax)'!$A$35:$A$66,'Annual incl tax'!$B33,'5.4.1 (Small incl tax)'!O$35:O$66)</f>
        <v>12.709677859940941</v>
      </c>
      <c r="O33" s="48">
        <f xml:space="preserve"> AVERAGEIF('5.4.1 (Small incl tax)'!$A$35:$A$66,'Annual incl tax'!$B33,'5.4.1 (Small incl tax)'!P$35:P$66)</f>
        <v>17.494438450127685</v>
      </c>
      <c r="P33" s="48">
        <f xml:space="preserve"> AVERAGEIF('5.4.1 (Small incl tax)'!$A$35:$A$66,'Annual incl tax'!$B33,'5.4.1 (Small incl tax)'!Q$35:Q$66)</f>
        <v>9.6818492639879512</v>
      </c>
      <c r="Q33" s="48">
        <f xml:space="preserve"> AVERAGEIF('5.4.1 (Small incl tax)'!$A$35:$A$66,'Annual incl tax'!$B33,'5.4.1 (Small incl tax)'!R$35:R$66)</f>
        <v>32.723324138428097</v>
      </c>
      <c r="R33" s="49">
        <f t="shared" ref="R33" si="10">MEDIAN(C33:Q33)</f>
        <v>21.626054415750374</v>
      </c>
      <c r="S33" s="50">
        <f t="shared" ref="S33" si="11">(Q33-R33)/R33*100</f>
        <v>51.314352166780452</v>
      </c>
      <c r="T33" s="51">
        <f t="shared" ref="T33" si="12">RANK(Q33,(C33:Q33),1)</f>
        <v>15</v>
      </c>
      <c r="U33" s="48">
        <f xml:space="preserve"> AVERAGEIF('5.4.1 (Small incl tax)'!$A$35:$A$66,'Annual incl tax'!$B33,'5.4.1 (Small incl tax)'!V$35:V$66)</f>
        <v>13.60095894656336</v>
      </c>
      <c r="V33" s="48">
        <f xml:space="preserve"> AVERAGEIF('5.4.1 (Small incl tax)'!$A$35:$A$66,'Annual incl tax'!$B33,'5.4.1 (Small incl tax)'!W$35:W$66)</f>
        <v>25.594079133538173</v>
      </c>
      <c r="W33" s="48">
        <f xml:space="preserve"> AVERAGEIF('5.4.1 (Small incl tax)'!$A$35:$A$66,'Annual incl tax'!$B33,'5.4.1 (Small incl tax)'!X$35:X$66)</f>
        <v>25.299831112396941</v>
      </c>
      <c r="X33" s="48">
        <f xml:space="preserve"> AVERAGEIF('5.4.1 (Small incl tax)'!$A$35:$A$66,'Annual incl tax'!$B33,'5.4.1 (Small incl tax)'!Y$35:Y$66)</f>
        <v>21.154096038518013</v>
      </c>
      <c r="Y33" s="48">
        <f xml:space="preserve"> AVERAGEIF('5.4.1 (Small incl tax)'!$A$35:$A$66,'Annual incl tax'!$B33,'5.4.1 (Small incl tax)'!Z$35:Z$66)</f>
        <v>14.041331767190224</v>
      </c>
      <c r="Z33" s="48">
        <f xml:space="preserve"> AVERAGEIF('5.4.1 (Small incl tax)'!$A$35:$A$66,'Annual incl tax'!$B33,'5.4.1 (Small incl tax)'!AA$35:AA$66)</f>
        <v>26.909915841743071</v>
      </c>
      <c r="AA33" s="48">
        <f xml:space="preserve"> AVERAGEIF('5.4.1 (Small incl tax)'!$A$35:$A$66,'Annual incl tax'!$B33,'5.4.1 (Small incl tax)'!AB$35:AB$66)</f>
        <v>14.789189832484034</v>
      </c>
      <c r="AB33" s="48">
        <f xml:space="preserve"> AVERAGEIF('5.4.1 (Small incl tax)'!$A$35:$A$66,'Annual incl tax'!$B33,'5.4.1 (Small incl tax)'!AC$35:AC$66)</f>
        <v>17.141171637133013</v>
      </c>
      <c r="AC33" s="48">
        <f xml:space="preserve"> AVERAGEIF('5.4.1 (Small incl tax)'!$A$35:$A$66,'Annual incl tax'!$B33,'5.4.1 (Small incl tax)'!AD$35:AD$66)</f>
        <v>13.413397993815348</v>
      </c>
      <c r="AD33" s="48">
        <f xml:space="preserve"> AVERAGEIF('5.4.1 (Small incl tax)'!$A$35:$A$66,'Annual incl tax'!$B33,'5.4.1 (Small incl tax)'!AE$35:AE$66)</f>
        <v>21.376341204264264</v>
      </c>
      <c r="AE33" s="48">
        <f xml:space="preserve"> AVERAGEIF('5.4.1 (Small incl tax)'!$A$35:$A$66,'Annual incl tax'!$B33,'5.4.1 (Small incl tax)'!AF$35:AF$66)</f>
        <v>16.203010418045711</v>
      </c>
      <c r="AF33" s="48">
        <f xml:space="preserve"> AVERAGEIF('5.4.1 (Small incl tax)'!$A$35:$A$66,'Annual incl tax'!$B33,'5.4.1 (Small incl tax)'!AG$35:AG$66)</f>
        <v>28.140218888154653</v>
      </c>
      <c r="AG33" s="48">
        <f xml:space="preserve"> AVERAGEIF('5.4.1 (Small incl tax)'!$A$35:$A$66,'Annual incl tax'!$B33,'5.4.1 (Small incl tax)'!AH$35:AH$66)</f>
        <v>19.295385437029843</v>
      </c>
      <c r="AH33" s="48">
        <f t="shared" ref="AH33" si="13">MEDIAN(C33:Q33,U33:AG33)</f>
        <v>21.359889401090488</v>
      </c>
      <c r="AI33" s="50">
        <f t="shared" ref="AI33" si="14">(Q33-AH33)/AH33*100</f>
        <v>53.199876291295176</v>
      </c>
      <c r="AJ33" s="51">
        <f>RANK(Q33,(C33:Q33,U33:AG33),1)</f>
        <v>28</v>
      </c>
    </row>
    <row r="34" spans="1:36" ht="12.95" customHeight="1" x14ac:dyDescent="0.2">
      <c r="A34" s="32" t="s">
        <v>45</v>
      </c>
      <c r="B34" s="109">
        <v>2008</v>
      </c>
      <c r="C34" s="48">
        <f>AVERAGEIF('5.4.2 (Medium incl tax)'!$A$35:$A$66,'Annual incl tax'!$B34,'5.4.2 (Medium incl tax)'!D$35:D$66)</f>
        <v>7.5354578000000005</v>
      </c>
      <c r="D34" s="48">
        <f>AVERAGEIF('5.4.2 (Medium incl tax)'!$A$35:$A$66,'Annual incl tax'!$B34,'5.4.2 (Medium incl tax)'!E$35:E$66)</f>
        <v>7.5542012833333327</v>
      </c>
      <c r="E34" s="48">
        <f>AVERAGEIF('5.4.2 (Medium incl tax)'!$A$35:$A$66,'Annual incl tax'!$B34,'5.4.2 (Medium incl tax)'!F$35:F$66)</f>
        <v>7.582305400000001</v>
      </c>
      <c r="F34" s="48">
        <f>AVERAGEIF('5.4.2 (Medium incl tax)'!$A$35:$A$66,'Annual incl tax'!$B34,'5.4.2 (Medium incl tax)'!G$35:G$66)</f>
        <v>4.9897599166666673</v>
      </c>
      <c r="G34" s="48">
        <f>AVERAGEIF('5.4.2 (Medium incl tax)'!$A$35:$A$66,'Annual incl tax'!$B34,'5.4.2 (Medium incl tax)'!H$35:H$66)</f>
        <v>4.5577592833333327</v>
      </c>
      <c r="H34" s="48">
        <f>AVERAGEIF('5.4.2 (Medium incl tax)'!$A$35:$A$66,'Annual incl tax'!$B34,'5.4.2 (Medium incl tax)'!I$35:I$66)</f>
        <v>7.6306644083333328</v>
      </c>
      <c r="I34" s="48">
        <f>AVERAGEIF('5.4.2 (Medium incl tax)'!$A$35:$A$66,'Annual incl tax'!$B34,'5.4.2 (Medium incl tax)'!J$35:J$66)</f>
        <v>6.1199523083333336</v>
      </c>
      <c r="J34" s="48">
        <f>AVERAGEIF('5.4.2 (Medium incl tax)'!$A$35:$A$66,'Annual incl tax'!$B34,'5.4.2 (Medium incl tax)'!K$35:K$66)</f>
        <v>9.8731566750000006</v>
      </c>
      <c r="K34" s="48">
        <f>AVERAGEIF('5.4.2 (Medium incl tax)'!$A$35:$A$66,'Annual incl tax'!$B34,'5.4.2 (Medium incl tax)'!L$35:L$66)</f>
        <v>10.648261816666668</v>
      </c>
      <c r="L34" s="48"/>
      <c r="M34" s="48">
        <f>AVERAGEIF('5.4.2 (Medium incl tax)'!$A$35:$A$66,'Annual incl tax'!$B34,'5.4.2 (Medium incl tax)'!N$35:N$66)</f>
        <v>7.2418477750000001</v>
      </c>
      <c r="N34" s="48">
        <f>AVERAGEIF('5.4.2 (Medium incl tax)'!$A$35:$A$66,'Annual incl tax'!$B34,'5.4.2 (Medium incl tax)'!O$35:O$66)</f>
        <v>6.468988808333334</v>
      </c>
      <c r="O34" s="48">
        <f>AVERAGEIF('5.4.2 (Medium incl tax)'!$A$35:$A$66,'Annual incl tax'!$B34,'5.4.2 (Medium incl tax)'!P$35:P$66)</f>
        <v>6.891747566666667</v>
      </c>
      <c r="P34" s="48">
        <f>AVERAGEIF('5.4.2 (Medium incl tax)'!$A$35:$A$66,'Annual incl tax'!$B34,'5.4.2 (Medium incl tax)'!Q$35:Q$66)</f>
        <v>5.2084429999999999</v>
      </c>
      <c r="Q34" s="48">
        <f>AVERAGEIF('5.4.2 (Medium incl tax)'!$A$35:$A$66,'Annual incl tax'!$B34,'5.4.2 (Medium incl tax)'!R$35:R$66)</f>
        <v>7.5411548333333336</v>
      </c>
      <c r="R34" s="49">
        <f t="shared" si="0"/>
        <v>7.3886527874999999</v>
      </c>
      <c r="S34" s="50">
        <f t="shared" si="1"/>
        <v>2.0640034146865602</v>
      </c>
      <c r="T34" s="51">
        <f t="shared" si="2"/>
        <v>9</v>
      </c>
      <c r="U34" s="48">
        <f>AVERAGEIF('5.4.2 (Medium incl tax)'!$A$35:$A$66,'Annual incl tax'!$B34,'5.4.2 (Medium incl tax)'!V$35:V$66)</f>
        <v>4.3474918833333334</v>
      </c>
      <c r="V34" s="48">
        <f>AVERAGEIF('5.4.2 (Medium incl tax)'!$A$35:$A$66,'Annual incl tax'!$B34,'5.4.2 (Medium incl tax)'!W$35:W$66)</f>
        <v>5.7034348250000004</v>
      </c>
      <c r="W34" s="48">
        <f>AVERAGEIF('5.4.2 (Medium incl tax)'!$A$35:$A$66,'Annual incl tax'!$B34,'5.4.2 (Medium incl tax)'!X$35:X$66)</f>
        <v>12.122008975</v>
      </c>
      <c r="X34" s="48">
        <f>AVERAGEIF('5.4.2 (Medium incl tax)'!$A$35:$A$66,'Annual incl tax'!$B34,'5.4.2 (Medium incl tax)'!Y$35:Y$66)</f>
        <v>7.4252652916666673</v>
      </c>
      <c r="Y34" s="48">
        <f>AVERAGEIF('5.4.2 (Medium incl tax)'!$A$35:$A$66,'Annual incl tax'!$B34,'5.4.2 (Medium incl tax)'!Z$35:Z$66)</f>
        <v>4.0108636083333336</v>
      </c>
      <c r="Z34" s="48">
        <f>AVERAGEIF('5.4.2 (Medium incl tax)'!$A$35:$A$66,'Annual incl tax'!$B34,'5.4.2 (Medium incl tax)'!AA$35:AA$66)</f>
        <v>8.3213879916666667</v>
      </c>
      <c r="AA34" s="48">
        <f>AVERAGEIF('5.4.2 (Medium incl tax)'!$A$35:$A$66,'Annual incl tax'!$B34,'5.4.2 (Medium incl tax)'!AB$35:AB$66)</f>
        <v>5.1829635500000002</v>
      </c>
      <c r="AB34" s="48">
        <f>AVERAGEIF('5.4.2 (Medium incl tax)'!$A$35:$A$66,'Annual incl tax'!$B34,'5.4.2 (Medium incl tax)'!AC$35:AC$66)</f>
        <v>5.5960301750000001</v>
      </c>
      <c r="AC34" s="48">
        <f>AVERAGEIF('5.4.2 (Medium incl tax)'!$A$35:$A$66,'Annual incl tax'!$B34,'5.4.2 (Medium incl tax)'!AD$35:AD$66)</f>
        <v>8.9683389000000009</v>
      </c>
      <c r="AD34" s="48">
        <f>AVERAGEIF('5.4.2 (Medium incl tax)'!$A$35:$A$66,'Annual incl tax'!$B34,'5.4.2 (Medium incl tax)'!AE$35:AE$66)</f>
        <v>6.4796011166666663</v>
      </c>
      <c r="AE34" s="48">
        <f>AVERAGEIF('5.4.2 (Medium incl tax)'!$A$35:$A$66,'Annual incl tax'!$B34,'5.4.2 (Medium incl tax)'!AF$35:AF$66)</f>
        <v>6.2860340833333339</v>
      </c>
      <c r="AF34" s="48">
        <f>AVERAGEIF('5.4.2 (Medium incl tax)'!$A$35:$A$66,'Annual incl tax'!$B34,'5.4.2 (Medium incl tax)'!AG$35:AG$66)</f>
        <v>8.982305525000001</v>
      </c>
      <c r="AG34" s="48">
        <f>AVERAGEIF('5.4.2 (Medium incl tax)'!$A$35:$A$66,'Annual incl tax'!$B34,'5.4.2 (Medium incl tax)'!AH$35:AH$66)</f>
        <v>6.2566879750000002</v>
      </c>
      <c r="AH34" s="48">
        <f t="shared" si="3"/>
        <v>6.891747566666667</v>
      </c>
      <c r="AI34" s="50">
        <f t="shared" si="4"/>
        <v>9.4229694338727139</v>
      </c>
      <c r="AJ34" s="51">
        <f>RANK(Q34,(C34:Q34,U34:AG34),1)</f>
        <v>18</v>
      </c>
    </row>
    <row r="35" spans="1:36" ht="12.95" customHeight="1" x14ac:dyDescent="0.2">
      <c r="A35" s="32" t="s">
        <v>45</v>
      </c>
      <c r="B35" s="109">
        <v>2009</v>
      </c>
      <c r="C35" s="48">
        <f>AVERAGEIF('5.4.2 (Medium incl tax)'!$A$35:$A$66,'Annual incl tax'!$B35,'5.4.2 (Medium incl tax)'!D$35:D$66)</f>
        <v>9.651339545684106</v>
      </c>
      <c r="D35" s="48">
        <f>AVERAGEIF('5.4.2 (Medium incl tax)'!$A$35:$A$66,'Annual incl tax'!$B35,'5.4.2 (Medium incl tax)'!E$35:E$66)</f>
        <v>8.8944561967492106</v>
      </c>
      <c r="E35" s="48">
        <f>AVERAGEIF('5.4.2 (Medium incl tax)'!$A$35:$A$66,'Annual incl tax'!$B35,'5.4.2 (Medium incl tax)'!F$35:F$66)</f>
        <v>7.7886950315936625</v>
      </c>
      <c r="F35" s="48">
        <f>AVERAGEIF('5.4.2 (Medium incl tax)'!$A$35:$A$66,'Annual incl tax'!$B35,'5.4.2 (Medium incl tax)'!G$35:G$66)</f>
        <v>5.8832835036857052</v>
      </c>
      <c r="G35" s="48">
        <f>AVERAGEIF('5.4.2 (Medium incl tax)'!$A$35:$A$66,'Annual incl tax'!$B35,'5.4.2 (Medium incl tax)'!H$35:H$66)</f>
        <v>5.7821278091199568</v>
      </c>
      <c r="H35" s="48">
        <f>AVERAGEIF('5.4.2 (Medium incl tax)'!$A$35:$A$66,'Annual incl tax'!$B35,'5.4.2 (Medium incl tax)'!I$35:I$66)</f>
        <v>8.947490120725158</v>
      </c>
      <c r="I35" s="48">
        <f>AVERAGEIF('5.4.2 (Medium incl tax)'!$A$35:$A$66,'Annual incl tax'!$B35,'5.4.2 (Medium incl tax)'!J$35:J$66)</f>
        <v>7.304422618131186</v>
      </c>
      <c r="J35" s="48">
        <f>AVERAGEIF('5.4.2 (Medium incl tax)'!$A$35:$A$66,'Annual incl tax'!$B35,'5.4.2 (Medium incl tax)'!K$35:K$66)</f>
        <v>9.0916538437181025</v>
      </c>
      <c r="K35" s="48">
        <f>AVERAGEIF('5.4.2 (Medium incl tax)'!$A$35:$A$66,'Annual incl tax'!$B35,'5.4.2 (Medium incl tax)'!L$35:L$66)</f>
        <v>11.389943168239913</v>
      </c>
      <c r="L35" s="48">
        <f>AVERAGEIF('5.4.2 (Medium incl tax)'!$A$35:$A$66,'Annual incl tax'!$B35,'5.4.2 (Medium incl tax)'!M$35:M$66)</f>
        <v>8.3329368521834652</v>
      </c>
      <c r="M35" s="48">
        <f>AVERAGEIF('5.4.2 (Medium incl tax)'!$A$35:$A$66,'Annual incl tax'!$B35,'5.4.2 (Medium incl tax)'!N$35:N$66)</f>
        <v>8.7340266146629375</v>
      </c>
      <c r="N35" s="48">
        <f>AVERAGEIF('5.4.2 (Medium incl tax)'!$A$35:$A$66,'Annual incl tax'!$B35,'5.4.2 (Medium incl tax)'!O$35:O$66)</f>
        <v>7.4424728356898768</v>
      </c>
      <c r="O35" s="48">
        <f>AVERAGEIF('5.4.2 (Medium incl tax)'!$A$35:$A$66,'Annual incl tax'!$B35,'5.4.2 (Medium incl tax)'!P$35:P$66)</f>
        <v>8.4045128812386274</v>
      </c>
      <c r="P35" s="48">
        <f>AVERAGEIF('5.4.2 (Medium incl tax)'!$A$35:$A$66,'Annual incl tax'!$B35,'5.4.2 (Medium incl tax)'!Q$35:Q$66)</f>
        <v>5.3087032689233569</v>
      </c>
      <c r="Q35" s="48">
        <f>AVERAGEIF('5.4.2 (Medium incl tax)'!$A$35:$A$66,'Annual incl tax'!$B35,'5.4.2 (Medium incl tax)'!R$35:R$66)</f>
        <v>8.5441438251764072</v>
      </c>
      <c r="R35" s="49">
        <f t="shared" ref="R35:R48" si="15">MEDIAN(C35:Q35)</f>
        <v>8.4045128812386274</v>
      </c>
      <c r="S35" s="50">
        <f t="shared" ref="S35:S48" si="16">(Q35-R35)/R35*100</f>
        <v>1.6613805691163572</v>
      </c>
      <c r="T35" s="51">
        <f t="shared" ref="T35:T48" si="17">RANK(Q35,(C35:Q35),1)</f>
        <v>9</v>
      </c>
      <c r="U35" s="48">
        <f>AVERAGEIF('5.4.2 (Medium incl tax)'!$A$35:$A$66,'Annual incl tax'!$B35,'5.4.2 (Medium incl tax)'!V$35:V$66)</f>
        <v>5.2601072804198292</v>
      </c>
      <c r="V35" s="48">
        <f>AVERAGEIF('5.4.2 (Medium incl tax)'!$A$35:$A$66,'Annual incl tax'!$B35,'5.4.2 (Medium incl tax)'!W$35:W$66)</f>
        <v>6.733268653958639</v>
      </c>
      <c r="W35" s="48">
        <f>AVERAGEIF('5.4.2 (Medium incl tax)'!$A$35:$A$66,'Annual incl tax'!$B35,'5.4.2 (Medium incl tax)'!X$35:X$66)</f>
        <v>10.884990763433631</v>
      </c>
      <c r="X35" s="48">
        <f>AVERAGEIF('5.4.2 (Medium incl tax)'!$A$35:$A$66,'Annual incl tax'!$B35,'5.4.2 (Medium incl tax)'!Y$35:Y$66)</f>
        <v>8.5416778920250298</v>
      </c>
      <c r="Y35" s="48">
        <f>AVERAGEIF('5.4.2 (Medium incl tax)'!$A$35:$A$66,'Annual incl tax'!$B35,'5.4.2 (Medium incl tax)'!Z$35:Z$66)</f>
        <v>5.0548557402232284</v>
      </c>
      <c r="Z35" s="48">
        <f>AVERAGEIF('5.4.2 (Medium incl tax)'!$A$35:$A$66,'Annual incl tax'!$B35,'5.4.2 (Medium incl tax)'!AA$35:AA$66)</f>
        <v>10.015787701391293</v>
      </c>
      <c r="AA35" s="48">
        <f>AVERAGEIF('5.4.2 (Medium incl tax)'!$A$35:$A$66,'Annual incl tax'!$B35,'5.4.2 (Medium incl tax)'!AB$35:AB$66)</f>
        <v>7.5003240694692233</v>
      </c>
      <c r="AB35" s="48">
        <f>AVERAGEIF('5.4.2 (Medium incl tax)'!$A$35:$A$66,'Annual incl tax'!$B35,'5.4.2 (Medium incl tax)'!AC$35:AC$66)</f>
        <v>6.4463835746305422</v>
      </c>
      <c r="AC35" s="48">
        <f>AVERAGEIF('5.4.2 (Medium incl tax)'!$A$35:$A$66,'Annual incl tax'!$B35,'5.4.2 (Medium incl tax)'!AD$35:AD$66)</f>
        <v>9.3141710062796772</v>
      </c>
      <c r="AD35" s="48">
        <f>AVERAGEIF('5.4.2 (Medium incl tax)'!$A$35:$A$66,'Annual incl tax'!$B35,'5.4.2 (Medium incl tax)'!AE$35:AE$66)</f>
        <v>7.3347294177761508</v>
      </c>
      <c r="AE35" s="48">
        <f>AVERAGEIF('5.4.2 (Medium incl tax)'!$A$35:$A$66,'Annual incl tax'!$B35,'5.4.2 (Medium incl tax)'!AF$35:AF$66)</f>
        <v>6.4493356273066169</v>
      </c>
      <c r="AF35" s="48">
        <f>AVERAGEIF('5.4.2 (Medium incl tax)'!$A$35:$A$66,'Annual incl tax'!$B35,'5.4.2 (Medium incl tax)'!AG$35:AG$66)</f>
        <v>11.281441001664225</v>
      </c>
      <c r="AG35" s="48">
        <f>AVERAGEIF('5.4.2 (Medium incl tax)'!$A$35:$A$66,'Annual incl tax'!$B35,'5.4.2 (Medium incl tax)'!AH$35:AH$66)</f>
        <v>7.1618080069897481</v>
      </c>
      <c r="AH35" s="48">
        <f t="shared" ref="AH35:AH48" si="18">MEDIAN(C35:Q35,U35:AG35)</f>
        <v>8.0608159418885634</v>
      </c>
      <c r="AI35" s="50">
        <f t="shared" ref="AI35:AI48" si="19">(Q35-AH35)/AH35*100</f>
        <v>5.9960168644491496</v>
      </c>
      <c r="AJ35" s="51">
        <f>RANK(Q35,(C35:Q35,U35:AG35),1)</f>
        <v>18</v>
      </c>
    </row>
    <row r="36" spans="1:36" ht="12.95" customHeight="1" x14ac:dyDescent="0.2">
      <c r="A36" s="32" t="s">
        <v>45</v>
      </c>
      <c r="B36" s="109">
        <v>2010</v>
      </c>
      <c r="C36" s="48">
        <f>AVERAGEIF('5.4.2 (Medium incl tax)'!$A$35:$A$66,'Annual incl tax'!$B36,'5.4.2 (Medium incl tax)'!D$35:D$66)</f>
        <v>8.8557156299025621</v>
      </c>
      <c r="D36" s="48">
        <f>AVERAGEIF('5.4.2 (Medium incl tax)'!$A$35:$A$66,'Annual incl tax'!$B36,'5.4.2 (Medium incl tax)'!E$35:E$66)</f>
        <v>8.066371680239973</v>
      </c>
      <c r="E36" s="48">
        <f>AVERAGEIF('5.4.2 (Medium incl tax)'!$A$35:$A$66,'Annual incl tax'!$B36,'5.4.2 (Medium incl tax)'!F$35:F$66)</f>
        <v>7.949276311106507</v>
      </c>
      <c r="F36" s="48">
        <f>AVERAGEIF('5.4.2 (Medium incl tax)'!$A$35:$A$66,'Annual incl tax'!$B36,'5.4.2 (Medium incl tax)'!G$35:G$66)</f>
        <v>5.7800390767298584</v>
      </c>
      <c r="G36" s="48">
        <f>AVERAGEIF('5.4.2 (Medium incl tax)'!$A$35:$A$66,'Annual incl tax'!$B36,'5.4.2 (Medium incl tax)'!H$35:H$66)</f>
        <v>5.6762876917045553</v>
      </c>
      <c r="H36" s="48">
        <f>AVERAGEIF('5.4.2 (Medium incl tax)'!$A$35:$A$66,'Annual incl tax'!$B36,'5.4.2 (Medium incl tax)'!I$35:I$66)</f>
        <v>8.796068523972556</v>
      </c>
      <c r="I36" s="48">
        <f>AVERAGEIF('5.4.2 (Medium incl tax)'!$A$35:$A$66,'Annual incl tax'!$B36,'5.4.2 (Medium incl tax)'!J$35:J$66)</f>
        <v>7.3755955186460245</v>
      </c>
      <c r="J36" s="48">
        <f>AVERAGEIF('5.4.2 (Medium incl tax)'!$A$35:$A$66,'Annual incl tax'!$B36,'5.4.2 (Medium incl tax)'!K$35:K$66)</f>
        <v>7.3094470640383538</v>
      </c>
      <c r="K36" s="48">
        <f>AVERAGEIF('5.4.2 (Medium incl tax)'!$A$35:$A$66,'Annual incl tax'!$B36,'5.4.2 (Medium incl tax)'!L$35:L$66)</f>
        <v>10.751134978262156</v>
      </c>
      <c r="L36" s="48">
        <f>AVERAGEIF('5.4.2 (Medium incl tax)'!$A$35:$A$66,'Annual incl tax'!$B36,'5.4.2 (Medium incl tax)'!M$35:M$66)</f>
        <v>6.7610888983222068</v>
      </c>
      <c r="M36" s="48">
        <f>AVERAGEIF('5.4.2 (Medium incl tax)'!$A$35:$A$66,'Annual incl tax'!$B36,'5.4.2 (Medium incl tax)'!N$35:N$66)</f>
        <v>7.6414276429056303</v>
      </c>
      <c r="N36" s="48">
        <f>AVERAGEIF('5.4.2 (Medium incl tax)'!$A$35:$A$66,'Annual incl tax'!$B36,'5.4.2 (Medium incl tax)'!O$35:O$66)</f>
        <v>6.8904010533074338</v>
      </c>
      <c r="O36" s="48">
        <f>AVERAGEIF('5.4.2 (Medium incl tax)'!$A$35:$A$66,'Annual incl tax'!$B36,'5.4.2 (Medium incl tax)'!P$35:P$66)</f>
        <v>7.8277673284494025</v>
      </c>
      <c r="P36" s="48">
        <f>AVERAGEIF('5.4.2 (Medium incl tax)'!$A$35:$A$66,'Annual incl tax'!$B36,'5.4.2 (Medium incl tax)'!Q$35:Q$66)</f>
        <v>6.2374024475251701</v>
      </c>
      <c r="Q36" s="48">
        <f>AVERAGEIF('5.4.2 (Medium incl tax)'!$A$35:$A$66,'Annual incl tax'!$B36,'5.4.2 (Medium incl tax)'!R$35:R$66)</f>
        <v>7.5549020152946973</v>
      </c>
      <c r="R36" s="49">
        <f t="shared" si="15"/>
        <v>7.5549020152946973</v>
      </c>
      <c r="S36" s="50">
        <f t="shared" si="16"/>
        <v>0</v>
      </c>
      <c r="T36" s="51">
        <f t="shared" si="17"/>
        <v>8</v>
      </c>
      <c r="U36" s="48">
        <f>AVERAGEIF('5.4.2 (Medium incl tax)'!$A$35:$A$66,'Annual incl tax'!$B36,'5.4.2 (Medium incl tax)'!V$35:V$66)</f>
        <v>5.044507724215384</v>
      </c>
      <c r="V36" s="48">
        <f>AVERAGEIF('5.4.2 (Medium incl tax)'!$A$35:$A$66,'Annual incl tax'!$B36,'5.4.2 (Medium incl tax)'!W$35:W$66)</f>
        <v>6.7675822829645993</v>
      </c>
      <c r="W36" s="48">
        <f>AVERAGEIF('5.4.2 (Medium incl tax)'!$A$35:$A$66,'Annual incl tax'!$B36,'5.4.2 (Medium incl tax)'!X$35:X$66)</f>
        <v>12.944393015732686</v>
      </c>
      <c r="X36" s="48">
        <f>AVERAGEIF('5.4.2 (Medium incl tax)'!$A$35:$A$66,'Annual incl tax'!$B36,'5.4.2 (Medium incl tax)'!Y$35:Y$66)</f>
        <v>8.1889523073672201</v>
      </c>
      <c r="Y36" s="48">
        <f>AVERAGEIF('5.4.2 (Medium incl tax)'!$A$35:$A$66,'Annual incl tax'!$B36,'5.4.2 (Medium incl tax)'!Z$35:Z$66)</f>
        <v>5.9606633250995333</v>
      </c>
      <c r="Z36" s="48">
        <f>AVERAGEIF('5.4.2 (Medium incl tax)'!$A$35:$A$66,'Annual incl tax'!$B36,'5.4.2 (Medium incl tax)'!AA$35:AA$66)</f>
        <v>8.0791838241307019</v>
      </c>
      <c r="AA36" s="48">
        <f>AVERAGEIF('5.4.2 (Medium incl tax)'!$A$35:$A$66,'Annual incl tax'!$B36,'5.4.2 (Medium incl tax)'!AB$35:AB$66)</f>
        <v>7.1895495301041006</v>
      </c>
      <c r="AB36" s="48">
        <f>AVERAGEIF('5.4.2 (Medium incl tax)'!$A$35:$A$66,'Annual incl tax'!$B36,'5.4.2 (Medium incl tax)'!AC$35:AC$66)</f>
        <v>8.3173754073116317</v>
      </c>
      <c r="AC36" s="48">
        <f>AVERAGEIF('5.4.2 (Medium incl tax)'!$A$35:$A$66,'Annual incl tax'!$B36,'5.4.2 (Medium incl tax)'!AD$35:AD$66)</f>
        <v>13.25128114703594</v>
      </c>
      <c r="AD36" s="48">
        <f>AVERAGEIF('5.4.2 (Medium incl tax)'!$A$35:$A$66,'Annual incl tax'!$B36,'5.4.2 (Medium incl tax)'!AE$35:AE$66)</f>
        <v>7.3450813309097533</v>
      </c>
      <c r="AE36" s="48">
        <f>AVERAGEIF('5.4.2 (Medium incl tax)'!$A$35:$A$66,'Annual incl tax'!$B36,'5.4.2 (Medium incl tax)'!AF$35:AF$66)</f>
        <v>6.0509992441598648</v>
      </c>
      <c r="AF36" s="48">
        <f>AVERAGEIF('5.4.2 (Medium incl tax)'!$A$35:$A$66,'Annual incl tax'!$B36,'5.4.2 (Medium incl tax)'!AG$35:AG$66)</f>
        <v>9.1972934192501405</v>
      </c>
      <c r="AG36" s="48">
        <f>AVERAGEIF('5.4.2 (Medium incl tax)'!$A$35:$A$66,'Annual incl tax'!$B36,'5.4.2 (Medium incl tax)'!AH$35:AH$66)</f>
        <v>7.3400168055608841</v>
      </c>
      <c r="AH36" s="48">
        <f t="shared" si="18"/>
        <v>7.4652487669703609</v>
      </c>
      <c r="AI36" s="50">
        <f t="shared" si="19"/>
        <v>1.200941202669668</v>
      </c>
      <c r="AJ36" s="51">
        <f>RANK(Q36,(C36:Q36,U36:AG36),1)</f>
        <v>15</v>
      </c>
    </row>
    <row r="37" spans="1:36" ht="12.95" customHeight="1" x14ac:dyDescent="0.2">
      <c r="A37" s="32" t="s">
        <v>45</v>
      </c>
      <c r="B37" s="109">
        <v>2011</v>
      </c>
      <c r="C37" s="48">
        <f>AVERAGEIF('5.4.2 (Medium incl tax)'!$A$35:$A$66,'Annual incl tax'!$B37,'5.4.2 (Medium incl tax)'!D$35:D$66)</f>
        <v>8.7910136805829087</v>
      </c>
      <c r="D37" s="48">
        <f>AVERAGEIF('5.4.2 (Medium incl tax)'!$A$35:$A$66,'Annual incl tax'!$B37,'5.4.2 (Medium incl tax)'!E$35:E$66)</f>
        <v>8.6390745616686662</v>
      </c>
      <c r="E37" s="48">
        <f>AVERAGEIF('5.4.2 (Medium incl tax)'!$A$35:$A$66,'Annual incl tax'!$B37,'5.4.2 (Medium incl tax)'!F$35:F$66)</f>
        <v>8.1055350388186991</v>
      </c>
      <c r="F37" s="48">
        <f>AVERAGEIF('5.4.2 (Medium incl tax)'!$A$35:$A$66,'Annual incl tax'!$B37,'5.4.2 (Medium incl tax)'!G$35:G$66)</f>
        <v>6.3177446864891751</v>
      </c>
      <c r="G37" s="48">
        <f>AVERAGEIF('5.4.2 (Medium incl tax)'!$A$35:$A$66,'Annual incl tax'!$B37,'5.4.2 (Medium incl tax)'!H$35:H$66)</f>
        <v>6.2570453658540988</v>
      </c>
      <c r="H37" s="48">
        <f>AVERAGEIF('5.4.2 (Medium incl tax)'!$A$35:$A$66,'Annual incl tax'!$B37,'5.4.2 (Medium incl tax)'!I$35:I$66)</f>
        <v>9.8063390504891448</v>
      </c>
      <c r="I37" s="48">
        <f>AVERAGEIF('5.4.2 (Medium incl tax)'!$A$35:$A$66,'Annual incl tax'!$B37,'5.4.2 (Medium incl tax)'!J$35:J$66)</f>
        <v>7.8320229887927271</v>
      </c>
      <c r="J37" s="48">
        <f>AVERAGEIF('5.4.2 (Medium incl tax)'!$A$35:$A$66,'Annual incl tax'!$B37,'5.4.2 (Medium incl tax)'!K$35:K$66)</f>
        <v>8.0271788182878065</v>
      </c>
      <c r="K37" s="48">
        <f>AVERAGEIF('5.4.2 (Medium incl tax)'!$A$35:$A$66,'Annual incl tax'!$B37,'5.4.2 (Medium incl tax)'!L$35:L$66)</f>
        <v>11.663353668677534</v>
      </c>
      <c r="L37" s="48">
        <f>AVERAGEIF('5.4.2 (Medium incl tax)'!$A$35:$A$66,'Annual incl tax'!$B37,'5.4.2 (Medium incl tax)'!M$35:M$66)</f>
        <v>6.3481018592998844</v>
      </c>
      <c r="M37" s="48">
        <f>AVERAGEIF('5.4.2 (Medium incl tax)'!$A$35:$A$66,'Annual incl tax'!$B37,'5.4.2 (Medium incl tax)'!N$35:N$66)</f>
        <v>7.5500280635047279</v>
      </c>
      <c r="N37" s="48">
        <f>AVERAGEIF('5.4.2 (Medium incl tax)'!$A$35:$A$66,'Annual incl tax'!$B37,'5.4.2 (Medium incl tax)'!O$35:O$66)</f>
        <v>7.9405170173337281</v>
      </c>
      <c r="O37" s="48">
        <f>AVERAGEIF('5.4.2 (Medium incl tax)'!$A$35:$A$66,'Annual incl tax'!$B37,'5.4.2 (Medium incl tax)'!P$35:P$66)</f>
        <v>8.0403208258011727</v>
      </c>
      <c r="P37" s="48">
        <f>AVERAGEIF('5.4.2 (Medium incl tax)'!$A$35:$A$66,'Annual incl tax'!$B37,'5.4.2 (Medium incl tax)'!Q$35:Q$66)</f>
        <v>6.4957544656240858</v>
      </c>
      <c r="Q37" s="48">
        <f>AVERAGEIF('5.4.2 (Medium incl tax)'!$A$35:$A$66,'Annual incl tax'!$B37,'5.4.2 (Medium incl tax)'!R$35:R$66)</f>
        <v>7.9101237845557968</v>
      </c>
      <c r="R37" s="49">
        <f t="shared" si="15"/>
        <v>7.9405170173337281</v>
      </c>
      <c r="S37" s="50">
        <f t="shared" si="16"/>
        <v>-0.38276138331527343</v>
      </c>
      <c r="T37" s="51">
        <f t="shared" si="17"/>
        <v>7</v>
      </c>
      <c r="U37" s="48">
        <f>AVERAGEIF('5.4.2 (Medium incl tax)'!$A$35:$A$66,'Annual incl tax'!$B37,'5.4.2 (Medium incl tax)'!V$35:V$66)</f>
        <v>5.1071072272298981</v>
      </c>
      <c r="V37" s="48">
        <f>AVERAGEIF('5.4.2 (Medium incl tax)'!$A$35:$A$66,'Annual incl tax'!$B37,'5.4.2 (Medium incl tax)'!W$35:W$66)</f>
        <v>6.6692162974065958</v>
      </c>
      <c r="W37" s="48">
        <f>AVERAGEIF('5.4.2 (Medium incl tax)'!$A$35:$A$66,'Annual incl tax'!$B37,'5.4.2 (Medium incl tax)'!X$35:X$66)</f>
        <v>15.134092802961966</v>
      </c>
      <c r="X37" s="48">
        <f>AVERAGEIF('5.4.2 (Medium incl tax)'!$A$35:$A$66,'Annual incl tax'!$B37,'5.4.2 (Medium incl tax)'!Y$35:Y$66)</f>
        <v>8.5176969553793889</v>
      </c>
      <c r="Y37" s="48">
        <f>AVERAGEIF('5.4.2 (Medium incl tax)'!$A$35:$A$66,'Annual incl tax'!$B37,'5.4.2 (Medium incl tax)'!Z$35:Z$66)</f>
        <v>6.2699860385504742</v>
      </c>
      <c r="Z37" s="48">
        <f>AVERAGEIF('5.4.2 (Medium incl tax)'!$A$35:$A$66,'Annual incl tax'!$B37,'5.4.2 (Medium incl tax)'!AA$35:AA$66)</f>
        <v>8.1271388866132135</v>
      </c>
      <c r="AA37" s="48">
        <f>AVERAGEIF('5.4.2 (Medium incl tax)'!$A$35:$A$66,'Annual incl tax'!$B37,'5.4.2 (Medium incl tax)'!AB$35:AB$66)</f>
        <v>8.2181292701190944</v>
      </c>
      <c r="AB37" s="48">
        <f>AVERAGEIF('5.4.2 (Medium incl tax)'!$A$35:$A$66,'Annual incl tax'!$B37,'5.4.2 (Medium incl tax)'!AC$35:AC$66)</f>
        <v>8.8821302739740666</v>
      </c>
      <c r="AC37" s="48">
        <f>AVERAGEIF('5.4.2 (Medium incl tax)'!$A$35:$A$66,'Annual incl tax'!$B37,'5.4.2 (Medium incl tax)'!AD$35:AD$66)</f>
        <v>13.668180158045356</v>
      </c>
      <c r="AD37" s="48">
        <f>AVERAGEIF('5.4.2 (Medium incl tax)'!$A$35:$A$66,'Annual incl tax'!$B37,'5.4.2 (Medium incl tax)'!AE$35:AE$66)</f>
        <v>7.1639638521401201</v>
      </c>
      <c r="AE37" s="48">
        <f>AVERAGEIF('5.4.2 (Medium incl tax)'!$A$35:$A$66,'Annual incl tax'!$B37,'5.4.2 (Medium incl tax)'!AF$35:AF$66)</f>
        <v>6.100774659390785</v>
      </c>
      <c r="AF37" s="48">
        <f>AVERAGEIF('5.4.2 (Medium incl tax)'!$A$35:$A$66,'Annual incl tax'!$B37,'5.4.2 (Medium incl tax)'!AG$35:AG$66)</f>
        <v>10.118751248533226</v>
      </c>
      <c r="AG37" s="48">
        <f>AVERAGEIF('5.4.2 (Medium incl tax)'!$A$35:$A$66,'Annual incl tax'!$B37,'5.4.2 (Medium incl tax)'!AH$35:AH$66)</f>
        <v>7.3461038840071105</v>
      </c>
      <c r="AH37" s="48">
        <f t="shared" si="18"/>
        <v>7.9838479178107669</v>
      </c>
      <c r="AI37" s="50">
        <f t="shared" si="19"/>
        <v>-0.92341605218334111</v>
      </c>
      <c r="AJ37" s="51">
        <f>RANK(Q37,(C37:Q37,U37:AG37),1)</f>
        <v>13</v>
      </c>
    </row>
    <row r="38" spans="1:36" ht="12.95" customHeight="1" x14ac:dyDescent="0.2">
      <c r="A38" s="32" t="s">
        <v>45</v>
      </c>
      <c r="B38" s="109">
        <v>2012</v>
      </c>
      <c r="C38" s="48">
        <f>AVERAGEIF('5.4.2 (Medium incl tax)'!$A$35:$A$66,'Annual incl tax'!$B38,'5.4.2 (Medium incl tax)'!D$35:D$66)</f>
        <v>7.9781710627890634</v>
      </c>
      <c r="D38" s="48">
        <f>AVERAGEIF('5.4.2 (Medium incl tax)'!$A$35:$A$66,'Annual incl tax'!$B38,'5.4.2 (Medium incl tax)'!E$35:E$66)</f>
        <v>7.9880993781672238</v>
      </c>
      <c r="E38" s="48">
        <f>AVERAGEIF('5.4.2 (Medium incl tax)'!$A$35:$A$66,'Annual incl tax'!$B38,'5.4.2 (Medium incl tax)'!F$35:F$66)</f>
        <v>7.7335654448257776</v>
      </c>
      <c r="F38" s="48">
        <f>AVERAGEIF('5.4.2 (Medium incl tax)'!$A$35:$A$66,'Annual incl tax'!$B38,'5.4.2 (Medium incl tax)'!G$35:G$66)</f>
        <v>5.8297751448937181</v>
      </c>
      <c r="G38" s="48">
        <f>AVERAGEIF('5.4.2 (Medium incl tax)'!$A$35:$A$66,'Annual incl tax'!$B38,'5.4.2 (Medium incl tax)'!H$35:H$66)</f>
        <v>6.1319180257040102</v>
      </c>
      <c r="H38" s="48">
        <f>AVERAGEIF('5.4.2 (Medium incl tax)'!$A$35:$A$66,'Annual incl tax'!$B38,'5.4.2 (Medium incl tax)'!I$35:I$66)</f>
        <v>9.3796058609089776</v>
      </c>
      <c r="I38" s="48">
        <f>AVERAGEIF('5.4.2 (Medium incl tax)'!$A$35:$A$66,'Annual incl tax'!$B38,'5.4.2 (Medium incl tax)'!J$35:J$66)</f>
        <v>8.4342828438857342</v>
      </c>
      <c r="J38" s="48">
        <f>AVERAGEIF('5.4.2 (Medium incl tax)'!$A$35:$A$66,'Annual incl tax'!$B38,'5.4.2 (Medium incl tax)'!K$35:K$66)</f>
        <v>9.0476628232561005</v>
      </c>
      <c r="K38" s="48">
        <f>AVERAGEIF('5.4.2 (Medium incl tax)'!$A$35:$A$66,'Annual incl tax'!$B38,'5.4.2 (Medium incl tax)'!L$35:L$66)</f>
        <v>13.403812224231626</v>
      </c>
      <c r="L38" s="48">
        <f>AVERAGEIF('5.4.2 (Medium incl tax)'!$A$35:$A$66,'Annual incl tax'!$B38,'5.4.2 (Medium incl tax)'!M$35:M$66)</f>
        <v>6.1751204076406143</v>
      </c>
      <c r="M38" s="48">
        <f>AVERAGEIF('5.4.2 (Medium incl tax)'!$A$35:$A$66,'Annual incl tax'!$B38,'5.4.2 (Medium incl tax)'!N$35:N$66)</f>
        <v>6.955651268538511</v>
      </c>
      <c r="N38" s="48">
        <f>AVERAGEIF('5.4.2 (Medium incl tax)'!$A$35:$A$66,'Annual incl tax'!$B38,'5.4.2 (Medium incl tax)'!O$35:O$66)</f>
        <v>8.4939969264670196</v>
      </c>
      <c r="O38" s="48">
        <f>AVERAGEIF('5.4.2 (Medium incl tax)'!$A$35:$A$66,'Annual incl tax'!$B38,'5.4.2 (Medium incl tax)'!P$35:P$66)</f>
        <v>8.181667771070126</v>
      </c>
      <c r="P38" s="48">
        <f>AVERAGEIF('5.4.2 (Medium incl tax)'!$A$35:$A$66,'Annual incl tax'!$B38,'5.4.2 (Medium incl tax)'!Q$35:Q$66)</f>
        <v>5.6211284148712988</v>
      </c>
      <c r="Q38" s="48">
        <f>AVERAGEIF('5.4.2 (Medium incl tax)'!$A$35:$A$66,'Annual incl tax'!$B38,'5.4.2 (Medium incl tax)'!R$35:R$66)</f>
        <v>8.595419184627314</v>
      </c>
      <c r="R38" s="49">
        <f t="shared" si="15"/>
        <v>7.9880993781672238</v>
      </c>
      <c r="S38" s="50">
        <f t="shared" si="16"/>
        <v>7.6028073476400921</v>
      </c>
      <c r="T38" s="51">
        <f t="shared" si="17"/>
        <v>12</v>
      </c>
      <c r="U38" s="48">
        <f>AVERAGEIF('5.4.2 (Medium incl tax)'!$A$35:$A$66,'Annual incl tax'!$B38,'5.4.2 (Medium incl tax)'!V$35:V$66)</f>
        <v>5.396296080184432</v>
      </c>
      <c r="V38" s="48">
        <f>AVERAGEIF('5.4.2 (Medium incl tax)'!$A$35:$A$66,'Annual incl tax'!$B38,'5.4.2 (Medium incl tax)'!W$35:W$66)</f>
        <v>6.317522595878911</v>
      </c>
      <c r="W38" s="48">
        <f>AVERAGEIF('5.4.2 (Medium incl tax)'!$A$35:$A$66,'Annual incl tax'!$B38,'5.4.2 (Medium incl tax)'!X$35:X$66)</f>
        <v>17.441845466816531</v>
      </c>
      <c r="X38" s="48">
        <f>AVERAGEIF('5.4.2 (Medium incl tax)'!$A$35:$A$66,'Annual incl tax'!$B38,'5.4.2 (Medium incl tax)'!Y$35:Y$66)</f>
        <v>7.8686560022965448</v>
      </c>
      <c r="Y38" s="48">
        <f>AVERAGEIF('5.4.2 (Medium incl tax)'!$A$35:$A$66,'Annual incl tax'!$B38,'5.4.2 (Medium incl tax)'!Z$35:Z$66)</f>
        <v>6.3870664356503495</v>
      </c>
      <c r="Z38" s="48">
        <f>AVERAGEIF('5.4.2 (Medium incl tax)'!$A$35:$A$66,'Annual incl tax'!$B38,'5.4.2 (Medium incl tax)'!AA$35:AA$66)</f>
        <v>7.6227989264760021</v>
      </c>
      <c r="AA38" s="48">
        <f>AVERAGEIF('5.4.2 (Medium incl tax)'!$A$35:$A$66,'Annual incl tax'!$B38,'5.4.2 (Medium incl tax)'!AB$35:AB$66)</f>
        <v>8.0669041306482416</v>
      </c>
      <c r="AB38" s="48">
        <f>AVERAGEIF('5.4.2 (Medium incl tax)'!$A$35:$A$66,'Annual incl tax'!$B38,'5.4.2 (Medium incl tax)'!AC$35:AC$66)</f>
        <v>8.7121168962831419</v>
      </c>
      <c r="AC38" s="48">
        <f>AVERAGEIF('5.4.2 (Medium incl tax)'!$A$35:$A$66,'Annual incl tax'!$B38,'5.4.2 (Medium incl tax)'!AD$35:AD$66)</f>
        <v>12.851769513404358</v>
      </c>
      <c r="AD38" s="48">
        <f>AVERAGEIF('5.4.2 (Medium incl tax)'!$A$35:$A$66,'Annual incl tax'!$B38,'5.4.2 (Medium incl tax)'!AE$35:AE$66)</f>
        <v>6.7238333990643495</v>
      </c>
      <c r="AE38" s="48">
        <f>AVERAGEIF('5.4.2 (Medium incl tax)'!$A$35:$A$66,'Annual incl tax'!$B38,'5.4.2 (Medium incl tax)'!AF$35:AF$66)</f>
        <v>5.6790221951147544</v>
      </c>
      <c r="AF38" s="48">
        <f>AVERAGEIF('5.4.2 (Medium incl tax)'!$A$35:$A$66,'Annual incl tax'!$B38,'5.4.2 (Medium incl tax)'!AG$35:AG$66)</f>
        <v>9.639729680868129</v>
      </c>
      <c r="AG38" s="48">
        <f>AVERAGEIF('5.4.2 (Medium incl tax)'!$A$35:$A$66,'Annual incl tax'!$B38,'5.4.2 (Medium incl tax)'!AH$35:AH$66)</f>
        <v>6.8348274552063542</v>
      </c>
      <c r="AH38" s="48">
        <f t="shared" si="18"/>
        <v>7.9234135325428046</v>
      </c>
      <c r="AI38" s="50">
        <f t="shared" si="19"/>
        <v>8.4812644111590068</v>
      </c>
      <c r="AJ38" s="51">
        <f>RANK(Q38,(C38:Q38,U38:AG38),1)</f>
        <v>21</v>
      </c>
    </row>
    <row r="39" spans="1:36" ht="12.95" customHeight="1" x14ac:dyDescent="0.2">
      <c r="A39" s="32" t="s">
        <v>45</v>
      </c>
      <c r="B39" s="109">
        <v>2013</v>
      </c>
      <c r="C39" s="48">
        <f>AVERAGEIF('5.4.2 (Medium incl tax)'!$A$35:$A$66,'Annual incl tax'!$B39,'5.4.2 (Medium incl tax)'!D$35:D$66)</f>
        <v>8.3397636068758132</v>
      </c>
      <c r="D39" s="48">
        <f>AVERAGEIF('5.4.2 (Medium incl tax)'!$A$35:$A$66,'Annual incl tax'!$B39,'5.4.2 (Medium incl tax)'!E$35:E$66)</f>
        <v>8.2033108065861988</v>
      </c>
      <c r="E39" s="48">
        <f>AVERAGEIF('5.4.2 (Medium incl tax)'!$A$35:$A$66,'Annual incl tax'!$B39,'5.4.2 (Medium incl tax)'!F$35:F$66)</f>
        <v>8.3781786417368309</v>
      </c>
      <c r="F39" s="48">
        <f>AVERAGEIF('5.4.2 (Medium incl tax)'!$A$35:$A$66,'Annual incl tax'!$B39,'5.4.2 (Medium incl tax)'!G$35:G$66)</f>
        <v>6.0679220657986921</v>
      </c>
      <c r="G39" s="48">
        <f>AVERAGEIF('5.4.2 (Medium incl tax)'!$A$35:$A$66,'Annual incl tax'!$B39,'5.4.2 (Medium incl tax)'!H$35:H$66)</f>
        <v>6.6971359949789022</v>
      </c>
      <c r="H39" s="48">
        <f>AVERAGEIF('5.4.2 (Medium incl tax)'!$A$35:$A$66,'Annual incl tax'!$B39,'5.4.2 (Medium incl tax)'!I$35:I$66)</f>
        <v>10.832349243698207</v>
      </c>
      <c r="I39" s="48">
        <f>AVERAGEIF('5.4.2 (Medium incl tax)'!$A$35:$A$66,'Annual incl tax'!$B39,'5.4.2 (Medium incl tax)'!J$35:J$66)</f>
        <v>9.0785720874239857</v>
      </c>
      <c r="J39" s="48">
        <f>AVERAGEIF('5.4.2 (Medium incl tax)'!$A$35:$A$66,'Annual incl tax'!$B39,'5.4.2 (Medium incl tax)'!K$35:K$66)</f>
        <v>9.8641136614495046</v>
      </c>
      <c r="K39" s="48">
        <f>AVERAGEIF('5.4.2 (Medium incl tax)'!$A$35:$A$66,'Annual incl tax'!$B39,'5.4.2 (Medium incl tax)'!L$35:L$66)</f>
        <v>13.281995869012496</v>
      </c>
      <c r="L39" s="48">
        <f>AVERAGEIF('5.4.2 (Medium incl tax)'!$A$35:$A$66,'Annual incl tax'!$B39,'5.4.2 (Medium incl tax)'!M$35:M$66)</f>
        <v>6.2379961806169391</v>
      </c>
      <c r="M39" s="48">
        <f>AVERAGEIF('5.4.2 (Medium incl tax)'!$A$35:$A$66,'Annual incl tax'!$B39,'5.4.2 (Medium incl tax)'!N$35:N$66)</f>
        <v>7.4226740238223066</v>
      </c>
      <c r="N39" s="48">
        <f>AVERAGEIF('5.4.2 (Medium incl tax)'!$A$35:$A$66,'Annual incl tax'!$B39,'5.4.2 (Medium incl tax)'!O$35:O$66)</f>
        <v>8.7729813415768536</v>
      </c>
      <c r="O39" s="48">
        <f>AVERAGEIF('5.4.2 (Medium incl tax)'!$A$35:$A$66,'Annual incl tax'!$B39,'5.4.2 (Medium incl tax)'!P$35:P$66)</f>
        <v>9.0273626191263663</v>
      </c>
      <c r="P39" s="48">
        <f>AVERAGEIF('5.4.2 (Medium incl tax)'!$A$35:$A$66,'Annual incl tax'!$B39,'5.4.2 (Medium incl tax)'!Q$35:Q$66)</f>
        <v>5.7836024847605456</v>
      </c>
      <c r="Q39" s="48">
        <f>AVERAGEIF('5.4.2 (Medium incl tax)'!$A$35:$A$66,'Annual incl tax'!$B39,'5.4.2 (Medium incl tax)'!R$35:R$66)</f>
        <v>9.1886585243357235</v>
      </c>
      <c r="R39" s="49">
        <f t="shared" si="15"/>
        <v>8.3781786417368309</v>
      </c>
      <c r="S39" s="50">
        <f t="shared" si="16"/>
        <v>9.6737001830134854</v>
      </c>
      <c r="T39" s="51">
        <f t="shared" si="17"/>
        <v>12</v>
      </c>
      <c r="U39" s="48">
        <f>AVERAGEIF('5.4.2 (Medium incl tax)'!$A$35:$A$66,'Annual incl tax'!$B39,'5.4.2 (Medium incl tax)'!V$35:V$66)</f>
        <v>5.6523876885202728</v>
      </c>
      <c r="V39" s="48">
        <f>AVERAGEIF('5.4.2 (Medium incl tax)'!$A$35:$A$66,'Annual incl tax'!$B39,'5.4.2 (Medium incl tax)'!W$35:W$66)</f>
        <v>6.8366371152842893</v>
      </c>
      <c r="W39" s="48">
        <f>AVERAGEIF('5.4.2 (Medium incl tax)'!$A$35:$A$66,'Annual incl tax'!$B39,'5.4.2 (Medium incl tax)'!X$35:X$66)</f>
        <v>16.344442448132817</v>
      </c>
      <c r="X39" s="48">
        <f>AVERAGEIF('5.4.2 (Medium incl tax)'!$A$35:$A$66,'Annual incl tax'!$B39,'5.4.2 (Medium incl tax)'!Y$35:Y$66)</f>
        <v>8.1827536691794656</v>
      </c>
      <c r="Y39" s="48">
        <f>AVERAGEIF('5.4.2 (Medium incl tax)'!$A$35:$A$66,'Annual incl tax'!$B39,'5.4.2 (Medium incl tax)'!Z$35:Z$66)</f>
        <v>7.6561332166261558</v>
      </c>
      <c r="Z39" s="48">
        <f>AVERAGEIF('5.4.2 (Medium incl tax)'!$A$35:$A$66,'Annual incl tax'!$B39,'5.4.2 (Medium incl tax)'!AA$35:AA$66)</f>
        <v>8.059285709633718</v>
      </c>
      <c r="AA39" s="48">
        <f>AVERAGEIF('5.4.2 (Medium incl tax)'!$A$35:$A$66,'Annual incl tax'!$B39,'5.4.2 (Medium incl tax)'!AB$35:AB$66)</f>
        <v>8.9552786679099015</v>
      </c>
      <c r="AB39" s="48">
        <f>AVERAGEIF('5.4.2 (Medium incl tax)'!$A$35:$A$66,'Annual incl tax'!$B39,'5.4.2 (Medium incl tax)'!AC$35:AC$66)</f>
        <v>9.8603354467558741</v>
      </c>
      <c r="AC39" s="48">
        <f>AVERAGEIF('5.4.2 (Medium incl tax)'!$A$35:$A$66,'Annual incl tax'!$B39,'5.4.2 (Medium incl tax)'!AD$35:AD$66)</f>
        <v>13.333697222853889</v>
      </c>
      <c r="AD39" s="48">
        <f>AVERAGEIF('5.4.2 (Medium incl tax)'!$A$35:$A$66,'Annual incl tax'!$B39,'5.4.2 (Medium incl tax)'!AE$35:AE$66)</f>
        <v>6.5778587992925299</v>
      </c>
      <c r="AE39" s="48">
        <f>AVERAGEIF('5.4.2 (Medium incl tax)'!$A$35:$A$66,'Annual incl tax'!$B39,'5.4.2 (Medium incl tax)'!AF$35:AF$66)</f>
        <v>6.2297574583786393</v>
      </c>
      <c r="AF39" s="48">
        <f>AVERAGEIF('5.4.2 (Medium incl tax)'!$A$35:$A$66,'Annual incl tax'!$B39,'5.4.2 (Medium incl tax)'!AG$35:AG$66)</f>
        <v>9.9026397672397604</v>
      </c>
      <c r="AG39" s="48">
        <f>AVERAGEIF('5.4.2 (Medium incl tax)'!$A$35:$A$66,'Annual incl tax'!$B39,'5.4.2 (Medium incl tax)'!AH$35:AH$66)</f>
        <v>7.2443611867657598</v>
      </c>
      <c r="AH39" s="48">
        <f t="shared" si="18"/>
        <v>8.271537206731006</v>
      </c>
      <c r="AI39" s="50">
        <f t="shared" si="19"/>
        <v>11.087676869281388</v>
      </c>
      <c r="AJ39" s="51">
        <f>RANK(Q39,(C39:Q39,U39:AG39),1)</f>
        <v>21</v>
      </c>
    </row>
    <row r="40" spans="1:36" ht="12.95" customHeight="1" x14ac:dyDescent="0.2">
      <c r="A40" s="32" t="s">
        <v>45</v>
      </c>
      <c r="B40" s="109">
        <v>2014</v>
      </c>
      <c r="C40" s="48">
        <f>AVERAGEIF('5.4.2 (Medium incl tax)'!$A$35:$A$66,'Annual incl tax'!$B40,'5.4.2 (Medium incl tax)'!D$35:D$66)</f>
        <v>7.6495182524992824</v>
      </c>
      <c r="D40" s="48">
        <f>AVERAGEIF('5.4.2 (Medium incl tax)'!$A$35:$A$66,'Annual incl tax'!$B40,'5.4.2 (Medium incl tax)'!E$35:E$66)</f>
        <v>7.7837561916152698</v>
      </c>
      <c r="E40" s="48">
        <f>AVERAGEIF('5.4.2 (Medium incl tax)'!$A$35:$A$66,'Annual incl tax'!$B40,'5.4.2 (Medium incl tax)'!F$35:F$66)</f>
        <v>7.6538524709256412</v>
      </c>
      <c r="F40" s="48">
        <f>AVERAGEIF('5.4.2 (Medium incl tax)'!$A$35:$A$66,'Annual incl tax'!$B40,'5.4.2 (Medium incl tax)'!G$35:G$66)</f>
        <v>5.6357736913292467</v>
      </c>
      <c r="G40" s="48">
        <f>AVERAGEIF('5.4.2 (Medium incl tax)'!$A$35:$A$66,'Annual incl tax'!$B40,'5.4.2 (Medium incl tax)'!H$35:H$66)</f>
        <v>6.6629132686043251</v>
      </c>
      <c r="H40" s="48">
        <f>AVERAGEIF('5.4.2 (Medium incl tax)'!$A$35:$A$66,'Annual incl tax'!$B40,'5.4.2 (Medium incl tax)'!I$35:I$66)</f>
        <v>10.896909474145247</v>
      </c>
      <c r="I40" s="48">
        <f>AVERAGEIF('5.4.2 (Medium incl tax)'!$A$35:$A$66,'Annual incl tax'!$B40,'5.4.2 (Medium incl tax)'!J$35:J$66)</f>
        <v>8.6776317128620644</v>
      </c>
      <c r="J40" s="48">
        <f>AVERAGEIF('5.4.2 (Medium incl tax)'!$A$35:$A$66,'Annual incl tax'!$B40,'5.4.2 (Medium incl tax)'!K$35:K$66)</f>
        <v>9.2499591144577593</v>
      </c>
      <c r="K40" s="48">
        <f>AVERAGEIF('5.4.2 (Medium incl tax)'!$A$35:$A$66,'Annual incl tax'!$B40,'5.4.2 (Medium incl tax)'!L$35:L$66)</f>
        <v>12.549097745574709</v>
      </c>
      <c r="L40" s="48">
        <f>AVERAGEIF('5.4.2 (Medium incl tax)'!$A$35:$A$66,'Annual incl tax'!$B40,'5.4.2 (Medium incl tax)'!M$35:M$66)</f>
        <v>5.3525228660730013</v>
      </c>
      <c r="M40" s="48">
        <f>AVERAGEIF('5.4.2 (Medium incl tax)'!$A$35:$A$66,'Annual incl tax'!$B40,'5.4.2 (Medium incl tax)'!N$35:N$66)</f>
        <v>6.718161392958141</v>
      </c>
      <c r="N40" s="48">
        <f>AVERAGEIF('5.4.2 (Medium incl tax)'!$A$35:$A$66,'Annual incl tax'!$B40,'5.4.2 (Medium incl tax)'!O$35:O$66)</f>
        <v>8.1397236207534309</v>
      </c>
      <c r="O40" s="48">
        <f>AVERAGEIF('5.4.2 (Medium incl tax)'!$A$35:$A$66,'Annual incl tax'!$B40,'5.4.2 (Medium incl tax)'!P$35:P$66)</f>
        <v>8.3379395371265304</v>
      </c>
      <c r="P40" s="48">
        <f>AVERAGEIF('5.4.2 (Medium incl tax)'!$A$35:$A$66,'Annual incl tax'!$B40,'5.4.2 (Medium incl tax)'!Q$35:Q$66)</f>
        <v>4.973629702626992</v>
      </c>
      <c r="Q40" s="48">
        <f>AVERAGEIF('5.4.2 (Medium incl tax)'!$A$35:$A$66,'Annual incl tax'!$B40,'5.4.2 (Medium incl tax)'!R$35:R$66)</f>
        <v>9.6201926147725594</v>
      </c>
      <c r="R40" s="49">
        <f t="shared" si="15"/>
        <v>7.7837561916152698</v>
      </c>
      <c r="S40" s="50">
        <f t="shared" si="16"/>
        <v>23.593190459068015</v>
      </c>
      <c r="T40" s="51">
        <f t="shared" si="17"/>
        <v>13</v>
      </c>
      <c r="U40" s="48">
        <f>AVERAGEIF('5.4.2 (Medium incl tax)'!$A$35:$A$66,'Annual incl tax'!$B40,'5.4.2 (Medium incl tax)'!V$35:V$66)</f>
        <v>5.4827248932939989</v>
      </c>
      <c r="V40" s="48">
        <f>AVERAGEIF('5.4.2 (Medium incl tax)'!$A$35:$A$66,'Annual incl tax'!$B40,'5.4.2 (Medium incl tax)'!W$35:W$66)</f>
        <v>6.4408065085571859</v>
      </c>
      <c r="W40" s="48">
        <f>AVERAGEIF('5.4.2 (Medium incl tax)'!$A$35:$A$66,'Annual incl tax'!$B40,'5.4.2 (Medium incl tax)'!X$35:X$66)</f>
        <v>13.61469254423184</v>
      </c>
      <c r="X40" s="48">
        <f>AVERAGEIF('5.4.2 (Medium incl tax)'!$A$35:$A$66,'Annual incl tax'!$B40,'5.4.2 (Medium incl tax)'!Y$35:Y$66)</f>
        <v>6.2740970261295468</v>
      </c>
      <c r="Y40" s="48">
        <f>AVERAGEIF('5.4.2 (Medium incl tax)'!$A$35:$A$66,'Annual incl tax'!$B40,'5.4.2 (Medium incl tax)'!Z$35:Z$66)</f>
        <v>6.816488489930224</v>
      </c>
      <c r="Z40" s="48">
        <f>AVERAGEIF('5.4.2 (Medium incl tax)'!$A$35:$A$66,'Annual incl tax'!$B40,'5.4.2 (Medium incl tax)'!AA$35:AA$66)</f>
        <v>7.1126542332504386</v>
      </c>
      <c r="AA40" s="48">
        <f>AVERAGEIF('5.4.2 (Medium incl tax)'!$A$35:$A$66,'Annual incl tax'!$B40,'5.4.2 (Medium incl tax)'!AB$35:AB$66)</f>
        <v>8.6400801847956323</v>
      </c>
      <c r="AB40" s="48">
        <f>AVERAGEIF('5.4.2 (Medium incl tax)'!$A$35:$A$66,'Annual incl tax'!$B40,'5.4.2 (Medium incl tax)'!AC$35:AC$66)</f>
        <v>9.4091319701075804</v>
      </c>
      <c r="AC40" s="48">
        <f>AVERAGEIF('5.4.2 (Medium incl tax)'!$A$35:$A$66,'Annual incl tax'!$B40,'5.4.2 (Medium incl tax)'!AD$35:AD$66)</f>
        <v>12.698558091512023</v>
      </c>
      <c r="AD40" s="48">
        <f>AVERAGEIF('5.4.2 (Medium incl tax)'!$A$35:$A$66,'Annual incl tax'!$B40,'5.4.2 (Medium incl tax)'!AE$35:AE$66)</f>
        <v>5.7119997838155019</v>
      </c>
      <c r="AE40" s="48">
        <f>AVERAGEIF('5.4.2 (Medium incl tax)'!$A$35:$A$66,'Annual incl tax'!$B40,'5.4.2 (Medium incl tax)'!AF$35:AF$66)</f>
        <v>6.1200743450065938</v>
      </c>
      <c r="AF40" s="48">
        <f>AVERAGEIF('5.4.2 (Medium incl tax)'!$A$35:$A$66,'Annual incl tax'!$B40,'5.4.2 (Medium incl tax)'!AG$35:AG$66)</f>
        <v>8.4246940954258029</v>
      </c>
      <c r="AG40" s="48">
        <f>AVERAGEIF('5.4.2 (Medium incl tax)'!$A$35:$A$66,'Annual incl tax'!$B40,'5.4.2 (Medium incl tax)'!AH$35:AH$66)</f>
        <v>6.1245577166986376</v>
      </c>
      <c r="AH40" s="48">
        <f t="shared" si="18"/>
        <v>7.6516853617124614</v>
      </c>
      <c r="AI40" s="50">
        <f t="shared" si="19"/>
        <v>25.726453193045856</v>
      </c>
      <c r="AJ40" s="51">
        <f>RANK(Q40,(C40:Q40,U40:AG40),1)</f>
        <v>24</v>
      </c>
    </row>
    <row r="41" spans="1:36" ht="12.95" customHeight="1" x14ac:dyDescent="0.2">
      <c r="A41" s="32" t="s">
        <v>45</v>
      </c>
      <c r="B41" s="109">
        <v>2015</v>
      </c>
      <c r="C41" s="48">
        <f>AVERAGEIF('5.4.2 (Medium incl tax)'!$A$35:$A$66,'Annual incl tax'!$B41,'5.4.2 (Medium incl tax)'!D$35:D$66)</f>
        <v>6.554808597842694</v>
      </c>
      <c r="D41" s="48">
        <f>AVERAGEIF('5.4.2 (Medium incl tax)'!$A$35:$A$66,'Annual incl tax'!$B41,'5.4.2 (Medium incl tax)'!E$35:E$66)</f>
        <v>6.9975022199054369</v>
      </c>
      <c r="E41" s="48">
        <f>AVERAGEIF('5.4.2 (Medium incl tax)'!$A$35:$A$66,'Annual incl tax'!$B41,'5.4.2 (Medium incl tax)'!F$35:F$66)</f>
        <v>6.5152928959671064</v>
      </c>
      <c r="F41" s="48">
        <f>AVERAGEIF('5.4.2 (Medium incl tax)'!$A$35:$A$66,'Annual incl tax'!$B41,'5.4.2 (Medium incl tax)'!G$35:G$66)</f>
        <v>4.8777105677999142</v>
      </c>
      <c r="G41" s="48">
        <f>AVERAGEIF('5.4.2 (Medium incl tax)'!$A$35:$A$66,'Annual incl tax'!$B41,'5.4.2 (Medium incl tax)'!H$35:H$66)</f>
        <v>6.3244050822499958</v>
      </c>
      <c r="H41" s="48">
        <f>AVERAGEIF('5.4.2 (Medium incl tax)'!$A$35:$A$66,'Annual incl tax'!$B41,'5.4.2 (Medium incl tax)'!I$35:I$66)</f>
        <v>9.4957275110930883</v>
      </c>
      <c r="I41" s="48">
        <f>AVERAGEIF('5.4.2 (Medium incl tax)'!$A$35:$A$66,'Annual incl tax'!$B41,'5.4.2 (Medium incl tax)'!J$35:J$66)</f>
        <v>6.8960643118496705</v>
      </c>
      <c r="J41" s="48">
        <f>AVERAGEIF('5.4.2 (Medium incl tax)'!$A$35:$A$66,'Annual incl tax'!$B41,'5.4.2 (Medium incl tax)'!K$35:K$66)</f>
        <v>8.2735705570911904</v>
      </c>
      <c r="K41" s="48">
        <f>AVERAGEIF('5.4.2 (Medium incl tax)'!$A$35:$A$66,'Annual incl tax'!$B41,'5.4.2 (Medium incl tax)'!L$35:L$66)</f>
        <v>10.794771000994352</v>
      </c>
      <c r="L41" s="48">
        <f>AVERAGEIF('5.4.2 (Medium incl tax)'!$A$35:$A$66,'Annual incl tax'!$B41,'5.4.2 (Medium incl tax)'!M$35:M$66)</f>
        <v>4.4408264366815571</v>
      </c>
      <c r="M41" s="48">
        <f>AVERAGEIF('5.4.2 (Medium incl tax)'!$A$35:$A$66,'Annual incl tax'!$B41,'5.4.2 (Medium incl tax)'!N$35:N$66)</f>
        <v>5.8589224974637286</v>
      </c>
      <c r="N41" s="48">
        <f>AVERAGEIF('5.4.2 (Medium incl tax)'!$A$35:$A$66,'Annual incl tax'!$B41,'5.4.2 (Medium incl tax)'!O$35:O$66)</f>
        <v>7.5168296452404704</v>
      </c>
      <c r="O41" s="48">
        <f>AVERAGEIF('5.4.2 (Medium incl tax)'!$A$35:$A$66,'Annual incl tax'!$B41,'5.4.2 (Medium incl tax)'!P$35:P$66)</f>
        <v>6.9802700154992259</v>
      </c>
      <c r="P41" s="48">
        <f>AVERAGEIF('5.4.2 (Medium incl tax)'!$A$35:$A$66,'Annual incl tax'!$B41,'5.4.2 (Medium incl tax)'!Q$35:Q$66)</f>
        <v>3.8484001053749517</v>
      </c>
      <c r="Q41" s="48">
        <f>AVERAGEIF('5.4.2 (Medium incl tax)'!$A$35:$A$66,'Annual incl tax'!$B41,'5.4.2 (Medium incl tax)'!R$35:R$66)</f>
        <v>10.03891465333839</v>
      </c>
      <c r="R41" s="49">
        <f t="shared" si="15"/>
        <v>6.8960643118496705</v>
      </c>
      <c r="S41" s="50">
        <f t="shared" si="16"/>
        <v>45.574550923028447</v>
      </c>
      <c r="T41" s="51">
        <f t="shared" si="17"/>
        <v>14</v>
      </c>
      <c r="U41" s="48">
        <f>AVERAGEIF('5.4.2 (Medium incl tax)'!$A$35:$A$66,'Annual incl tax'!$B41,'5.4.2 (Medium incl tax)'!V$35:V$66)</f>
        <v>4.7886397610791818</v>
      </c>
      <c r="V41" s="48">
        <f>AVERAGEIF('5.4.2 (Medium incl tax)'!$A$35:$A$66,'Annual incl tax'!$B41,'5.4.2 (Medium incl tax)'!W$35:W$66)</f>
        <v>5.7925142871529829</v>
      </c>
      <c r="W41" s="48">
        <f>AVERAGEIF('5.4.2 (Medium incl tax)'!$A$35:$A$66,'Annual incl tax'!$B41,'5.4.2 (Medium incl tax)'!X$35:X$66)</f>
        <v>9.0745591886184975</v>
      </c>
      <c r="X41" s="48">
        <f>AVERAGEIF('5.4.2 (Medium incl tax)'!$A$35:$A$66,'Annual incl tax'!$B41,'5.4.2 (Medium incl tax)'!Y$35:Y$66)</f>
        <v>5.2194052044259518</v>
      </c>
      <c r="Y41" s="48">
        <f>AVERAGEIF('5.4.2 (Medium incl tax)'!$A$35:$A$66,'Annual incl tax'!$B41,'5.4.2 (Medium incl tax)'!Z$35:Z$66)</f>
        <v>6.193670346323545</v>
      </c>
      <c r="Z41" s="48">
        <f>AVERAGEIF('5.4.2 (Medium incl tax)'!$A$35:$A$66,'Annual incl tax'!$B41,'5.4.2 (Medium incl tax)'!AA$35:AA$66)</f>
        <v>6.1921573100394216</v>
      </c>
      <c r="AA41" s="48">
        <f>AVERAGEIF('5.4.2 (Medium incl tax)'!$A$35:$A$66,'Annual incl tax'!$B41,'5.4.2 (Medium incl tax)'!AB$35:AB$66)</f>
        <v>7.8149682174360553</v>
      </c>
      <c r="AB41" s="48">
        <f>AVERAGEIF('5.4.2 (Medium incl tax)'!$A$35:$A$66,'Annual incl tax'!$B41,'5.4.2 (Medium incl tax)'!AC$35:AC$66)</f>
        <v>6.5661714876260717</v>
      </c>
      <c r="AC41" s="48">
        <f>AVERAGEIF('5.4.2 (Medium incl tax)'!$A$35:$A$66,'Annual incl tax'!$B41,'5.4.2 (Medium incl tax)'!AD$35:AD$66)</f>
        <v>9.6277259101549095</v>
      </c>
      <c r="AD41" s="48">
        <f>AVERAGEIF('5.4.2 (Medium incl tax)'!$A$35:$A$66,'Annual incl tax'!$B41,'5.4.2 (Medium incl tax)'!AE$35:AE$66)</f>
        <v>5.5176069597783028</v>
      </c>
      <c r="AE41" s="48">
        <f>AVERAGEIF('5.4.2 (Medium incl tax)'!$A$35:$A$66,'Annual incl tax'!$B41,'5.4.2 (Medium incl tax)'!AF$35:AF$66)</f>
        <v>5.3220469519386411</v>
      </c>
      <c r="AF41" s="48">
        <f>AVERAGEIF('5.4.2 (Medium incl tax)'!$A$35:$A$66,'Annual incl tax'!$B41,'5.4.2 (Medium incl tax)'!AG$35:AG$66)</f>
        <v>7.2455835814800462</v>
      </c>
      <c r="AG41" s="48">
        <f>AVERAGEIF('5.4.2 (Medium incl tax)'!$A$35:$A$66,'Annual incl tax'!$B41,'5.4.2 (Medium incl tax)'!AH$35:AH$66)</f>
        <v>5.356448177594296</v>
      </c>
      <c r="AH41" s="48">
        <f t="shared" si="18"/>
        <v>6.5350507469049006</v>
      </c>
      <c r="AI41" s="50">
        <f t="shared" si="19"/>
        <v>53.616475864291836</v>
      </c>
      <c r="AJ41" s="51">
        <f>RANK(Q41,(C41:Q41,U41:AG41),1)</f>
        <v>27</v>
      </c>
    </row>
    <row r="42" spans="1:36" ht="12.95" customHeight="1" x14ac:dyDescent="0.2">
      <c r="A42" s="32" t="s">
        <v>45</v>
      </c>
      <c r="B42" s="109">
        <v>2016</v>
      </c>
      <c r="C42" s="48">
        <f>AVERAGEIF('5.4.2 (Medium incl tax)'!$A$35:$A$66,'Annual incl tax'!$B42,'5.4.2 (Medium incl tax)'!D$35:D$66)</f>
        <v>6.7519287298918655</v>
      </c>
      <c r="D42" s="48">
        <f>AVERAGEIF('5.4.2 (Medium incl tax)'!$A$35:$A$66,'Annual incl tax'!$B42,'5.4.2 (Medium incl tax)'!E$35:E$66)</f>
        <v>7.8928558086801601</v>
      </c>
      <c r="E42" s="48">
        <f>AVERAGEIF('5.4.2 (Medium incl tax)'!$A$35:$A$66,'Annual incl tax'!$B42,'5.4.2 (Medium incl tax)'!F$35:F$66)</f>
        <v>7.5687367020121217</v>
      </c>
      <c r="F42" s="48">
        <f>AVERAGEIF('5.4.2 (Medium incl tax)'!$A$35:$A$66,'Annual incl tax'!$B42,'5.4.2 (Medium incl tax)'!G$35:G$66)</f>
        <v>5.3961541053390292</v>
      </c>
      <c r="G42" s="48">
        <f>AVERAGEIF('5.4.2 (Medium incl tax)'!$A$35:$A$66,'Annual incl tax'!$B42,'5.4.2 (Medium incl tax)'!H$35:H$66)</f>
        <v>6.3235436682132899</v>
      </c>
      <c r="H42" s="48">
        <f>AVERAGEIF('5.4.2 (Medium incl tax)'!$A$35:$A$66,'Annual incl tax'!$B42,'5.4.2 (Medium incl tax)'!I$35:I$66)</f>
        <v>10.424560710390095</v>
      </c>
      <c r="I42" s="48">
        <f>AVERAGEIF('5.4.2 (Medium incl tax)'!$A$35:$A$66,'Annual incl tax'!$B42,'5.4.2 (Medium incl tax)'!J$35:J$66)</f>
        <v>7.3200827097783563</v>
      </c>
      <c r="J42" s="48">
        <f>AVERAGEIF('5.4.2 (Medium incl tax)'!$A$35:$A$66,'Annual incl tax'!$B42,'5.4.2 (Medium incl tax)'!K$35:K$66)</f>
        <v>8.3411086680262567</v>
      </c>
      <c r="K42" s="48">
        <f>AVERAGEIF('5.4.2 (Medium incl tax)'!$A$35:$A$66,'Annual incl tax'!$B42,'5.4.2 (Medium incl tax)'!L$35:L$66)</f>
        <v>11.638901886202017</v>
      </c>
      <c r="L42" s="48">
        <f>AVERAGEIF('5.4.2 (Medium incl tax)'!$A$35:$A$66,'Annual incl tax'!$B42,'5.4.2 (Medium incl tax)'!M$35:M$66)</f>
        <v>4.4355711387750461</v>
      </c>
      <c r="M42" s="48">
        <f>AVERAGEIF('5.4.2 (Medium incl tax)'!$A$35:$A$66,'Annual incl tax'!$B42,'5.4.2 (Medium incl tax)'!N$35:N$66)</f>
        <v>6.3042249409349518</v>
      </c>
      <c r="N42" s="48">
        <f>AVERAGEIF('5.4.2 (Medium incl tax)'!$A$35:$A$66,'Annual incl tax'!$B42,'5.4.2 (Medium incl tax)'!O$35:O$66)</f>
        <v>8.3832671008198805</v>
      </c>
      <c r="O42" s="48">
        <f>AVERAGEIF('5.4.2 (Medium incl tax)'!$A$35:$A$66,'Annual incl tax'!$B42,'5.4.2 (Medium incl tax)'!P$35:P$66)</f>
        <v>7.219273760614449</v>
      </c>
      <c r="P42" s="48">
        <f>AVERAGEIF('5.4.2 (Medium incl tax)'!$A$35:$A$66,'Annual incl tax'!$B42,'5.4.2 (Medium incl tax)'!Q$35:Q$66)</f>
        <v>4.4602846113597323</v>
      </c>
      <c r="Q42" s="48">
        <f>AVERAGEIF('5.4.2 (Medium incl tax)'!$A$35:$A$66,'Annual incl tax'!$B42,'5.4.2 (Medium incl tax)'!R$35:R$66)</f>
        <v>10.001764963724559</v>
      </c>
      <c r="R42" s="49">
        <f t="shared" si="15"/>
        <v>7.3200827097783563</v>
      </c>
      <c r="S42" s="50">
        <f t="shared" si="16"/>
        <v>36.634589529486362</v>
      </c>
      <c r="T42" s="51">
        <f t="shared" si="17"/>
        <v>13</v>
      </c>
      <c r="U42" s="48">
        <f>AVERAGEIF('5.4.2 (Medium incl tax)'!$A$35:$A$66,'Annual incl tax'!$B42,'5.4.2 (Medium incl tax)'!V$35:V$66)</f>
        <v>5.9860176637672833</v>
      </c>
      <c r="V42" s="48">
        <f>AVERAGEIF('5.4.2 (Medium incl tax)'!$A$35:$A$66,'Annual incl tax'!$B42,'5.4.2 (Medium incl tax)'!W$35:W$66)</f>
        <v>6.3283893431304534</v>
      </c>
      <c r="W42" s="48">
        <f>AVERAGEIF('5.4.2 (Medium incl tax)'!$A$35:$A$66,'Annual incl tax'!$B42,'5.4.2 (Medium incl tax)'!X$35:X$66)</f>
        <v>8.7362337010890521</v>
      </c>
      <c r="X42" s="48">
        <f>AVERAGEIF('5.4.2 (Medium incl tax)'!$A$35:$A$66,'Annual incl tax'!$B42,'5.4.2 (Medium incl tax)'!Y$35:Y$66)</f>
        <v>5.1900623521419869</v>
      </c>
      <c r="Y42" s="48">
        <f>AVERAGEIF('5.4.2 (Medium incl tax)'!$A$35:$A$66,'Annual incl tax'!$B42,'5.4.2 (Medium incl tax)'!Z$35:Z$66)</f>
        <v>6.60844426374031</v>
      </c>
      <c r="Z42" s="48">
        <f>AVERAGEIF('5.4.2 (Medium incl tax)'!$A$35:$A$66,'Annual incl tax'!$B42,'5.4.2 (Medium incl tax)'!AA$35:AA$66)</f>
        <v>6.1883618828255269</v>
      </c>
      <c r="AA42" s="48">
        <f>AVERAGEIF('5.4.2 (Medium incl tax)'!$A$35:$A$66,'Annual incl tax'!$B42,'5.4.2 (Medium incl tax)'!AB$35:AB$66)</f>
        <v>8.7868254119628446</v>
      </c>
      <c r="AB42" s="48">
        <f>AVERAGEIF('5.4.2 (Medium incl tax)'!$A$35:$A$66,'Annual incl tax'!$B42,'5.4.2 (Medium incl tax)'!AC$35:AC$66)</f>
        <v>6.6529935477973572</v>
      </c>
      <c r="AC42" s="48">
        <f>AVERAGEIF('5.4.2 (Medium incl tax)'!$A$35:$A$66,'Annual incl tax'!$B42,'5.4.2 (Medium incl tax)'!AD$35:AD$66)</f>
        <v>10.050820088845992</v>
      </c>
      <c r="AD42" s="48">
        <f>AVERAGEIF('5.4.2 (Medium incl tax)'!$A$35:$A$66,'Annual incl tax'!$B42,'5.4.2 (Medium incl tax)'!AE$35:AE$66)</f>
        <v>5.8417255851295327</v>
      </c>
      <c r="AE42" s="48">
        <f>AVERAGEIF('5.4.2 (Medium incl tax)'!$A$35:$A$66,'Annual incl tax'!$B42,'5.4.2 (Medium incl tax)'!AF$35:AF$66)</f>
        <v>5.7566330932512493</v>
      </c>
      <c r="AF42" s="48">
        <f>AVERAGEIF('5.4.2 (Medium incl tax)'!$A$35:$A$66,'Annual incl tax'!$B42,'5.4.2 (Medium incl tax)'!AG$35:AG$66)</f>
        <v>8.0519434541664143</v>
      </c>
      <c r="AG42" s="48">
        <f>AVERAGEIF('5.4.2 (Medium incl tax)'!$A$35:$A$66,'Annual incl tax'!$B42,'5.4.2 (Medium incl tax)'!AH$35:AH$66)</f>
        <v>5.8523378254009817</v>
      </c>
      <c r="AH42" s="48">
        <f t="shared" si="18"/>
        <v>6.7024611388446118</v>
      </c>
      <c r="AI42" s="50">
        <f t="shared" si="19"/>
        <v>49.225258551050558</v>
      </c>
      <c r="AJ42" s="51">
        <f>RANK(Q42,(C42:Q42,U42:AG42),1)</f>
        <v>25</v>
      </c>
    </row>
    <row r="43" spans="1:36" ht="12.95" customHeight="1" x14ac:dyDescent="0.2">
      <c r="A43" s="32" t="s">
        <v>45</v>
      </c>
      <c r="B43" s="109">
        <v>2017</v>
      </c>
      <c r="C43" s="48">
        <f>AVERAGEIF('5.4.2 (Medium incl tax)'!$A$35:$A$66,'Annual incl tax'!$B43,'5.4.2 (Medium incl tax)'!D$35:D$66)</f>
        <v>7.2655733506355062</v>
      </c>
      <c r="D43" s="48">
        <f>AVERAGEIF('5.4.2 (Medium incl tax)'!$A$35:$A$66,'Annual incl tax'!$B43,'5.4.2 (Medium incl tax)'!E$35:E$66)</f>
        <v>7.9992722444258302</v>
      </c>
      <c r="E43" s="48">
        <f>AVERAGEIF('5.4.2 (Medium incl tax)'!$A$35:$A$66,'Annual incl tax'!$B43,'5.4.2 (Medium incl tax)'!F$35:F$66)</f>
        <v>7.2591979518567697</v>
      </c>
      <c r="F43" s="48">
        <f>AVERAGEIF('5.4.2 (Medium incl tax)'!$A$35:$A$66,'Annual incl tax'!$B43,'5.4.2 (Medium incl tax)'!G$35:G$66)</f>
        <v>5.6512141862502592</v>
      </c>
      <c r="G43" s="48">
        <f>AVERAGEIF('5.4.2 (Medium incl tax)'!$A$35:$A$66,'Annual incl tax'!$B43,'5.4.2 (Medium incl tax)'!H$35:H$66)</f>
        <v>6.6812300245840817</v>
      </c>
      <c r="H43" s="48">
        <f>AVERAGEIF('5.4.2 (Medium incl tax)'!$A$35:$A$66,'Annual incl tax'!$B43,'5.4.2 (Medium incl tax)'!I$35:I$66)</f>
        <v>11.125180788524537</v>
      </c>
      <c r="I43" s="48">
        <f>AVERAGEIF('5.4.2 (Medium incl tax)'!$A$35:$A$66,'Annual incl tax'!$B43,'5.4.2 (Medium incl tax)'!J$35:J$66)</f>
        <v>8.3405366456898076</v>
      </c>
      <c r="J43" s="48">
        <f>AVERAGEIF('5.4.2 (Medium incl tax)'!$A$35:$A$66,'Annual incl tax'!$B43,'5.4.2 (Medium incl tax)'!K$35:K$66)</f>
        <v>8.931259140332136</v>
      </c>
      <c r="K43" s="48">
        <f>AVERAGEIF('5.4.2 (Medium incl tax)'!$A$35:$A$66,'Annual incl tax'!$B43,'5.4.2 (Medium incl tax)'!L$35:L$66)</f>
        <v>11.693267366039358</v>
      </c>
      <c r="L43" s="48">
        <f>AVERAGEIF('5.4.2 (Medium incl tax)'!$A$35:$A$66,'Annual incl tax'!$B43,'5.4.2 (Medium incl tax)'!M$35:M$66)</f>
        <v>5.7562559730890799</v>
      </c>
      <c r="M43" s="48">
        <f>AVERAGEIF('5.4.2 (Medium incl tax)'!$A$35:$A$66,'Annual incl tax'!$B43,'5.4.2 (Medium incl tax)'!N$35:N$66)</f>
        <v>6.7140650718327013</v>
      </c>
      <c r="N43" s="48">
        <f>AVERAGEIF('5.4.2 (Medium incl tax)'!$A$35:$A$66,'Annual incl tax'!$B43,'5.4.2 (Medium incl tax)'!O$35:O$66)</f>
        <v>9.0920887294572879</v>
      </c>
      <c r="O43" s="48">
        <f>AVERAGEIF('5.4.2 (Medium incl tax)'!$A$35:$A$66,'Annual incl tax'!$B43,'5.4.2 (Medium incl tax)'!P$35:P$66)</f>
        <v>7.6253302724152912</v>
      </c>
      <c r="P43" s="48">
        <f>AVERAGEIF('5.4.2 (Medium incl tax)'!$A$35:$A$66,'Annual incl tax'!$B43,'5.4.2 (Medium incl tax)'!Q$35:Q$66)</f>
        <v>4.8614087673573207</v>
      </c>
      <c r="Q43" s="48">
        <f>AVERAGEIF('5.4.2 (Medium incl tax)'!$A$35:$A$66,'Annual incl tax'!$B43,'5.4.2 (Medium incl tax)'!R$35:R$66)</f>
        <v>10.483294799791134</v>
      </c>
      <c r="R43" s="49">
        <f t="shared" si="15"/>
        <v>7.6253302724152912</v>
      </c>
      <c r="S43" s="50">
        <f t="shared" si="16"/>
        <v>37.479878579352267</v>
      </c>
      <c r="T43" s="51">
        <f t="shared" si="17"/>
        <v>13</v>
      </c>
      <c r="U43" s="48">
        <f>AVERAGEIF('5.4.2 (Medium incl tax)'!$A$35:$A$66,'Annual incl tax'!$B43,'5.4.2 (Medium incl tax)'!V$35:V$66)</f>
        <v>6.0772786481598526</v>
      </c>
      <c r="V43" s="48">
        <f>AVERAGEIF('5.4.2 (Medium incl tax)'!$A$35:$A$66,'Annual incl tax'!$B43,'5.4.2 (Medium incl tax)'!W$35:W$66)</f>
        <v>6.8768069978555584</v>
      </c>
      <c r="W43" s="48">
        <f>AVERAGEIF('5.4.2 (Medium incl tax)'!$A$35:$A$66,'Annual incl tax'!$B43,'5.4.2 (Medium incl tax)'!X$35:X$66)</f>
        <v>11.549331971083379</v>
      </c>
      <c r="X43" s="48">
        <f>AVERAGEIF('5.4.2 (Medium incl tax)'!$A$35:$A$66,'Annual incl tax'!$B43,'5.4.2 (Medium incl tax)'!Y$35:Y$66)</f>
        <v>5.4800232782367289</v>
      </c>
      <c r="Y43" s="48">
        <f>AVERAGEIF('5.4.2 (Medium incl tax)'!$A$35:$A$66,'Annual incl tax'!$B43,'5.4.2 (Medium incl tax)'!Z$35:Z$66)</f>
        <v>6.7006758861896163</v>
      </c>
      <c r="Z43" s="48">
        <f>AVERAGEIF('5.4.2 (Medium incl tax)'!$A$35:$A$66,'Annual incl tax'!$B43,'5.4.2 (Medium incl tax)'!AA$35:AA$66)</f>
        <v>6.4357597362214571</v>
      </c>
      <c r="AA43" s="48">
        <f>AVERAGEIF('5.4.2 (Medium incl tax)'!$A$35:$A$66,'Annual incl tax'!$B43,'5.4.2 (Medium incl tax)'!AB$35:AB$66)</f>
        <v>9.0292871403066108</v>
      </c>
      <c r="AB43" s="48">
        <f>AVERAGEIF('5.4.2 (Medium incl tax)'!$A$35:$A$66,'Annual incl tax'!$B43,'5.4.2 (Medium incl tax)'!AC$35:AC$66)</f>
        <v>6.543989693676167</v>
      </c>
      <c r="AC43" s="48">
        <f>AVERAGEIF('5.4.2 (Medium incl tax)'!$A$35:$A$66,'Annual incl tax'!$B43,'5.4.2 (Medium incl tax)'!AD$35:AD$66)</f>
        <v>10.528562864233985</v>
      </c>
      <c r="AD43" s="48">
        <f>AVERAGEIF('5.4.2 (Medium incl tax)'!$A$35:$A$66,'Annual incl tax'!$B43,'5.4.2 (Medium incl tax)'!AE$35:AE$66)</f>
        <v>6.6534945423960172</v>
      </c>
      <c r="AE43" s="48">
        <f>AVERAGEIF('5.4.2 (Medium incl tax)'!$A$35:$A$66,'Annual incl tax'!$B43,'5.4.2 (Medium incl tax)'!AF$35:AF$66)</f>
        <v>6.3265736103178929</v>
      </c>
      <c r="AF43" s="48">
        <f>AVERAGEIF('5.4.2 (Medium incl tax)'!$A$35:$A$66,'Annual incl tax'!$B43,'5.4.2 (Medium incl tax)'!AG$35:AG$66)</f>
        <v>9.1179109322946008</v>
      </c>
      <c r="AG43" s="48">
        <f>AVERAGEIF('5.4.2 (Medium incl tax)'!$A$35:$A$66,'Annual incl tax'!$B43,'5.4.2 (Medium incl tax)'!AH$35:AH$66)</f>
        <v>5.9003497870001578</v>
      </c>
      <c r="AH43" s="48">
        <f t="shared" si="18"/>
        <v>7.0680024748561641</v>
      </c>
      <c r="AI43" s="50">
        <f t="shared" si="19"/>
        <v>48.320474378504962</v>
      </c>
      <c r="AJ43" s="51">
        <f>RANK(Q43,(C43:Q43,U43:AG43),1)</f>
        <v>24</v>
      </c>
    </row>
    <row r="44" spans="1:36" ht="12.95" customHeight="1" x14ac:dyDescent="0.2">
      <c r="A44" s="32" t="s">
        <v>45</v>
      </c>
      <c r="B44" s="109">
        <v>2018</v>
      </c>
      <c r="C44" s="48">
        <f>AVERAGEIF('5.4.2 (Medium incl tax)'!$A$35:$A$66,'Annual incl tax'!$B44,'5.4.2 (Medium incl tax)'!D$35:D$66)</f>
        <v>7.6526756019088253</v>
      </c>
      <c r="D44" s="48">
        <f>AVERAGEIF('5.4.2 (Medium incl tax)'!$A$35:$A$66,'Annual incl tax'!$B44,'5.4.2 (Medium incl tax)'!E$35:E$66)</f>
        <v>8.1487269195263181</v>
      </c>
      <c r="E44" s="48">
        <f>AVERAGEIF('5.4.2 (Medium incl tax)'!$A$35:$A$66,'Annual incl tax'!$B44,'5.4.2 (Medium incl tax)'!F$35:F$66)</f>
        <v>6.9169122563930827</v>
      </c>
      <c r="F44" s="48">
        <f>AVERAGEIF('5.4.2 (Medium incl tax)'!$A$35:$A$66,'Annual incl tax'!$B44,'5.4.2 (Medium incl tax)'!G$35:G$66)</f>
        <v>5.8788426830024969</v>
      </c>
      <c r="G44" s="48">
        <f>AVERAGEIF('5.4.2 (Medium incl tax)'!$A$35:$A$66,'Annual incl tax'!$B44,'5.4.2 (Medium incl tax)'!H$35:H$66)</f>
        <v>6.6200160416544964</v>
      </c>
      <c r="H44" s="48">
        <f>AVERAGEIF('5.4.2 (Medium incl tax)'!$A$35:$A$66,'Annual incl tax'!$B44,'5.4.2 (Medium incl tax)'!I$35:I$66)</f>
        <v>10.898804473231937</v>
      </c>
      <c r="I44" s="48">
        <f>AVERAGEIF('5.4.2 (Medium incl tax)'!$A$35:$A$66,'Annual incl tax'!$B44,'5.4.2 (Medium incl tax)'!J$35:J$66)</f>
        <v>7.7758899364252816</v>
      </c>
      <c r="J44" s="48">
        <f>AVERAGEIF('5.4.2 (Medium incl tax)'!$A$35:$A$66,'Annual incl tax'!$B44,'5.4.2 (Medium incl tax)'!K$35:K$66)</f>
        <v>9.6825574487569739</v>
      </c>
      <c r="K44" s="48">
        <f>AVERAGEIF('5.4.2 (Medium incl tax)'!$A$35:$A$66,'Annual incl tax'!$B44,'5.4.2 (Medium incl tax)'!L$35:L$66)</f>
        <v>10.642320002623979</v>
      </c>
      <c r="L44" s="48">
        <f>AVERAGEIF('5.4.2 (Medium incl tax)'!$A$35:$A$66,'Annual incl tax'!$B44,'5.4.2 (Medium incl tax)'!M$35:M$66)</f>
        <v>6.0155437301056871</v>
      </c>
      <c r="M44" s="48">
        <f>AVERAGEIF('5.4.2 (Medium incl tax)'!$A$35:$A$66,'Annual incl tax'!$B44,'5.4.2 (Medium incl tax)'!N$35:N$66)</f>
        <v>6.9710526812582998</v>
      </c>
      <c r="N44" s="48">
        <f>AVERAGEIF('5.4.2 (Medium incl tax)'!$A$35:$A$66,'Annual incl tax'!$B44,'5.4.2 (Medium incl tax)'!O$35:O$66)</f>
        <v>9.4573483996664454</v>
      </c>
      <c r="O44" s="48">
        <f>AVERAGEIF('5.4.2 (Medium incl tax)'!$A$35:$A$66,'Annual incl tax'!$B44,'5.4.2 (Medium incl tax)'!P$35:P$66)</f>
        <v>8.5884117053183449</v>
      </c>
      <c r="P44" s="48">
        <f>AVERAGEIF('5.4.2 (Medium incl tax)'!$A$35:$A$66,'Annual incl tax'!$B44,'5.4.2 (Medium incl tax)'!Q$35:Q$66)</f>
        <v>5.2291726946833901</v>
      </c>
      <c r="Q44" s="48">
        <f>AVERAGEIF('5.4.2 (Medium incl tax)'!$A$35:$A$66,'Annual incl tax'!$B44,'5.4.2 (Medium incl tax)'!R$35:R$66)</f>
        <v>11.531783805768967</v>
      </c>
      <c r="R44" s="49">
        <f t="shared" si="15"/>
        <v>7.7758899364252816</v>
      </c>
      <c r="S44" s="50">
        <f t="shared" si="16"/>
        <v>48.301787963196638</v>
      </c>
      <c r="T44" s="51">
        <f t="shared" si="17"/>
        <v>15</v>
      </c>
      <c r="U44" s="48">
        <f>AVERAGEIF('5.4.2 (Medium incl tax)'!$A$35:$A$66,'Annual incl tax'!$B44,'5.4.2 (Medium incl tax)'!V$35:V$66)</f>
        <v>6.6880303281430109</v>
      </c>
      <c r="V44" s="48">
        <f>AVERAGEIF('5.4.2 (Medium incl tax)'!$A$35:$A$66,'Annual incl tax'!$B44,'5.4.2 (Medium incl tax)'!W$35:W$66)</f>
        <v>7.8072137515722808</v>
      </c>
      <c r="W44" s="48">
        <f>AVERAGEIF('5.4.2 (Medium incl tax)'!$A$35:$A$66,'Annual incl tax'!$B44,'5.4.2 (Medium incl tax)'!X$35:X$66)</f>
        <v>13.521520950341507</v>
      </c>
      <c r="X44" s="48">
        <f>AVERAGEIF('5.4.2 (Medium incl tax)'!$A$35:$A$66,'Annual incl tax'!$B44,'5.4.2 (Medium incl tax)'!Y$35:Y$66)</f>
        <v>5.6348286587602878</v>
      </c>
      <c r="Y44" s="48">
        <f>AVERAGEIF('5.4.2 (Medium incl tax)'!$A$35:$A$66,'Annual incl tax'!$B44,'5.4.2 (Medium incl tax)'!Z$35:Z$66)</f>
        <v>6.8301948186998604</v>
      </c>
      <c r="Z44" s="48">
        <f>AVERAGEIF('5.4.2 (Medium incl tax)'!$A$35:$A$66,'Annual incl tax'!$B44,'5.4.2 (Medium incl tax)'!AA$35:AA$66)</f>
        <v>6.7581205040152366</v>
      </c>
      <c r="AA44" s="48">
        <f>AVERAGEIF('5.4.2 (Medium incl tax)'!$A$35:$A$66,'Annual incl tax'!$B44,'5.4.2 (Medium incl tax)'!AB$35:AB$66)</f>
        <v>7.8207972514181563</v>
      </c>
      <c r="AB44" s="48">
        <f>AVERAGEIF('5.4.2 (Medium incl tax)'!$A$35:$A$66,'Annual incl tax'!$B44,'5.4.2 (Medium incl tax)'!AC$35:AC$66)</f>
        <v>6.9275971751525471</v>
      </c>
      <c r="AC44" s="48">
        <f>AVERAGEIF('5.4.2 (Medium incl tax)'!$A$35:$A$66,'Annual incl tax'!$B44,'5.4.2 (Medium incl tax)'!AD$35:AD$66)</f>
        <v>10.584119549562654</v>
      </c>
      <c r="AD44" s="48">
        <f>AVERAGEIF('5.4.2 (Medium incl tax)'!$A$35:$A$66,'Annual incl tax'!$B44,'5.4.2 (Medium incl tax)'!AE$35:AE$66)</f>
        <v>6.8911002783293132</v>
      </c>
      <c r="AE44" s="48">
        <f>AVERAGEIF('5.4.2 (Medium incl tax)'!$A$35:$A$66,'Annual incl tax'!$B44,'5.4.2 (Medium incl tax)'!AF$35:AF$66)</f>
        <v>7.0069688545266846</v>
      </c>
      <c r="AF44" s="48">
        <f>AVERAGEIF('5.4.2 (Medium incl tax)'!$A$35:$A$66,'Annual incl tax'!$B44,'5.4.2 (Medium incl tax)'!AG$35:AG$66)</f>
        <v>9.6639460481235773</v>
      </c>
      <c r="AG44" s="48">
        <f>AVERAGEIF('5.4.2 (Medium incl tax)'!$A$35:$A$66,'Annual incl tax'!$B44,'5.4.2 (Medium incl tax)'!AH$35:AH$66)</f>
        <v>6.4092131841125433</v>
      </c>
      <c r="AH44" s="48">
        <f t="shared" si="18"/>
        <v>7.329822228217755</v>
      </c>
      <c r="AI44" s="50">
        <f t="shared" si="19"/>
        <v>57.326923446722091</v>
      </c>
      <c r="AJ44" s="51">
        <f>RANK(Q44,(C44:Q44,U44:AG44),1)</f>
        <v>27</v>
      </c>
    </row>
    <row r="45" spans="1:36" ht="12.95" customHeight="1" x14ac:dyDescent="0.2">
      <c r="A45" s="32" t="s">
        <v>45</v>
      </c>
      <c r="B45" s="109">
        <v>2019</v>
      </c>
      <c r="C45" s="48">
        <f>AVERAGEIF('5.4.2 (Medium incl tax)'!$A$35:$A$66,'Annual incl tax'!$B45,'5.4.2 (Medium incl tax)'!D$35:D$66)</f>
        <v>8.3626765955816822</v>
      </c>
      <c r="D45" s="48">
        <f>AVERAGEIF('5.4.2 (Medium incl tax)'!$A$35:$A$66,'Annual incl tax'!$B45,'5.4.2 (Medium incl tax)'!E$35:E$66)</f>
        <v>8.6740074853633828</v>
      </c>
      <c r="E45" s="48">
        <f>AVERAGEIF('5.4.2 (Medium incl tax)'!$A$35:$A$66,'Annual incl tax'!$B45,'5.4.2 (Medium incl tax)'!F$35:F$66)</f>
        <v>6.0014770863674851</v>
      </c>
      <c r="F45" s="48">
        <f>AVERAGEIF('5.4.2 (Medium incl tax)'!$A$35:$A$66,'Annual incl tax'!$B45,'5.4.2 (Medium incl tax)'!G$35:G$66)</f>
        <v>5.9230964158696349</v>
      </c>
      <c r="G45" s="48">
        <f>AVERAGEIF('5.4.2 (Medium incl tax)'!$A$35:$A$66,'Annual incl tax'!$B45,'5.4.2 (Medium incl tax)'!H$35:H$66)</f>
        <v>7.1243081114200226</v>
      </c>
      <c r="H45" s="48">
        <f>AVERAGEIF('5.4.2 (Medium incl tax)'!$A$35:$A$66,'Annual incl tax'!$B45,'5.4.2 (Medium incl tax)'!I$35:I$66)</f>
        <v>11.719886488341839</v>
      </c>
      <c r="I45" s="48">
        <f>AVERAGEIF('5.4.2 (Medium incl tax)'!$A$35:$A$66,'Annual incl tax'!$B45,'5.4.2 (Medium incl tax)'!J$35:J$66)</f>
        <v>8.2313300396777276</v>
      </c>
      <c r="J45" s="48">
        <f>AVERAGEIF('5.4.2 (Medium incl tax)'!$A$35:$A$66,'Annual incl tax'!$B45,'5.4.2 (Medium incl tax)'!K$35:K$66)</f>
        <v>9.1999871298743798</v>
      </c>
      <c r="K45" s="48">
        <f>AVERAGEIF('5.4.2 (Medium incl tax)'!$A$35:$A$66,'Annual incl tax'!$B45,'5.4.2 (Medium incl tax)'!L$35:L$66)</f>
        <v>12.35470180094895</v>
      </c>
      <c r="L45" s="48">
        <f>AVERAGEIF('5.4.2 (Medium incl tax)'!$A$35:$A$66,'Annual incl tax'!$B45,'5.4.2 (Medium incl tax)'!M$35:M$66)</f>
        <v>6.3621578591971808</v>
      </c>
      <c r="M45" s="48">
        <f>AVERAGEIF('5.4.2 (Medium incl tax)'!$A$35:$A$66,'Annual incl tax'!$B45,'5.4.2 (Medium incl tax)'!N$35:N$66)</f>
        <v>7.5725796291143643</v>
      </c>
      <c r="N45" s="48">
        <f>AVERAGEIF('5.4.2 (Medium incl tax)'!$A$35:$A$66,'Annual incl tax'!$B45,'5.4.2 (Medium incl tax)'!O$35:O$66)</f>
        <v>9.1049665733284542</v>
      </c>
      <c r="O45" s="48">
        <f>AVERAGEIF('5.4.2 (Medium incl tax)'!$A$35:$A$66,'Annual incl tax'!$B45,'5.4.2 (Medium incl tax)'!P$35:P$66)</f>
        <v>8.3134453967127211</v>
      </c>
      <c r="P45" s="48">
        <f>AVERAGEIF('5.4.2 (Medium incl tax)'!$A$35:$A$66,'Annual incl tax'!$B45,'5.4.2 (Medium incl tax)'!Q$35:Q$66)</f>
        <v>5.5268413101491252</v>
      </c>
      <c r="Q45" s="48">
        <f>AVERAGEIF('5.4.2 (Medium incl tax)'!$A$35:$A$66,'Annual incl tax'!$B45,'5.4.2 (Medium incl tax)'!R$35:R$66)</f>
        <v>12.56166537605683</v>
      </c>
      <c r="R45" s="49">
        <f t="shared" si="15"/>
        <v>8.3134453967127211</v>
      </c>
      <c r="S45" s="50">
        <f t="shared" si="16"/>
        <v>51.100593997092083</v>
      </c>
      <c r="T45" s="51">
        <f t="shared" si="17"/>
        <v>15</v>
      </c>
      <c r="U45" s="48">
        <f>AVERAGEIF('5.4.2 (Medium incl tax)'!$A$35:$A$66,'Annual incl tax'!$B45,'5.4.2 (Medium incl tax)'!V$35:V$66)</f>
        <v>7.2087575906426951</v>
      </c>
      <c r="V45" s="48">
        <f>AVERAGEIF('5.4.2 (Medium incl tax)'!$A$35:$A$66,'Annual incl tax'!$B45,'5.4.2 (Medium incl tax)'!W$35:W$66)</f>
        <v>8.2619828442410537</v>
      </c>
      <c r="W45" s="48">
        <f>AVERAGEIF('5.4.2 (Medium incl tax)'!$A$35:$A$66,'Annual incl tax'!$B45,'5.4.2 (Medium incl tax)'!X$35:X$66)</f>
        <v>14.389869042590934</v>
      </c>
      <c r="X45" s="48">
        <f>AVERAGEIF('5.4.2 (Medium incl tax)'!$A$35:$A$66,'Annual incl tax'!$B45,'5.4.2 (Medium incl tax)'!Y$35:Y$66)</f>
        <v>6.5158570573369294</v>
      </c>
      <c r="Y45" s="48">
        <f>AVERAGEIF('5.4.2 (Medium incl tax)'!$A$35:$A$66,'Annual incl tax'!$B45,'5.4.2 (Medium incl tax)'!Z$35:Z$66)</f>
        <v>7.1429260671186707</v>
      </c>
      <c r="Z45" s="48">
        <f>AVERAGEIF('5.4.2 (Medium incl tax)'!$A$35:$A$66,'Annual incl tax'!$B45,'5.4.2 (Medium incl tax)'!AA$35:AA$66)</f>
        <v>7.7782556778349319</v>
      </c>
      <c r="AA45" s="48">
        <f>AVERAGEIF('5.4.2 (Medium incl tax)'!$A$35:$A$66,'Annual incl tax'!$B45,'5.4.2 (Medium incl tax)'!AB$35:AB$66)</f>
        <v>8.0598832364855824</v>
      </c>
      <c r="AB45" s="48">
        <f>AVERAGEIF('5.4.2 (Medium incl tax)'!$A$35:$A$66,'Annual incl tax'!$B45,'5.4.2 (Medium incl tax)'!AC$35:AC$66)</f>
        <v>7.4103824616820262</v>
      </c>
      <c r="AC45" s="48">
        <f>AVERAGEIF('5.4.2 (Medium incl tax)'!$A$35:$A$66,'Annual incl tax'!$B45,'5.4.2 (Medium incl tax)'!AD$35:AD$66)</f>
        <v>10.420093710874495</v>
      </c>
      <c r="AD45" s="48">
        <f>AVERAGEIF('5.4.2 (Medium incl tax)'!$A$35:$A$66,'Annual incl tax'!$B45,'5.4.2 (Medium incl tax)'!AE$35:AE$66)</f>
        <v>7.4204392408961288</v>
      </c>
      <c r="AE45" s="48">
        <f>AVERAGEIF('5.4.2 (Medium incl tax)'!$A$35:$A$66,'Annual incl tax'!$B45,'5.4.2 (Medium incl tax)'!AF$35:AF$66)</f>
        <v>8.1219405120794512</v>
      </c>
      <c r="AF45" s="48">
        <f>AVERAGEIF('5.4.2 (Medium incl tax)'!$A$35:$A$66,'Annual incl tax'!$B45,'5.4.2 (Medium incl tax)'!AG$35:AG$66)</f>
        <v>10.820004380346127</v>
      </c>
      <c r="AG45" s="48">
        <f>AVERAGEIF('5.4.2 (Medium incl tax)'!$A$35:$A$66,'Annual incl tax'!$B45,'5.4.2 (Medium incl tax)'!AH$35:AH$66)</f>
        <v>7.0815413352059977</v>
      </c>
      <c r="AH45" s="48">
        <f t="shared" si="18"/>
        <v>8.0909118742825168</v>
      </c>
      <c r="AI45" s="50">
        <f t="shared" si="19"/>
        <v>55.256484945595439</v>
      </c>
      <c r="AJ45" s="51">
        <f>RANK(Q45,(C45:Q45,U45:AG45),1)</f>
        <v>27</v>
      </c>
    </row>
    <row r="46" spans="1:36" ht="12.95" customHeight="1" x14ac:dyDescent="0.2">
      <c r="A46" s="32" t="s">
        <v>45</v>
      </c>
      <c r="B46" s="109">
        <v>2020</v>
      </c>
      <c r="C46" s="48">
        <f>AVERAGEIF('5.4.2 (Medium incl tax)'!$A$35:$A$66,'Annual incl tax'!$B46,'5.4.2 (Medium incl tax)'!D$35:D$66)</f>
        <v>8.8812623939823521</v>
      </c>
      <c r="D46" s="48">
        <f>AVERAGEIF('5.4.2 (Medium incl tax)'!$A$35:$A$66,'Annual incl tax'!$B46,'5.4.2 (Medium incl tax)'!E$35:E$66)</f>
        <v>8.8189552880520772</v>
      </c>
      <c r="E46" s="48">
        <f>AVERAGEIF('5.4.2 (Medium incl tax)'!$A$35:$A$66,'Annual incl tax'!$B46,'5.4.2 (Medium incl tax)'!F$35:F$66)</f>
        <v>5.9421511165249346</v>
      </c>
      <c r="F46" s="48">
        <f>AVERAGEIF('5.4.2 (Medium incl tax)'!$A$35:$A$66,'Annual incl tax'!$B46,'5.4.2 (Medium incl tax)'!G$35:G$66)</f>
        <v>6.106469724868905</v>
      </c>
      <c r="G46" s="48">
        <f>AVERAGEIF('5.4.2 (Medium incl tax)'!$A$35:$A$66,'Annual incl tax'!$B46,'5.4.2 (Medium incl tax)'!H$35:H$66)</f>
        <v>7.3699151703431847</v>
      </c>
      <c r="H46" s="48">
        <f>AVERAGEIF('5.4.2 (Medium incl tax)'!$A$35:$A$66,'Annual incl tax'!$B46,'5.4.2 (Medium incl tax)'!I$35:I$66)</f>
        <v>13.534122444226508</v>
      </c>
      <c r="I46" s="48">
        <f>AVERAGEIF('5.4.2 (Medium incl tax)'!$A$35:$A$66,'Annual incl tax'!$B46,'5.4.2 (Medium incl tax)'!J$35:J$66)</f>
        <v>8.1797149071630386</v>
      </c>
      <c r="J46" s="48">
        <f>AVERAGEIF('5.4.2 (Medium incl tax)'!$A$35:$A$66,'Annual incl tax'!$B46,'5.4.2 (Medium incl tax)'!K$35:K$66)</f>
        <v>9.253043158610474</v>
      </c>
      <c r="K46" s="48">
        <f>AVERAGEIF('5.4.2 (Medium incl tax)'!$A$35:$A$66,'Annual incl tax'!$B46,'5.4.2 (Medium incl tax)'!L$35:L$66)</f>
        <v>11.51547046961363</v>
      </c>
      <c r="L46" s="48">
        <f>AVERAGEIF('5.4.2 (Medium incl tax)'!$A$35:$A$66,'Annual incl tax'!$B46,'5.4.2 (Medium incl tax)'!M$35:M$66)</f>
        <v>5.8495247030312427</v>
      </c>
      <c r="M46" s="48">
        <f>AVERAGEIF('5.4.2 (Medium incl tax)'!$A$35:$A$66,'Annual incl tax'!$B46,'5.4.2 (Medium incl tax)'!N$35:N$66)</f>
        <v>8.7167475455412617</v>
      </c>
      <c r="N46" s="48">
        <f>AVERAGEIF('5.4.2 (Medium incl tax)'!$A$35:$A$66,'Annual incl tax'!$B46,'5.4.2 (Medium incl tax)'!O$35:O$66)</f>
        <v>9.0398322049160491</v>
      </c>
      <c r="O46" s="48">
        <f>AVERAGEIF('5.4.2 (Medium incl tax)'!$A$35:$A$66,'Annual incl tax'!$B46,'5.4.2 (Medium incl tax)'!P$35:P$66)</f>
        <v>7.4753658242136423</v>
      </c>
      <c r="P46" s="48">
        <f>AVERAGEIF('5.4.2 (Medium incl tax)'!$A$35:$A$66,'Annual incl tax'!$B46,'5.4.2 (Medium incl tax)'!Q$35:Q$66)</f>
        <v>4.5906994494198337</v>
      </c>
      <c r="Q46" s="48">
        <f>AVERAGEIF('5.4.2 (Medium incl tax)'!$A$35:$A$66,'Annual incl tax'!$B46,'5.4.2 (Medium incl tax)'!R$35:R$66)</f>
        <v>13.219200860008337</v>
      </c>
      <c r="R46" s="49">
        <f t="shared" si="15"/>
        <v>8.7167475455412617</v>
      </c>
      <c r="S46" s="50">
        <f t="shared" si="16"/>
        <v>51.652904835704959</v>
      </c>
      <c r="T46" s="51">
        <f t="shared" si="17"/>
        <v>14</v>
      </c>
      <c r="U46" s="48">
        <f>AVERAGEIF('5.4.2 (Medium incl tax)'!$A$35:$A$66,'Annual incl tax'!$B46,'5.4.2 (Medium incl tax)'!V$35:V$66)</f>
        <v>6.9824099991817299</v>
      </c>
      <c r="V46" s="48">
        <f>AVERAGEIF('5.4.2 (Medium incl tax)'!$A$35:$A$66,'Annual incl tax'!$B46,'5.4.2 (Medium incl tax)'!W$35:W$66)</f>
        <v>8.3996088236297162</v>
      </c>
      <c r="W46" s="48">
        <f>AVERAGEIF('5.4.2 (Medium incl tax)'!$A$35:$A$66,'Annual incl tax'!$B46,'5.4.2 (Medium incl tax)'!X$35:X$66)</f>
        <v>12.12454074791275</v>
      </c>
      <c r="X46" s="48">
        <f>AVERAGEIF('5.4.2 (Medium incl tax)'!$A$35:$A$66,'Annual incl tax'!$B46,'5.4.2 (Medium incl tax)'!Y$35:Y$66)</f>
        <v>7.2445630332177764</v>
      </c>
      <c r="Y46" s="48">
        <f>AVERAGEIF('5.4.2 (Medium incl tax)'!$A$35:$A$66,'Annual incl tax'!$B46,'5.4.2 (Medium incl tax)'!Z$35:Z$66)</f>
        <v>6.6992748114228009</v>
      </c>
      <c r="Z46" s="48">
        <f>AVERAGEIF('5.4.2 (Medium incl tax)'!$A$35:$A$66,'Annual incl tax'!$B46,'5.4.2 (Medium incl tax)'!AA$35:AA$66)</f>
        <v>7.9808519794545631</v>
      </c>
      <c r="AA46" s="48">
        <f>AVERAGEIF('5.4.2 (Medium incl tax)'!$A$35:$A$66,'Annual incl tax'!$B46,'5.4.2 (Medium incl tax)'!AB$35:AB$66)</f>
        <v>7.7098537417545554</v>
      </c>
      <c r="AB46" s="48">
        <f>AVERAGEIF('5.4.2 (Medium incl tax)'!$A$35:$A$66,'Annual incl tax'!$B46,'5.4.2 (Medium incl tax)'!AC$35:AC$66)</f>
        <v>7.5534461717125687</v>
      </c>
      <c r="AC46" s="48">
        <f>AVERAGEIF('5.4.2 (Medium incl tax)'!$A$35:$A$66,'Annual incl tax'!$B46,'5.4.2 (Medium incl tax)'!AD$35:AD$66)</f>
        <v>10.526168503128364</v>
      </c>
      <c r="AD46" s="48">
        <f>AVERAGEIF('5.4.2 (Medium incl tax)'!$A$35:$A$66,'Annual incl tax'!$B46,'5.4.2 (Medium incl tax)'!AE$35:AE$66)</f>
        <v>8.6391582482630582</v>
      </c>
      <c r="AE46" s="48">
        <f>AVERAGEIF('5.4.2 (Medium incl tax)'!$A$35:$A$66,'Annual incl tax'!$B46,'5.4.2 (Medium incl tax)'!AF$35:AF$66)</f>
        <v>8.6771914540754906</v>
      </c>
      <c r="AF46" s="48">
        <f>AVERAGEIF('5.4.2 (Medium incl tax)'!$A$35:$A$66,'Annual incl tax'!$B46,'5.4.2 (Medium incl tax)'!AG$35:AG$66)</f>
        <v>11.032587923775415</v>
      </c>
      <c r="AG46" s="48">
        <f>AVERAGEIF('5.4.2 (Medium incl tax)'!$A$35:$A$66,'Annual incl tax'!$B46,'5.4.2 (Medium incl tax)'!AH$35:AH$66)</f>
        <v>7.6173756332785132</v>
      </c>
      <c r="AH46" s="48">
        <f t="shared" si="18"/>
        <v>8.2896618653963774</v>
      </c>
      <c r="AI46" s="50">
        <f t="shared" si="19"/>
        <v>59.466104584909388</v>
      </c>
      <c r="AJ46" s="51">
        <f>RANK(Q46,(C46:Q46,U46:AG46),1)</f>
        <v>27</v>
      </c>
    </row>
    <row r="47" spans="1:36" ht="12.95" customHeight="1" x14ac:dyDescent="0.2">
      <c r="A47" s="32" t="s">
        <v>45</v>
      </c>
      <c r="B47" s="110">
        <v>2021</v>
      </c>
      <c r="C47" s="48">
        <f>AVERAGEIF('5.4.2 (Medium incl tax)'!$A$35:$A$66,'Annual incl tax'!$B47,'5.4.2 (Medium incl tax)'!D$35:D$66)</f>
        <v>9.7742609910646259</v>
      </c>
      <c r="D47" s="48">
        <f>AVERAGEIF('5.4.2 (Medium incl tax)'!$A$35:$A$66,'Annual incl tax'!$B47,'5.4.2 (Medium incl tax)'!E$35:E$66)</f>
        <v>9.3298576736540308</v>
      </c>
      <c r="E47" s="48">
        <f>AVERAGEIF('5.4.2 (Medium incl tax)'!$A$35:$A$66,'Annual incl tax'!$B47,'5.4.2 (Medium incl tax)'!F$35:F$66)</f>
        <v>8.4382074237958911</v>
      </c>
      <c r="F47" s="48">
        <f>AVERAGEIF('5.4.2 (Medium incl tax)'!$A$35:$A$66,'Annual incl tax'!$B47,'5.4.2 (Medium incl tax)'!G$35:G$66)</f>
        <v>6.0962083269465444</v>
      </c>
      <c r="G47" s="48">
        <f>AVERAGEIF('5.4.2 (Medium incl tax)'!$A$35:$A$66,'Annual incl tax'!$B47,'5.4.2 (Medium incl tax)'!H$35:H$66)</f>
        <v>7.5337976341577129</v>
      </c>
      <c r="H47" s="48">
        <f>AVERAGEIF('5.4.2 (Medium incl tax)'!$A$35:$A$66,'Annual incl tax'!$B47,'5.4.2 (Medium incl tax)'!I$35:I$66)</f>
        <v>13.510263236128834</v>
      </c>
      <c r="I47" s="48">
        <f>AVERAGEIF('5.4.2 (Medium incl tax)'!$A$35:$A$66,'Annual incl tax'!$B47,'5.4.2 (Medium incl tax)'!J$35:J$66)</f>
        <v>12.674462791900179</v>
      </c>
      <c r="J47" s="48">
        <f>AVERAGEIF('5.4.2 (Medium incl tax)'!$A$35:$A$66,'Annual incl tax'!$B47,'5.4.2 (Medium incl tax)'!K$35:K$66)</f>
        <v>12.41319378449575</v>
      </c>
      <c r="K47" s="48">
        <f>AVERAGEIF('5.4.2 (Medium incl tax)'!$A$35:$A$66,'Annual incl tax'!$B47,'5.4.2 (Medium incl tax)'!L$35:L$66)</f>
        <v>12.662121030716136</v>
      </c>
      <c r="L47" s="48">
        <f>AVERAGEIF('5.4.2 (Medium incl tax)'!$A$35:$A$66,'Annual incl tax'!$B47,'5.4.2 (Medium incl tax)'!M$35:M$66)</f>
        <v>6.7959645192033911</v>
      </c>
      <c r="M47" s="48">
        <f>AVERAGEIF('5.4.2 (Medium incl tax)'!$A$35:$A$66,'Annual incl tax'!$B47,'5.4.2 (Medium incl tax)'!N$35:N$66)</f>
        <v>10.019506344471909</v>
      </c>
      <c r="N47" s="48">
        <f>AVERAGEIF('5.4.2 (Medium incl tax)'!$A$35:$A$66,'Annual incl tax'!$B47,'5.4.2 (Medium incl tax)'!O$35:O$66)</f>
        <v>9.3054730065686098</v>
      </c>
      <c r="O47" s="48">
        <f>AVERAGEIF('5.4.2 (Medium incl tax)'!$A$35:$A$66,'Annual incl tax'!$B47,'5.4.2 (Medium incl tax)'!P$35:P$66)</f>
        <v>10.315262099232399</v>
      </c>
      <c r="P47" s="48">
        <f>AVERAGEIF('5.4.2 (Medium incl tax)'!$A$35:$A$66,'Annual incl tax'!$B47,'5.4.2 (Medium incl tax)'!Q$35:Q$66)</f>
        <v>6.3916380205827288</v>
      </c>
      <c r="Q47" s="48">
        <f>AVERAGEIF('5.4.2 (Medium incl tax)'!$A$35:$A$66,'Annual incl tax'!$B47,'5.4.2 (Medium incl tax)'!R$35:R$66)</f>
        <v>14.259186113080681</v>
      </c>
      <c r="R47" s="49">
        <f t="shared" si="15"/>
        <v>9.7742609910646259</v>
      </c>
      <c r="S47" s="50">
        <f t="shared" si="16"/>
        <v>45.885055925108361</v>
      </c>
      <c r="T47" s="51">
        <f t="shared" si="17"/>
        <v>15</v>
      </c>
      <c r="U47" s="48">
        <f>AVERAGEIF('5.4.2 (Medium incl tax)'!$A$35:$A$66,'Annual incl tax'!$B47,'5.4.2 (Medium incl tax)'!V$35:V$66)</f>
        <v>10.19393453617635</v>
      </c>
      <c r="V47" s="48">
        <f>AVERAGEIF('5.4.2 (Medium incl tax)'!$A$35:$A$66,'Annual incl tax'!$B47,'5.4.2 (Medium incl tax)'!W$35:W$66)</f>
        <v>8.3517898278602303</v>
      </c>
      <c r="W47" s="48">
        <f>AVERAGEIF('5.4.2 (Medium incl tax)'!$A$35:$A$66,'Annual incl tax'!$B47,'5.4.2 (Medium incl tax)'!X$35:X$66)</f>
        <v>14.586190370220292</v>
      </c>
      <c r="X47" s="48">
        <f>AVERAGEIF('5.4.2 (Medium incl tax)'!$A$35:$A$66,'Annual incl tax'!$B47,'5.4.2 (Medium incl tax)'!Y$35:Y$66)</f>
        <v>8.0543520763790948</v>
      </c>
      <c r="Y47" s="48">
        <f>AVERAGEIF('5.4.2 (Medium incl tax)'!$A$35:$A$66,'Annual incl tax'!$B47,'5.4.2 (Medium incl tax)'!Z$35:Z$66)</f>
        <v>9.0733295775706608</v>
      </c>
      <c r="Z47" s="48">
        <f>AVERAGEIF('5.4.2 (Medium incl tax)'!$A$35:$A$66,'Annual incl tax'!$B47,'5.4.2 (Medium incl tax)'!AA$35:AA$66)</f>
        <v>8.0093427495722302</v>
      </c>
      <c r="AA47" s="48">
        <f>AVERAGEIF('5.4.2 (Medium incl tax)'!$A$35:$A$66,'Annual incl tax'!$B47,'5.4.2 (Medium incl tax)'!AB$35:AB$66)</f>
        <v>9.0065285315577199</v>
      </c>
      <c r="AB47" s="48">
        <f>AVERAGEIF('5.4.2 (Medium incl tax)'!$A$35:$A$66,'Annual incl tax'!$B47,'5.4.2 (Medium incl tax)'!AC$35:AC$66)</f>
        <v>9.3822090214137912</v>
      </c>
      <c r="AC47" s="48">
        <f>AVERAGEIF('5.4.2 (Medium incl tax)'!$A$35:$A$66,'Annual incl tax'!$B47,'5.4.2 (Medium incl tax)'!AD$35:AD$66)</f>
        <v>10.366632543035077</v>
      </c>
      <c r="AD47" s="48">
        <f>AVERAGEIF('5.4.2 (Medium incl tax)'!$A$35:$A$66,'Annual incl tax'!$B47,'5.4.2 (Medium incl tax)'!AE$35:AE$66)</f>
        <v>8.384357514258868</v>
      </c>
      <c r="AE47" s="48">
        <f>AVERAGEIF('5.4.2 (Medium incl tax)'!$A$35:$A$66,'Annual incl tax'!$B47,'5.4.2 (Medium incl tax)'!AF$35:AF$66)</f>
        <v>9.5011161891972193</v>
      </c>
      <c r="AF47" s="48">
        <f>AVERAGEIF('5.4.2 (Medium incl tax)'!$A$35:$A$66,'Annual incl tax'!$B47,'5.4.2 (Medium incl tax)'!AG$35:AG$66)</f>
        <v>10.612880565072754</v>
      </c>
      <c r="AG47" s="48">
        <f>AVERAGEIF('5.4.2 (Medium incl tax)'!$A$35:$A$66,'Annual incl tax'!$B47,'5.4.2 (Medium incl tax)'!AH$35:AH$66)</f>
        <v>7.7799593798920235</v>
      </c>
      <c r="AH47" s="48">
        <f t="shared" si="18"/>
        <v>9.356033347533911</v>
      </c>
      <c r="AI47" s="50">
        <f t="shared" si="19"/>
        <v>52.406319894521921</v>
      </c>
      <c r="AJ47" s="51">
        <f>RANK(Q47,(C47:Q47,U47:AG47),1)</f>
        <v>27</v>
      </c>
    </row>
    <row r="48" spans="1:36" ht="12.95" customHeight="1" x14ac:dyDescent="0.2">
      <c r="A48" s="32" t="s">
        <v>45</v>
      </c>
      <c r="B48" s="110">
        <v>2022</v>
      </c>
      <c r="C48" s="48">
        <f>AVERAGEIF('5.4.2 (Medium incl tax)'!$A$35:$A$66,'Annual incl tax'!$B48,'5.4.2 (Medium incl tax)'!D$35:D$66)</f>
        <v>15.714676056193838</v>
      </c>
      <c r="D48" s="48">
        <f>AVERAGEIF('5.4.2 (Medium incl tax)'!$A$35:$A$66,'Annual incl tax'!$B48,'5.4.2 (Medium incl tax)'!E$35:E$66)</f>
        <v>15.242266549959403</v>
      </c>
      <c r="E48" s="48">
        <f>AVERAGEIF('5.4.2 (Medium incl tax)'!$A$35:$A$66,'Annual incl tax'!$B48,'5.4.2 (Medium incl tax)'!F$35:F$66)</f>
        <v>16.025567099265839</v>
      </c>
      <c r="F48" s="48">
        <f>AVERAGEIF('5.4.2 (Medium incl tax)'!$A$35:$A$66,'Annual incl tax'!$B48,'5.4.2 (Medium incl tax)'!G$35:G$66)</f>
        <v>9.2519570862864988</v>
      </c>
      <c r="G48" s="48">
        <f>AVERAGEIF('5.4.2 (Medium incl tax)'!$A$35:$A$66,'Annual incl tax'!$B48,'5.4.2 (Medium incl tax)'!H$35:H$66)</f>
        <v>10.203329741824559</v>
      </c>
      <c r="H48" s="48">
        <f>AVERAGEIF('5.4.2 (Medium incl tax)'!$A$35:$A$66,'Annual incl tax'!$B48,'5.4.2 (Medium incl tax)'!I$35:I$66)</f>
        <v>16.527679036863994</v>
      </c>
      <c r="I48" s="48">
        <f>AVERAGEIF('5.4.2 (Medium incl tax)'!$A$35:$A$66,'Annual incl tax'!$B48,'5.4.2 (Medium incl tax)'!J$35:J$66)</f>
        <v>19.165327050942651</v>
      </c>
      <c r="J48" s="48">
        <f>AVERAGEIF('5.4.2 (Medium incl tax)'!$A$35:$A$66,'Annual incl tax'!$B48,'5.4.2 (Medium incl tax)'!K$35:K$66)</f>
        <v>18.908799178172387</v>
      </c>
      <c r="K48" s="48">
        <f>AVERAGEIF('5.4.2 (Medium incl tax)'!$A$35:$A$66,'Annual incl tax'!$B48,'5.4.2 (Medium incl tax)'!L$35:L$66)</f>
        <v>23.466430953341284</v>
      </c>
      <c r="L48" s="48">
        <f>AVERAGEIF('5.4.2 (Medium incl tax)'!$A$35:$A$66,'Annual incl tax'!$B48,'5.4.2 (Medium incl tax)'!M$35:M$66)</f>
        <v>11.033043064705204</v>
      </c>
      <c r="M48" s="48">
        <f>AVERAGEIF('5.4.2 (Medium incl tax)'!$A$35:$A$66,'Annual incl tax'!$B48,'5.4.2 (Medium incl tax)'!N$35:N$66)</f>
        <v>16.284565328351682</v>
      </c>
      <c r="N48" s="48">
        <f>AVERAGEIF('5.4.2 (Medium incl tax)'!$A$35:$A$66,'Annual incl tax'!$B48,'5.4.2 (Medium incl tax)'!O$35:O$66)</f>
        <v>11.42988996945062</v>
      </c>
      <c r="O48" s="48">
        <f>AVERAGEIF('5.4.2 (Medium incl tax)'!$A$35:$A$66,'Annual incl tax'!$B48,'5.4.2 (Medium incl tax)'!P$35:P$66)</f>
        <v>18.343045181272149</v>
      </c>
      <c r="P48" s="48">
        <f>AVERAGEIF('5.4.2 (Medium incl tax)'!$A$35:$A$66,'Annual incl tax'!$B48,'5.4.2 (Medium incl tax)'!Q$35:Q$66)</f>
        <v>9.9430162961340116</v>
      </c>
      <c r="Q48" s="48">
        <f>AVERAGEIF('5.4.2 (Medium incl tax)'!$A$35:$A$66,'Annual incl tax'!$B48,'5.4.2 (Medium incl tax)'!R$35:R$66)</f>
        <v>20.337918866837015</v>
      </c>
      <c r="R48" s="49">
        <f t="shared" si="15"/>
        <v>16.025567099265839</v>
      </c>
      <c r="S48" s="50">
        <f t="shared" si="16"/>
        <v>26.909199161936257</v>
      </c>
      <c r="T48" s="51">
        <f t="shared" si="17"/>
        <v>14</v>
      </c>
      <c r="U48" s="48">
        <f>AVERAGEIF('5.4.2 (Medium incl tax)'!$A$35:$A$66,'Annual incl tax'!$B48,'5.4.2 (Medium incl tax)'!V$35:V$66)</f>
        <v>13.941077630871131</v>
      </c>
      <c r="V48" s="48">
        <f>AVERAGEIF('5.4.2 (Medium incl tax)'!$A$35:$A$66,'Annual incl tax'!$B48,'5.4.2 (Medium incl tax)'!W$35:W$66)</f>
        <v>13.893963396931353</v>
      </c>
      <c r="W48" s="48">
        <f>AVERAGEIF('5.4.2 (Medium incl tax)'!$A$35:$A$66,'Annual incl tax'!$B48,'5.4.2 (Medium incl tax)'!X$35:X$66)</f>
        <v>23.529014741345172</v>
      </c>
      <c r="X48" s="48">
        <f>AVERAGEIF('5.4.2 (Medium incl tax)'!$A$35:$A$66,'Annual incl tax'!$B48,'5.4.2 (Medium incl tax)'!Y$35:Y$66)</f>
        <v>14.352026884571966</v>
      </c>
      <c r="Y48" s="48">
        <f>AVERAGEIF('5.4.2 (Medium incl tax)'!$A$35:$A$66,'Annual incl tax'!$B48,'5.4.2 (Medium incl tax)'!Z$35:Z$66)</f>
        <v>16.287236530087913</v>
      </c>
      <c r="Z48" s="48">
        <f>AVERAGEIF('5.4.2 (Medium incl tax)'!$A$35:$A$66,'Annual incl tax'!$B48,'5.4.2 (Medium incl tax)'!AA$35:AA$66)</f>
        <v>17.780111243024805</v>
      </c>
      <c r="AA48" s="48">
        <f>AVERAGEIF('5.4.2 (Medium incl tax)'!$A$35:$A$66,'Annual incl tax'!$B48,'5.4.2 (Medium incl tax)'!AB$35:AB$66)</f>
        <v>15.417980119108059</v>
      </c>
      <c r="AB48" s="48">
        <f>AVERAGEIF('5.4.2 (Medium incl tax)'!$A$35:$A$66,'Annual incl tax'!$B48,'5.4.2 (Medium incl tax)'!AC$35:AC$66)</f>
        <v>16.674793325855813</v>
      </c>
      <c r="AC48" s="48">
        <f>AVERAGEIF('5.4.2 (Medium incl tax)'!$A$35:$A$66,'Annual incl tax'!$B48,'5.4.2 (Medium incl tax)'!AD$35:AD$66)</f>
        <v>10.119591402542078</v>
      </c>
      <c r="AD48" s="48">
        <f>AVERAGEIF('5.4.2 (Medium incl tax)'!$A$35:$A$66,'Annual incl tax'!$B48,'5.4.2 (Medium incl tax)'!AE$35:AE$66)</f>
        <v>13.271236180783369</v>
      </c>
      <c r="AE48" s="48">
        <f>AVERAGEIF('5.4.2 (Medium incl tax)'!$A$35:$A$66,'Annual incl tax'!$B48,'5.4.2 (Medium incl tax)'!AF$35:AF$66)</f>
        <v>24.057061865959241</v>
      </c>
      <c r="AF48" s="48">
        <f>AVERAGEIF('5.4.2 (Medium incl tax)'!$A$35:$A$66,'Annual incl tax'!$B48,'5.4.2 (Medium incl tax)'!AG$35:AG$66)</f>
        <v>19.978943787851939</v>
      </c>
      <c r="AG48" s="48">
        <f>AVERAGEIF('5.4.2 (Medium incl tax)'!$A$35:$A$66,'Annual incl tax'!$B48,'5.4.2 (Medium incl tax)'!AH$35:AH$66)</f>
        <v>14.55308432445174</v>
      </c>
      <c r="AH48" s="48">
        <f t="shared" si="18"/>
        <v>15.870121577729838</v>
      </c>
      <c r="AI48" s="50">
        <f t="shared" si="19"/>
        <v>28.152256220750882</v>
      </c>
      <c r="AJ48" s="51">
        <f>RANK(Q48,(C48:Q48,U48:AG48),1)</f>
        <v>25</v>
      </c>
    </row>
    <row r="49" spans="1:36" ht="12.95" customHeight="1" x14ac:dyDescent="0.2">
      <c r="A49" s="32" t="s">
        <v>45</v>
      </c>
      <c r="B49" s="124">
        <v>2023</v>
      </c>
      <c r="C49" s="48">
        <f>AVERAGEIF('5.4.2 (Medium incl tax)'!$A$35:$A$66,'Annual incl tax'!$B49,'5.4.2 (Medium incl tax)'!D$35:D$66)</f>
        <v>19.759736381164643</v>
      </c>
      <c r="D49" s="48">
        <f>AVERAGEIF('5.4.2 (Medium incl tax)'!$A$35:$A$66,'Annual incl tax'!$B49,'5.4.2 (Medium incl tax)'!E$35:E$66)</f>
        <v>18.632775869251539</v>
      </c>
      <c r="E49" s="48">
        <f>AVERAGEIF('5.4.2 (Medium incl tax)'!$A$35:$A$66,'Annual incl tax'!$B49,'5.4.2 (Medium incl tax)'!F$35:F$66)</f>
        <v>10.734798409655664</v>
      </c>
      <c r="F49" s="48">
        <f>AVERAGEIF('5.4.2 (Medium incl tax)'!$A$35:$A$66,'Annual incl tax'!$B49,'5.4.2 (Medium incl tax)'!G$35:G$66)</f>
        <v>7.8272505609688707</v>
      </c>
      <c r="G49" s="48">
        <f>AVERAGEIF('5.4.2 (Medium incl tax)'!$A$35:$A$66,'Annual incl tax'!$B49,'5.4.2 (Medium incl tax)'!H$35:H$66)</f>
        <v>18.575209290684249</v>
      </c>
      <c r="H49" s="48">
        <f>AVERAGEIF('5.4.2 (Medium incl tax)'!$A$35:$A$66,'Annual incl tax'!$B49,'5.4.2 (Medium incl tax)'!I$35:I$66)</f>
        <v>17.720998162758299</v>
      </c>
      <c r="I49" s="48">
        <f>AVERAGEIF('5.4.2 (Medium incl tax)'!$A$35:$A$66,'Annual incl tax'!$B49,'5.4.2 (Medium incl tax)'!J$35:J$66)</f>
        <v>15.010741730923664</v>
      </c>
      <c r="J49" s="48">
        <f>AVERAGEIF('5.4.2 (Medium incl tax)'!$A$35:$A$66,'Annual incl tax'!$B49,'5.4.2 (Medium incl tax)'!K$35:K$66)</f>
        <v>19.97272205831019</v>
      </c>
      <c r="K49" s="48">
        <f>AVERAGEIF('5.4.2 (Medium incl tax)'!$A$35:$A$66,'Annual incl tax'!$B49,'5.4.2 (Medium incl tax)'!L$35:L$66)</f>
        <v>19.628361084767231</v>
      </c>
      <c r="L49" s="48">
        <f>AVERAGEIF('5.4.2 (Medium incl tax)'!$A$35:$A$66,'Annual incl tax'!$B49,'5.4.2 (Medium incl tax)'!M$35:M$66)</f>
        <v>18.784976178884321</v>
      </c>
      <c r="M49" s="48">
        <f>AVERAGEIF('5.4.2 (Medium incl tax)'!$A$35:$A$66,'Annual incl tax'!$B49,'5.4.2 (Medium incl tax)'!N$35:N$66)</f>
        <v>21.463507278172823</v>
      </c>
      <c r="N49" s="48">
        <f>AVERAGEIF('5.4.2 (Medium incl tax)'!$A$35:$A$66,'Annual incl tax'!$B49,'5.4.2 (Medium incl tax)'!O$35:O$66)</f>
        <v>8.5995801748602361</v>
      </c>
      <c r="O49" s="48">
        <f>AVERAGEIF('5.4.2 (Medium incl tax)'!$A$35:$A$66,'Annual incl tax'!$B49,'5.4.2 (Medium incl tax)'!P$35:P$66)</f>
        <v>12.126900872458355</v>
      </c>
      <c r="P49" s="48">
        <f>AVERAGEIF('5.4.2 (Medium incl tax)'!$A$35:$A$66,'Annual incl tax'!$B49,'5.4.2 (Medium incl tax)'!Q$35:Q$66)</f>
        <v>7.6657935689336592</v>
      </c>
      <c r="Q49" s="48">
        <f>AVERAGEIF('5.4.2 (Medium incl tax)'!$A$35:$A$66,'Annual incl tax'!$B49,'5.4.2 (Medium incl tax)'!R$35:R$66)</f>
        <v>29.128148888748392</v>
      </c>
      <c r="R49" s="49">
        <f t="shared" ref="R49" si="20">MEDIAN(C49:Q49)</f>
        <v>18.575209290684249</v>
      </c>
      <c r="S49" s="50">
        <f t="shared" ref="S49" si="21">(Q49-R49)/R49*100</f>
        <v>56.811955294396618</v>
      </c>
      <c r="T49" s="51">
        <f t="shared" ref="T49" si="22">RANK(Q49,(C49:Q49),1)</f>
        <v>15</v>
      </c>
      <c r="U49" s="48">
        <f>AVERAGEIF('5.4.2 (Medium incl tax)'!$A$35:$A$66,'Annual incl tax'!$B49,'5.4.2 (Medium incl tax)'!V$35:V$66)</f>
        <v>11.89150380524721</v>
      </c>
      <c r="V49" s="48">
        <f>AVERAGEIF('5.4.2 (Medium incl tax)'!$A$35:$A$66,'Annual incl tax'!$B49,'5.4.2 (Medium incl tax)'!W$35:W$66)</f>
        <v>18.971441373693445</v>
      </c>
      <c r="W49" s="48">
        <f>AVERAGEIF('5.4.2 (Medium incl tax)'!$A$35:$A$66,'Annual incl tax'!$B49,'5.4.2 (Medium incl tax)'!X$35:X$66)</f>
        <v>23.569405569508248</v>
      </c>
      <c r="X49" s="48">
        <f>AVERAGEIF('5.4.2 (Medium incl tax)'!$A$35:$A$66,'Annual incl tax'!$B49,'5.4.2 (Medium incl tax)'!Y$35:Y$66)</f>
        <v>15.495241258176845</v>
      </c>
      <c r="Y49" s="48">
        <f>AVERAGEIF('5.4.2 (Medium incl tax)'!$A$35:$A$66,'Annual incl tax'!$B49,'5.4.2 (Medium incl tax)'!Z$35:Z$66)</f>
        <v>13.008391428700257</v>
      </c>
      <c r="Z49" s="48">
        <f>AVERAGEIF('5.4.2 (Medium incl tax)'!$A$35:$A$66,'Annual incl tax'!$B49,'5.4.2 (Medium incl tax)'!AA$35:AA$66)</f>
        <v>22.093350209345932</v>
      </c>
      <c r="AA49" s="48">
        <f>AVERAGEIF('5.4.2 (Medium incl tax)'!$A$35:$A$66,'Annual incl tax'!$B49,'5.4.2 (Medium incl tax)'!AB$35:AB$66)</f>
        <v>11.644595667281219</v>
      </c>
      <c r="AB49" s="48">
        <f>AVERAGEIF('5.4.2 (Medium incl tax)'!$A$35:$A$66,'Annual incl tax'!$B49,'5.4.2 (Medium incl tax)'!AC$35:AC$66)</f>
        <v>12.906695337308379</v>
      </c>
      <c r="AC49" s="48">
        <f>AVERAGEIF('5.4.2 (Medium incl tax)'!$A$35:$A$66,'Annual incl tax'!$B49,'5.4.2 (Medium incl tax)'!AD$35:AD$66)</f>
        <v>10.480080190176844</v>
      </c>
      <c r="AD49" s="48">
        <f>AVERAGEIF('5.4.2 (Medium incl tax)'!$A$35:$A$66,'Annual incl tax'!$B49,'5.4.2 (Medium incl tax)'!AE$35:AE$66)</f>
        <v>17.775134885370029</v>
      </c>
      <c r="AE49" s="48">
        <f>AVERAGEIF('5.4.2 (Medium incl tax)'!$A$35:$A$66,'Annual incl tax'!$B49,'5.4.2 (Medium incl tax)'!AF$35:AF$66)</f>
        <v>14.833113890695078</v>
      </c>
      <c r="AF49" s="48">
        <f>AVERAGEIF('5.4.2 (Medium incl tax)'!$A$35:$A$66,'Annual incl tax'!$B49,'5.4.2 (Medium incl tax)'!AG$35:AG$66)</f>
        <v>20.162134908778338</v>
      </c>
      <c r="AG49" s="48">
        <f>AVERAGEIF('5.4.2 (Medium incl tax)'!$A$35:$A$66,'Annual incl tax'!$B49,'5.4.2 (Medium incl tax)'!AH$35:AH$66)</f>
        <v>18.769010785304481</v>
      </c>
      <c r="AH49" s="48">
        <f t="shared" ref="AH49" si="23">MEDIAN(C49:Q49,U49:AG49)</f>
        <v>17.748066524064164</v>
      </c>
      <c r="AI49" s="50">
        <f t="shared" ref="AI49" si="24">(Q49-AH49)/AH49*100</f>
        <v>64.120124573875444</v>
      </c>
      <c r="AJ49" s="51">
        <f>RANK(Q49,(C49:Q49,U49:AG49),1)</f>
        <v>28</v>
      </c>
    </row>
    <row r="50" spans="1:36" ht="12.95" customHeight="1" x14ac:dyDescent="0.2">
      <c r="A50" s="32" t="s">
        <v>37</v>
      </c>
      <c r="B50" s="109">
        <v>2008</v>
      </c>
      <c r="C50" s="48">
        <f>AVERAGEIF('5.4.3 (Large incl tax)'!$A$35:$A$66,'Annual incl tax'!$B50,'5.4.3 (Large incl tax)'!D$35:D$66)</f>
        <v>7.1360288583333347</v>
      </c>
      <c r="D50" s="48">
        <f>AVERAGEIF('5.4.3 (Large incl tax)'!$A$35:$A$66,'Annual incl tax'!$B50,'5.4.3 (Large incl tax)'!E$35:E$66)</f>
        <v>6.4651124666666675</v>
      </c>
      <c r="E50" s="48">
        <f>AVERAGEIF('5.4.3 (Large incl tax)'!$A$35:$A$66,'Annual incl tax'!$B50,'5.4.3 (Large incl tax)'!F$35:F$66)</f>
        <v>7.0804836250000012</v>
      </c>
      <c r="F50" s="48">
        <f>AVERAGEIF('5.4.3 (Large incl tax)'!$A$35:$A$66,'Annual incl tax'!$B50,'5.4.3 (Large incl tax)'!G$35:G$66)</f>
        <v>4.3733968166666664</v>
      </c>
      <c r="G50" s="48">
        <f>AVERAGEIF('5.4.3 (Large incl tax)'!$A$35:$A$66,'Annual incl tax'!$B50,'5.4.3 (Large incl tax)'!H$35:H$66)</f>
        <v>4.8744616083333341</v>
      </c>
      <c r="H50" s="48">
        <f>AVERAGEIF('5.4.3 (Large incl tax)'!$A$35:$A$66,'Annual incl tax'!$B50,'5.4.3 (Large incl tax)'!I$35:I$66)</f>
        <v>7.1647934166666669</v>
      </c>
      <c r="I50" s="48">
        <f>AVERAGEIF('5.4.3 (Large incl tax)'!$A$35:$A$66,'Annual incl tax'!$B50,'5.4.3 (Large incl tax)'!J$35:J$66)</f>
        <v>5.4956237833333343</v>
      </c>
      <c r="J50" s="48">
        <f>AVERAGEIF('5.4.3 (Large incl tax)'!$A$35:$A$66,'Annual incl tax'!$B50,'5.4.3 (Large incl tax)'!K$35:K$66)</f>
        <v>9.3191687583333334</v>
      </c>
      <c r="K50" s="48">
        <f>AVERAGEIF('5.4.3 (Large incl tax)'!$A$35:$A$66,'Annual incl tax'!$B50,'5.4.3 (Large incl tax)'!L$35:L$66)</f>
        <v>9.5375451166666672</v>
      </c>
      <c r="L50" s="48"/>
      <c r="M50" s="48">
        <f>AVERAGEIF('5.4.3 (Large incl tax)'!$A$35:$A$66,'Annual incl tax'!$B50,'5.4.3 (Large incl tax)'!N$35:N$66)</f>
        <v>6.7109769333333329</v>
      </c>
      <c r="N50" s="48">
        <f>AVERAGEIF('5.4.3 (Large incl tax)'!$A$35:$A$66,'Annual incl tax'!$B50,'5.4.3 (Large incl tax)'!O$35:O$66)</f>
        <v>5.4776125083333334</v>
      </c>
      <c r="O50" s="48">
        <f>AVERAGEIF('5.4.3 (Large incl tax)'!$A$35:$A$66,'Annual incl tax'!$B50,'5.4.3 (Large incl tax)'!P$35:P$66)</f>
        <v>5.9574056916666667</v>
      </c>
      <c r="P50" s="48">
        <f>AVERAGEIF('5.4.3 (Large incl tax)'!$A$35:$A$66,'Annual incl tax'!$B50,'5.4.3 (Large incl tax)'!Q$35:Q$66)</f>
        <v>4.6866012916666673</v>
      </c>
      <c r="Q50" s="48">
        <f>AVERAGEIF('5.4.3 (Large incl tax)'!$A$35:$A$66,'Annual incl tax'!$B50,'5.4.3 (Large incl tax)'!R$35:R$66)</f>
        <v>7.3015538583333335</v>
      </c>
      <c r="R50" s="49">
        <f t="shared" si="0"/>
        <v>6.5880447000000002</v>
      </c>
      <c r="S50" s="50">
        <f t="shared" si="1"/>
        <v>10.830363041303185</v>
      </c>
      <c r="T50" s="51">
        <f t="shared" si="2"/>
        <v>12</v>
      </c>
      <c r="U50" s="48">
        <f>AVERAGEIF('5.4.3 (Large incl tax)'!$A$35:$A$66,'Annual incl tax'!$B50,'5.4.3 (Large incl tax)'!V$35:V$66)</f>
        <v>3.6953907416666669</v>
      </c>
      <c r="V50" s="48">
        <f>AVERAGEIF('5.4.3 (Large incl tax)'!$A$35:$A$66,'Annual incl tax'!$B50,'5.4.3 (Large incl tax)'!W$35:W$66)</f>
        <v>4.5270800500000004</v>
      </c>
      <c r="W50" s="48">
        <f>AVERAGEIF('5.4.3 (Large incl tax)'!$A$35:$A$66,'Annual incl tax'!$B50,'5.4.3 (Large incl tax)'!X$35:X$66)</f>
        <v>11.018572483333333</v>
      </c>
      <c r="X50" s="48">
        <f>AVERAGEIF('5.4.3 (Large incl tax)'!$A$35:$A$66,'Annual incl tax'!$B50,'5.4.3 (Large incl tax)'!Y$35:Y$66)</f>
        <v>6.6089155999999996</v>
      </c>
      <c r="Y50" s="48">
        <f>AVERAGEIF('5.4.3 (Large incl tax)'!$A$35:$A$66,'Annual incl tax'!$B50,'5.4.3 (Large incl tax)'!Z$35:Z$66)</f>
        <v>3.3297134000000006</v>
      </c>
      <c r="Z50" s="48">
        <f>AVERAGEIF('5.4.3 (Large incl tax)'!$A$35:$A$66,'Annual incl tax'!$B50,'5.4.3 (Large incl tax)'!AA$35:AA$66)</f>
        <v>7.4822057333333332</v>
      </c>
      <c r="AA50" s="48">
        <f>AVERAGEIF('5.4.3 (Large incl tax)'!$A$35:$A$66,'Annual incl tax'!$B50,'5.4.3 (Large incl tax)'!AB$35:AB$66)</f>
        <v>4.8208088333333334</v>
      </c>
      <c r="AB50" s="48">
        <f>AVERAGEIF('5.4.3 (Large incl tax)'!$A$35:$A$66,'Annual incl tax'!$B50,'5.4.3 (Large incl tax)'!AC$35:AC$66)</f>
        <v>5.292280316666667</v>
      </c>
      <c r="AC50" s="48">
        <f>AVERAGEIF('5.4.3 (Large incl tax)'!$A$35:$A$66,'Annual incl tax'!$B50,'5.4.3 (Large incl tax)'!AD$35:AD$66)</f>
        <v>7.6620117583333336</v>
      </c>
      <c r="AD50" s="48">
        <f>AVERAGEIF('5.4.3 (Large incl tax)'!$A$35:$A$66,'Annual incl tax'!$B50,'5.4.3 (Large incl tax)'!AE$35:AE$66)</f>
        <v>5.9764089083333332</v>
      </c>
      <c r="AE50" s="48">
        <f>AVERAGEIF('5.4.3 (Large incl tax)'!$A$35:$A$66,'Annual incl tax'!$B50,'5.4.3 (Large incl tax)'!AF$35:AF$66)</f>
        <v>5.5024067416666664</v>
      </c>
      <c r="AF50" s="48">
        <f>AVERAGEIF('5.4.3 (Large incl tax)'!$A$35:$A$66,'Annual incl tax'!$B50,'5.4.3 (Large incl tax)'!AG$35:AG$66)</f>
        <v>7.8086694000000003</v>
      </c>
      <c r="AG50" s="48">
        <f>AVERAGEIF('5.4.3 (Large incl tax)'!$A$35:$A$66,'Annual incl tax'!$B50,'5.4.3 (Large incl tax)'!AH$35:AH$66)</f>
        <v>5.1785899583333332</v>
      </c>
      <c r="AH50" s="48">
        <f t="shared" si="3"/>
        <v>5.9764089083333332</v>
      </c>
      <c r="AI50" s="50">
        <f t="shared" si="4"/>
        <v>22.172929769786272</v>
      </c>
      <c r="AJ50" s="51">
        <f>RANK(Q50,(C50:Q50,U50:AG50),1)</f>
        <v>21</v>
      </c>
    </row>
    <row r="51" spans="1:36" ht="12.95" customHeight="1" x14ac:dyDescent="0.2">
      <c r="A51" s="32" t="s">
        <v>37</v>
      </c>
      <c r="B51" s="109">
        <v>2009</v>
      </c>
      <c r="C51" s="48">
        <f>AVERAGEIF('5.4.3 (Large incl tax)'!$A$35:$A$66,'Annual incl tax'!$B51,'5.4.3 (Large incl tax)'!D$35:D$66)</f>
        <v>8.916361343363068</v>
      </c>
      <c r="D51" s="48">
        <f>AVERAGEIF('5.4.3 (Large incl tax)'!$A$35:$A$66,'Annual incl tax'!$B51,'5.4.3 (Large incl tax)'!E$35:E$66)</f>
        <v>8.177356194428171</v>
      </c>
      <c r="E51" s="48">
        <f>AVERAGEIF('5.4.3 (Large incl tax)'!$A$35:$A$66,'Annual incl tax'!$B51,'5.4.3 (Large incl tax)'!F$35:F$66)</f>
        <v>7.102787035689877</v>
      </c>
      <c r="F51" s="48">
        <f>AVERAGEIF('5.4.3 (Large incl tax)'!$A$35:$A$66,'Annual incl tax'!$B51,'5.4.3 (Large incl tax)'!G$35:G$66)</f>
        <v>4.8901146807748628</v>
      </c>
      <c r="G51" s="48">
        <f>AVERAGEIF('5.4.3 (Large incl tax)'!$A$35:$A$66,'Annual incl tax'!$B51,'5.4.3 (Large incl tax)'!H$35:H$66)</f>
        <v>5.9826884976234851</v>
      </c>
      <c r="H51" s="48">
        <f>AVERAGEIF('5.4.3 (Large incl tax)'!$A$35:$A$66,'Annual incl tax'!$B51,'5.4.3 (Large incl tax)'!I$35:I$66)</f>
        <v>8.2088959606488263</v>
      </c>
      <c r="I51" s="48">
        <f>AVERAGEIF('5.4.3 (Large incl tax)'!$A$35:$A$66,'Annual incl tax'!$B51,'5.4.3 (Large incl tax)'!J$35:J$66)</f>
        <v>6.5382524093928902</v>
      </c>
      <c r="J51" s="48">
        <f>AVERAGEIF('5.4.3 (Large incl tax)'!$A$35:$A$66,'Annual incl tax'!$B51,'5.4.3 (Large incl tax)'!K$35:K$66)</f>
        <v>8.218246049507389</v>
      </c>
      <c r="K51" s="48">
        <f>AVERAGEIF('5.4.3 (Large incl tax)'!$A$35:$A$66,'Annual incl tax'!$B51,'5.4.3 (Large incl tax)'!L$35:L$66)</f>
        <v>9.8792865956841069</v>
      </c>
      <c r="L51" s="48">
        <f>AVERAGEIF('5.4.3 (Large incl tax)'!$A$35:$A$66,'Annual incl tax'!$B51,'5.4.3 (Large incl tax)'!M$35:M$66)</f>
        <v>5.8254638844339413</v>
      </c>
      <c r="M51" s="48">
        <f>AVERAGEIF('5.4.3 (Large incl tax)'!$A$35:$A$66,'Annual incl tax'!$B51,'5.4.3 (Large incl tax)'!N$35:N$66)</f>
        <v>7.7863436549416409</v>
      </c>
      <c r="N51" s="48">
        <f>AVERAGEIF('5.4.3 (Large incl tax)'!$A$35:$A$66,'Annual incl tax'!$B51,'5.4.3 (Large incl tax)'!O$35:O$66)</f>
        <v>6.1326930969134157</v>
      </c>
      <c r="O51" s="48">
        <f>AVERAGEIF('5.4.3 (Large incl tax)'!$A$35:$A$66,'Annual incl tax'!$B51,'5.4.3 (Large incl tax)'!P$35:P$66)</f>
        <v>7.3800255938002035</v>
      </c>
      <c r="P51" s="48">
        <f>AVERAGEIF('5.4.3 (Large incl tax)'!$A$35:$A$66,'Annual incl tax'!$B51,'5.4.3 (Large incl tax)'!Q$35:Q$66)</f>
        <v>4.840696714554209</v>
      </c>
      <c r="Q51" s="48">
        <f>AVERAGEIF('5.4.3 (Large incl tax)'!$A$35:$A$66,'Annual incl tax'!$B51,'5.4.3 (Large incl tax)'!R$35:R$66)</f>
        <v>8.3083009545866062</v>
      </c>
      <c r="R51" s="49">
        <f t="shared" ref="R51:R64" si="25">MEDIAN(C51:Q51)</f>
        <v>7.3800255938002035</v>
      </c>
      <c r="S51" s="50">
        <f t="shared" ref="S51:S64" si="26">(Q51-R51)/R51*100</f>
        <v>12.578213300049072</v>
      </c>
      <c r="T51" s="51">
        <f t="shared" ref="T51:T64" si="27">RANK(Q51,(C51:Q51),1)</f>
        <v>13</v>
      </c>
      <c r="U51" s="48">
        <f>AVERAGEIF('5.4.3 (Large incl tax)'!$A$35:$A$66,'Annual incl tax'!$B51,'5.4.3 (Large incl tax)'!V$35:V$66)</f>
        <v>4.7124708037678076</v>
      </c>
      <c r="V51" s="48">
        <f>AVERAGEIF('5.4.3 (Large incl tax)'!$A$35:$A$66,'Annual incl tax'!$B51,'5.4.3 (Large incl tax)'!W$35:W$66)</f>
        <v>5.51829790100963</v>
      </c>
      <c r="W51" s="48">
        <f>AVERAGEIF('5.4.3 (Large incl tax)'!$A$35:$A$66,'Annual incl tax'!$B51,'5.4.3 (Large incl tax)'!X$35:X$66)</f>
        <v>9.9106169618226598</v>
      </c>
      <c r="X51" s="48">
        <f>AVERAGEIF('5.4.3 (Large incl tax)'!$A$35:$A$66,'Annual incl tax'!$B51,'5.4.3 (Large incl tax)'!Y$35:Y$66)</f>
        <v>7.9493143008454261</v>
      </c>
      <c r="Y51" s="48">
        <f>AVERAGEIF('5.4.3 (Large incl tax)'!$A$35:$A$66,'Annual incl tax'!$B51,'5.4.3 (Large incl tax)'!Z$35:Z$66)</f>
        <v>4.1331997173123867</v>
      </c>
      <c r="Z51" s="48">
        <f>AVERAGEIF('5.4.3 (Large incl tax)'!$A$35:$A$66,'Annual incl tax'!$B51,'5.4.3 (Large incl tax)'!AA$35:AA$66)</f>
        <v>9.7236743234012337</v>
      </c>
      <c r="AA51" s="48">
        <f>AVERAGEIF('5.4.3 (Large incl tax)'!$A$35:$A$66,'Annual incl tax'!$B51,'5.4.3 (Large incl tax)'!AB$35:AB$66)</f>
        <v>7.0823361573447832</v>
      </c>
      <c r="AB51" s="48">
        <f>AVERAGEIF('5.4.3 (Large incl tax)'!$A$35:$A$66,'Annual incl tax'!$B51,'5.4.3 (Large incl tax)'!AC$35:AC$66)</f>
        <v>6.0723324138441388</v>
      </c>
      <c r="AC51" s="48">
        <f>AVERAGEIF('5.4.3 (Large incl tax)'!$A$35:$A$66,'Annual incl tax'!$B51,'5.4.3 (Large incl tax)'!AD$35:AD$66)</f>
        <v>9.3141710062796772</v>
      </c>
      <c r="AD51" s="48">
        <f>AVERAGEIF('5.4.3 (Large incl tax)'!$A$35:$A$66,'Annual incl tax'!$B51,'5.4.3 (Large incl tax)'!AE$35:AE$66)</f>
        <v>6.9292333343518386</v>
      </c>
      <c r="AE51" s="48">
        <f>AVERAGEIF('5.4.3 (Large incl tax)'!$A$35:$A$66,'Annual incl tax'!$B51,'5.4.3 (Large incl tax)'!AF$35:AF$66)</f>
        <v>5.7370213202613947</v>
      </c>
      <c r="AF51" s="48">
        <f>AVERAGEIF('5.4.3 (Large incl tax)'!$A$35:$A$66,'Annual incl tax'!$B51,'5.4.3 (Large incl tax)'!AG$35:AG$66)</f>
        <v>9.7894846068255443</v>
      </c>
      <c r="AG51" s="48">
        <f>AVERAGEIF('5.4.3 (Large incl tax)'!$A$35:$A$66,'Annual incl tax'!$B51,'5.4.3 (Large incl tax)'!AH$35:AH$66)</f>
        <v>6.171148633368837</v>
      </c>
      <c r="AH51" s="48">
        <f t="shared" ref="AH51:AH64" si="28">MEDIAN(C51:Q51,U51:AG51)</f>
        <v>7.0925615965173296</v>
      </c>
      <c r="AI51" s="50">
        <f t="shared" ref="AI51:AI64" si="29">(Q51-AH51)/AH51*100</f>
        <v>17.141047582388889</v>
      </c>
      <c r="AJ51" s="51">
        <f>RANK(Q51,(C51:Q51,U51:AG51),1)</f>
        <v>22</v>
      </c>
    </row>
    <row r="52" spans="1:36" ht="12.95" customHeight="1" x14ac:dyDescent="0.2">
      <c r="A52" s="32" t="s">
        <v>37</v>
      </c>
      <c r="B52" s="109">
        <v>2010</v>
      </c>
      <c r="C52" s="48">
        <f>AVERAGEIF('5.4.3 (Large incl tax)'!$A$35:$A$66,'Annual incl tax'!$B52,'5.4.3 (Large incl tax)'!D$35:D$66)</f>
        <v>8.1514684485573845</v>
      </c>
      <c r="D52" s="48">
        <f>AVERAGEIF('5.4.3 (Large incl tax)'!$A$35:$A$66,'Annual incl tax'!$B52,'5.4.3 (Large incl tax)'!E$35:E$66)</f>
        <v>6.8824152915499859</v>
      </c>
      <c r="E52" s="48">
        <f>AVERAGEIF('5.4.3 (Large incl tax)'!$A$35:$A$66,'Annual incl tax'!$B52,'5.4.3 (Large incl tax)'!F$35:F$66)</f>
        <v>7.3185044702659452</v>
      </c>
      <c r="F52" s="48">
        <f>AVERAGEIF('5.4.3 (Large incl tax)'!$A$35:$A$66,'Annual incl tax'!$B52,'5.4.3 (Large incl tax)'!G$35:G$66)</f>
        <v>5.2064138380556351</v>
      </c>
      <c r="G52" s="48">
        <f>AVERAGEIF('5.4.3 (Large incl tax)'!$A$35:$A$66,'Annual incl tax'!$B52,'5.4.3 (Large incl tax)'!H$35:H$66)</f>
        <v>5.5656857072134809</v>
      </c>
      <c r="H52" s="48">
        <f>AVERAGEIF('5.4.3 (Large incl tax)'!$A$35:$A$66,'Annual incl tax'!$B52,'5.4.3 (Large incl tax)'!I$35:I$66)</f>
        <v>7.8684740847049417</v>
      </c>
      <c r="I52" s="48">
        <f>AVERAGEIF('5.4.3 (Large incl tax)'!$A$35:$A$66,'Annual incl tax'!$B52,'5.4.3 (Large incl tax)'!J$35:J$66)</f>
        <v>6.6303478840434558</v>
      </c>
      <c r="J52" s="48">
        <f>AVERAGEIF('5.4.3 (Large incl tax)'!$A$35:$A$66,'Annual incl tax'!$B52,'5.4.3 (Large incl tax)'!K$35:K$66)</f>
        <v>6.6953611763594516</v>
      </c>
      <c r="K52" s="48">
        <f>AVERAGEIF('5.4.3 (Large incl tax)'!$A$35:$A$66,'Annual incl tax'!$B52,'5.4.3 (Large incl tax)'!L$35:L$66)</f>
        <v>9.4888768669342696</v>
      </c>
      <c r="L52" s="48">
        <f>AVERAGEIF('5.4.3 (Large incl tax)'!$A$35:$A$66,'Annual incl tax'!$B52,'5.4.3 (Large incl tax)'!M$35:M$66)</f>
        <v>5.7744982649498153</v>
      </c>
      <c r="M52" s="48">
        <f>AVERAGEIF('5.4.3 (Large incl tax)'!$A$35:$A$66,'Annual incl tax'!$B52,'5.4.3 (Large incl tax)'!N$35:N$66)</f>
        <v>6.3267857937231531</v>
      </c>
      <c r="N52" s="48">
        <f>AVERAGEIF('5.4.3 (Large incl tax)'!$A$35:$A$66,'Annual incl tax'!$B52,'5.4.3 (Large incl tax)'!O$35:O$66)</f>
        <v>5.8302160078226315</v>
      </c>
      <c r="O52" s="48">
        <f>AVERAGEIF('5.4.3 (Large incl tax)'!$A$35:$A$66,'Annual incl tax'!$B52,'5.4.3 (Large incl tax)'!P$35:P$66)</f>
        <v>6.5342250459522226</v>
      </c>
      <c r="P52" s="48">
        <f>AVERAGEIF('5.4.3 (Large incl tax)'!$A$35:$A$66,'Annual incl tax'!$B52,'5.4.3 (Large incl tax)'!Q$35:Q$66)</f>
        <v>5.9769285456162793</v>
      </c>
      <c r="Q52" s="48">
        <f>AVERAGEIF('5.4.3 (Large incl tax)'!$A$35:$A$66,'Annual incl tax'!$B52,'5.4.3 (Large incl tax)'!R$35:R$66)</f>
        <v>6.9874129464394841</v>
      </c>
      <c r="R52" s="49">
        <f t="shared" si="25"/>
        <v>6.6303478840434558</v>
      </c>
      <c r="S52" s="50">
        <f t="shared" si="26"/>
        <v>5.3853141440034902</v>
      </c>
      <c r="T52" s="51">
        <f t="shared" si="27"/>
        <v>11</v>
      </c>
      <c r="U52" s="48">
        <f>AVERAGEIF('5.4.3 (Large incl tax)'!$A$35:$A$66,'Annual incl tax'!$B52,'5.4.3 (Large incl tax)'!V$35:V$66)</f>
        <v>4.5186144666565271</v>
      </c>
      <c r="V52" s="48">
        <f>AVERAGEIF('5.4.3 (Large incl tax)'!$A$35:$A$66,'Annual incl tax'!$B52,'5.4.3 (Large incl tax)'!W$35:W$66)</f>
        <v>5.7616861210590855</v>
      </c>
      <c r="W52" s="48">
        <f>AVERAGEIF('5.4.3 (Large incl tax)'!$A$35:$A$66,'Annual incl tax'!$B52,'5.4.3 (Large incl tax)'!X$35:X$66)</f>
        <v>11.959588456477199</v>
      </c>
      <c r="X52" s="48">
        <f>AVERAGEIF('5.4.3 (Large incl tax)'!$A$35:$A$66,'Annual incl tax'!$B52,'5.4.3 (Large incl tax)'!Y$35:Y$66)</f>
        <v>7.8842630187905129</v>
      </c>
      <c r="Y52" s="48">
        <f>AVERAGEIF('5.4.3 (Large incl tax)'!$A$35:$A$66,'Annual incl tax'!$B52,'5.4.3 (Large incl tax)'!Z$35:Z$66)</f>
        <v>5.3677325578921895</v>
      </c>
      <c r="Z52" s="48">
        <f>AVERAGEIF('5.4.3 (Large incl tax)'!$A$35:$A$66,'Annual incl tax'!$B52,'5.4.3 (Large incl tax)'!AA$35:AA$66)</f>
        <v>7.2789963941236149</v>
      </c>
      <c r="AA52" s="48">
        <f>AVERAGEIF('5.4.3 (Large incl tax)'!$A$35:$A$66,'Annual incl tax'!$B52,'5.4.3 (Large incl tax)'!AB$35:AB$66)</f>
        <v>7.0352084453763837</v>
      </c>
      <c r="AB52" s="48">
        <f>AVERAGEIF('5.4.3 (Large incl tax)'!$A$35:$A$66,'Annual incl tax'!$B52,'5.4.3 (Large incl tax)'!AC$35:AC$66)</f>
        <v>7.5078844638260911</v>
      </c>
      <c r="AC52" s="48">
        <f>AVERAGEIF('5.4.3 (Large incl tax)'!$A$35:$A$66,'Annual incl tax'!$B52,'5.4.3 (Large incl tax)'!AD$35:AD$66)</f>
        <v>11.711442447992589</v>
      </c>
      <c r="AD52" s="48">
        <f>AVERAGEIF('5.4.3 (Large incl tax)'!$A$35:$A$66,'Annual incl tax'!$B52,'5.4.3 (Large incl tax)'!AE$35:AE$66)</f>
        <v>6.8512501919884858</v>
      </c>
      <c r="AE52" s="48">
        <f>AVERAGEIF('5.4.3 (Large incl tax)'!$A$35:$A$66,'Annual incl tax'!$B52,'5.4.3 (Large incl tax)'!AF$35:AF$66)</f>
        <v>5.4122416415618542</v>
      </c>
      <c r="AF52" s="48">
        <f>AVERAGEIF('5.4.3 (Large incl tax)'!$A$35:$A$66,'Annual incl tax'!$B52,'5.4.3 (Large incl tax)'!AG$35:AG$66)</f>
        <v>8.3712991120322684</v>
      </c>
      <c r="AG52" s="48">
        <f>AVERAGEIF('5.4.3 (Large incl tax)'!$A$35:$A$66,'Annual incl tax'!$B52,'5.4.3 (Large incl tax)'!AH$35:AH$66)</f>
        <v>6.3270874547602727</v>
      </c>
      <c r="AH52" s="48">
        <f t="shared" si="28"/>
        <v>6.7733056841739687</v>
      </c>
      <c r="AI52" s="50">
        <f t="shared" si="29"/>
        <v>3.1610453189169267</v>
      </c>
      <c r="AJ52" s="51">
        <f>RANK(Q52,(C52:Q52,U52:AG52),1)</f>
        <v>17</v>
      </c>
    </row>
    <row r="53" spans="1:36" ht="12.95" customHeight="1" x14ac:dyDescent="0.2">
      <c r="A53" s="32" t="s">
        <v>37</v>
      </c>
      <c r="B53" s="109">
        <v>2011</v>
      </c>
      <c r="C53" s="48">
        <f>AVERAGEIF('5.4.3 (Large incl tax)'!$A$35:$A$66,'Annual incl tax'!$B53,'5.4.3 (Large incl tax)'!D$35:D$66)</f>
        <v>8.0794193036390034</v>
      </c>
      <c r="D53" s="48">
        <f>AVERAGEIF('5.4.3 (Large incl tax)'!$A$35:$A$66,'Annual incl tax'!$B53,'5.4.3 (Large incl tax)'!E$35:E$66)</f>
        <v>7.5586161136711549</v>
      </c>
      <c r="E53" s="48">
        <f>AVERAGEIF('5.4.3 (Large incl tax)'!$A$35:$A$66,'Annual incl tax'!$B53,'5.4.3 (Large incl tax)'!F$35:F$66)</f>
        <v>7.3722286341786116</v>
      </c>
      <c r="F53" s="48">
        <f>AVERAGEIF('5.4.3 (Large incl tax)'!$A$35:$A$66,'Annual incl tax'!$B53,'5.4.3 (Large incl tax)'!G$35:G$66)</f>
        <v>5.4326283778173909</v>
      </c>
      <c r="G53" s="48">
        <f>AVERAGEIF('5.4.3 (Large incl tax)'!$A$35:$A$66,'Annual incl tax'!$B53,'5.4.3 (Large incl tax)'!H$35:H$66)</f>
        <v>5.8405548667416038</v>
      </c>
      <c r="H53" s="48">
        <f>AVERAGEIF('5.4.3 (Large incl tax)'!$A$35:$A$66,'Annual incl tax'!$B53,'5.4.3 (Large incl tax)'!I$35:I$66)</f>
        <v>9.0816026660318734</v>
      </c>
      <c r="I53" s="48">
        <f>AVERAGEIF('5.4.3 (Large incl tax)'!$A$35:$A$66,'Annual incl tax'!$B53,'5.4.3 (Large incl tax)'!J$35:J$66)</f>
        <v>6.8383976265935997</v>
      </c>
      <c r="J53" s="48">
        <f>AVERAGEIF('5.4.3 (Large incl tax)'!$A$35:$A$66,'Annual incl tax'!$B53,'5.4.3 (Large incl tax)'!K$35:K$66)</f>
        <v>7.0509068512603728</v>
      </c>
      <c r="K53" s="48">
        <f>AVERAGEIF('5.4.3 (Large incl tax)'!$A$35:$A$66,'Annual incl tax'!$B53,'5.4.3 (Large incl tax)'!L$35:L$66)</f>
        <v>10.682563804270384</v>
      </c>
      <c r="L53" s="48">
        <f>AVERAGEIF('5.4.3 (Large incl tax)'!$A$35:$A$66,'Annual incl tax'!$B53,'5.4.3 (Large incl tax)'!M$35:M$66)</f>
        <v>5.3631276522098217</v>
      </c>
      <c r="M53" s="48">
        <f>AVERAGEIF('5.4.3 (Large incl tax)'!$A$35:$A$66,'Annual incl tax'!$B53,'5.4.3 (Large incl tax)'!N$35:N$66)</f>
        <v>6.2874175636511502</v>
      </c>
      <c r="N53" s="48">
        <f>AVERAGEIF('5.4.3 (Large incl tax)'!$A$35:$A$66,'Annual incl tax'!$B53,'5.4.3 (Large incl tax)'!O$35:O$66)</f>
        <v>6.6343953171670016</v>
      </c>
      <c r="O53" s="48">
        <f>AVERAGEIF('5.4.3 (Large incl tax)'!$A$35:$A$66,'Annual incl tax'!$B53,'5.4.3 (Large incl tax)'!P$35:P$66)</f>
        <v>6.9468646101591833</v>
      </c>
      <c r="P53" s="48">
        <f>AVERAGEIF('5.4.3 (Large incl tax)'!$A$35:$A$66,'Annual incl tax'!$B53,'5.4.3 (Large incl tax)'!Q$35:Q$66)</f>
        <v>5.7841751136665227</v>
      </c>
      <c r="Q53" s="48">
        <f>AVERAGEIF('5.4.3 (Large incl tax)'!$A$35:$A$66,'Annual incl tax'!$B53,'5.4.3 (Large incl tax)'!R$35:R$66)</f>
        <v>7.393796422005904</v>
      </c>
      <c r="R53" s="49">
        <f t="shared" si="25"/>
        <v>6.9468646101591833</v>
      </c>
      <c r="S53" s="50">
        <f t="shared" si="26"/>
        <v>6.4335759645167396</v>
      </c>
      <c r="T53" s="51">
        <f t="shared" si="27"/>
        <v>11</v>
      </c>
      <c r="U53" s="48">
        <f>AVERAGEIF('5.4.3 (Large incl tax)'!$A$35:$A$66,'Annual incl tax'!$B53,'5.4.3 (Large incl tax)'!V$35:V$66)</f>
        <v>4.4475820507928834</v>
      </c>
      <c r="V53" s="48">
        <f>AVERAGEIF('5.4.3 (Large incl tax)'!$A$35:$A$66,'Annual incl tax'!$B53,'5.4.3 (Large incl tax)'!W$35:W$66)</f>
        <v>5.2156252957490459</v>
      </c>
      <c r="W53" s="48">
        <f>AVERAGEIF('5.4.3 (Large incl tax)'!$A$35:$A$66,'Annual incl tax'!$B53,'5.4.3 (Large incl tax)'!X$35:X$66)</f>
        <v>14.374823918002878</v>
      </c>
      <c r="X53" s="48">
        <f>AVERAGEIF('5.4.3 (Large incl tax)'!$A$35:$A$66,'Annual incl tax'!$B53,'5.4.3 (Large incl tax)'!Y$35:Y$66)</f>
        <v>8.7389865500377759</v>
      </c>
      <c r="Y53" s="48">
        <f>AVERAGEIF('5.4.3 (Large incl tax)'!$A$35:$A$66,'Annual incl tax'!$B53,'5.4.3 (Large incl tax)'!Z$35:Z$66)</f>
        <v>5.9097941575868127</v>
      </c>
      <c r="Z53" s="48">
        <f>AVERAGEIF('5.4.3 (Large incl tax)'!$A$35:$A$66,'Annual incl tax'!$B53,'5.4.3 (Large incl tax)'!AA$35:AA$66)</f>
        <v>8.6912609570690282</v>
      </c>
      <c r="AA53" s="48">
        <f>AVERAGEIF('5.4.3 (Large incl tax)'!$A$35:$A$66,'Annual incl tax'!$B53,'5.4.3 (Large incl tax)'!AB$35:AB$66)</f>
        <v>8.1877270223493568</v>
      </c>
      <c r="AB53" s="48">
        <f>AVERAGEIF('5.4.3 (Large incl tax)'!$A$35:$A$66,'Annual incl tax'!$B53,'5.4.3 (Large incl tax)'!AC$35:AC$66)</f>
        <v>9.2558775006598371</v>
      </c>
      <c r="AC53" s="48">
        <f>AVERAGEIF('5.4.3 (Large incl tax)'!$A$35:$A$66,'Annual incl tax'!$B53,'5.4.3 (Large incl tax)'!AD$35:AD$66)</f>
        <v>11.845758140304154</v>
      </c>
      <c r="AD53" s="48">
        <f>AVERAGEIF('5.4.3 (Large incl tax)'!$A$35:$A$66,'Annual incl tax'!$B53,'5.4.3 (Large incl tax)'!AE$35:AE$66)</f>
        <v>6.7604170307212703</v>
      </c>
      <c r="AE53" s="48">
        <f>AVERAGEIF('5.4.3 (Large incl tax)'!$A$35:$A$66,'Annual incl tax'!$B53,'5.4.3 (Large incl tax)'!AF$35:AF$66)</f>
        <v>5.5019608235779209</v>
      </c>
      <c r="AF53" s="48">
        <f>AVERAGEIF('5.4.3 (Large incl tax)'!$A$35:$A$66,'Annual incl tax'!$B53,'5.4.3 (Large incl tax)'!AG$35:AG$66)</f>
        <v>9.1642123441828538</v>
      </c>
      <c r="AG53" s="48">
        <f>AVERAGEIF('5.4.3 (Large incl tax)'!$A$35:$A$66,'Annual incl tax'!$B53,'5.4.3 (Large incl tax)'!AH$35:AH$66)</f>
        <v>6.6040862243125869</v>
      </c>
      <c r="AH53" s="48">
        <f t="shared" si="28"/>
        <v>6.9988857307097785</v>
      </c>
      <c r="AI53" s="50">
        <f t="shared" si="29"/>
        <v>5.6424794816028019</v>
      </c>
      <c r="AJ53" s="51">
        <f>RANK(Q53,(C53:Q53,U53:AG53),1)</f>
        <v>17</v>
      </c>
    </row>
    <row r="54" spans="1:36" ht="12.95" customHeight="1" x14ac:dyDescent="0.2">
      <c r="A54" s="32" t="s">
        <v>37</v>
      </c>
      <c r="B54" s="109">
        <v>2012</v>
      </c>
      <c r="C54" s="48">
        <f>AVERAGEIF('5.4.3 (Large incl tax)'!$A$35:$A$66,'Annual incl tax'!$B54,'5.4.3 (Large incl tax)'!D$35:D$66)</f>
        <v>7.1430457196350252</v>
      </c>
      <c r="D54" s="48">
        <f>AVERAGEIF('5.4.3 (Large incl tax)'!$A$35:$A$66,'Annual incl tax'!$B54,'5.4.3 (Large incl tax)'!E$35:E$66)</f>
        <v>6.5387143258901208</v>
      </c>
      <c r="E54" s="48">
        <f>AVERAGEIF('5.4.3 (Large incl tax)'!$A$35:$A$66,'Annual incl tax'!$B54,'5.4.3 (Large incl tax)'!F$35:F$66)</f>
        <v>7.003616733403808</v>
      </c>
      <c r="F54" s="48">
        <f>AVERAGEIF('5.4.3 (Large incl tax)'!$A$35:$A$66,'Annual incl tax'!$B54,'5.4.3 (Large incl tax)'!G$35:G$66)</f>
        <v>4.7950364466346134</v>
      </c>
      <c r="G54" s="48">
        <f>AVERAGEIF('5.4.3 (Large incl tax)'!$A$35:$A$66,'Annual incl tax'!$B54,'5.4.3 (Large incl tax)'!H$35:H$66)</f>
        <v>5.6624648623457503</v>
      </c>
      <c r="H54" s="48">
        <f>AVERAGEIF('5.4.3 (Large incl tax)'!$A$35:$A$66,'Annual incl tax'!$B54,'5.4.3 (Large incl tax)'!I$35:I$66)</f>
        <v>8.4683076605926555</v>
      </c>
      <c r="I54" s="48">
        <f>AVERAGEIF('5.4.3 (Large incl tax)'!$A$35:$A$66,'Annual incl tax'!$B54,'5.4.3 (Large incl tax)'!J$35:J$66)</f>
        <v>7.4897562091352921</v>
      </c>
      <c r="J54" s="48">
        <f>AVERAGEIF('5.4.3 (Large incl tax)'!$A$35:$A$66,'Annual incl tax'!$B54,'5.4.3 (Large incl tax)'!K$35:K$66)</f>
        <v>8.1677727550360721</v>
      </c>
      <c r="K54" s="48">
        <f>AVERAGEIF('5.4.3 (Large incl tax)'!$A$35:$A$66,'Annual incl tax'!$B54,'5.4.3 (Large incl tax)'!L$35:L$66)</f>
        <v>10.765310129948901</v>
      </c>
      <c r="L54" s="48">
        <f>AVERAGEIF('5.4.3 (Large incl tax)'!$A$35:$A$66,'Annual incl tax'!$B54,'5.4.3 (Large incl tax)'!M$35:M$66)</f>
        <v>5.2175632759007113</v>
      </c>
      <c r="M54" s="48">
        <f>AVERAGEIF('5.4.3 (Large incl tax)'!$A$35:$A$66,'Annual incl tax'!$B54,'5.4.3 (Large incl tax)'!N$35:N$66)</f>
        <v>5.8713391301604005</v>
      </c>
      <c r="N54" s="48">
        <f>AVERAGEIF('5.4.3 (Large incl tax)'!$A$35:$A$66,'Annual incl tax'!$B54,'5.4.3 (Large incl tax)'!O$35:O$66)</f>
        <v>7.5211491305234777</v>
      </c>
      <c r="O54" s="48">
        <f>AVERAGEIF('5.4.3 (Large incl tax)'!$A$35:$A$66,'Annual incl tax'!$B54,'5.4.3 (Large incl tax)'!P$35:P$66)</f>
        <v>7.1066165454015957</v>
      </c>
      <c r="P54" s="48">
        <f>AVERAGEIF('5.4.3 (Large incl tax)'!$A$35:$A$66,'Annual incl tax'!$B54,'5.4.3 (Large incl tax)'!Q$35:Q$66)</f>
        <v>4.907850805114446</v>
      </c>
      <c r="Q54" s="48">
        <f>AVERAGEIF('5.4.3 (Large incl tax)'!$A$35:$A$66,'Annual incl tax'!$B54,'5.4.3 (Large incl tax)'!R$35:R$66)</f>
        <v>8.3808412612988441</v>
      </c>
      <c r="R54" s="49">
        <f t="shared" si="25"/>
        <v>7.1066165454015957</v>
      </c>
      <c r="S54" s="50">
        <f t="shared" si="26"/>
        <v>17.930117767811009</v>
      </c>
      <c r="T54" s="51">
        <f t="shared" si="27"/>
        <v>13</v>
      </c>
      <c r="U54" s="48">
        <f>AVERAGEIF('5.4.3 (Large incl tax)'!$A$35:$A$66,'Annual incl tax'!$B54,'5.4.3 (Large incl tax)'!V$35:V$66)</f>
        <v>4.808749557000759</v>
      </c>
      <c r="V54" s="48">
        <f>AVERAGEIF('5.4.3 (Large incl tax)'!$A$35:$A$66,'Annual incl tax'!$B54,'5.4.3 (Large incl tax)'!W$35:W$66)</f>
        <v>4.8359178185246083</v>
      </c>
      <c r="W54" s="48">
        <f>AVERAGEIF('5.4.3 (Large incl tax)'!$A$35:$A$66,'Annual incl tax'!$B54,'5.4.3 (Large incl tax)'!X$35:X$66)</f>
        <v>16.89506654662674</v>
      </c>
      <c r="X54" s="48">
        <f>AVERAGEIF('5.4.3 (Large incl tax)'!$A$35:$A$66,'Annual incl tax'!$B54,'5.4.3 (Large incl tax)'!Y$35:Y$66)</f>
        <v>7.6179902114229865</v>
      </c>
      <c r="Y54" s="48">
        <f>AVERAGEIF('5.4.3 (Large incl tax)'!$A$35:$A$66,'Annual incl tax'!$B54,'5.4.3 (Large incl tax)'!Z$35:Z$66)</f>
        <v>5.772336440234719</v>
      </c>
      <c r="Z54" s="48">
        <f>AVERAGEIF('5.4.3 (Large incl tax)'!$A$35:$A$66,'Annual incl tax'!$B54,'5.4.3 (Large incl tax)'!AA$35:AA$66)</f>
        <v>7.7135798344652375</v>
      </c>
      <c r="AA54" s="48">
        <f>AVERAGEIF('5.4.3 (Large incl tax)'!$A$35:$A$66,'Annual incl tax'!$B54,'5.4.3 (Large incl tax)'!AB$35:AB$66)</f>
        <v>7.8023129023244149</v>
      </c>
      <c r="AB54" s="48">
        <f>AVERAGEIF('5.4.3 (Large incl tax)'!$A$35:$A$66,'Annual incl tax'!$B54,'5.4.3 (Large incl tax)'!AC$35:AC$66)</f>
        <v>9.4538294361292081</v>
      </c>
      <c r="AC54" s="48">
        <f>AVERAGEIF('5.4.3 (Large incl tax)'!$A$35:$A$66,'Annual incl tax'!$B54,'5.4.3 (Large incl tax)'!AD$35:AD$66)</f>
        <v>11.189057995656043</v>
      </c>
      <c r="AD54" s="48">
        <f>AVERAGEIF('5.4.3 (Large incl tax)'!$A$35:$A$66,'Annual incl tax'!$B54,'5.4.3 (Large incl tax)'!AE$35:AE$66)</f>
        <v>6.4075071215953461</v>
      </c>
      <c r="AE54" s="48">
        <f>AVERAGEIF('5.4.3 (Large incl tax)'!$A$35:$A$66,'Annual incl tax'!$B54,'5.4.3 (Large incl tax)'!AF$35:AF$66)</f>
        <v>5.2011045013197155</v>
      </c>
      <c r="AF54" s="48">
        <f>AVERAGEIF('5.4.3 (Large incl tax)'!$A$35:$A$66,'Annual incl tax'!$B54,'5.4.3 (Large incl tax)'!AG$35:AG$66)</f>
        <v>8.9060265958743869</v>
      </c>
      <c r="AG54" s="48">
        <f>AVERAGEIF('5.4.3 (Large incl tax)'!$A$35:$A$66,'Annual incl tax'!$B54,'5.4.3 (Large incl tax)'!AH$35:AH$66)</f>
        <v>6.3036957166166507</v>
      </c>
      <c r="AH54" s="48">
        <f t="shared" si="28"/>
        <v>7.1248311325183105</v>
      </c>
      <c r="AI54" s="50">
        <f t="shared" si="29"/>
        <v>17.628630144621969</v>
      </c>
      <c r="AJ54" s="51">
        <f>RANK(Q54,(C54:Q54,U54:AG54),1)</f>
        <v>22</v>
      </c>
    </row>
    <row r="55" spans="1:36" ht="12.95" customHeight="1" x14ac:dyDescent="0.2">
      <c r="A55" s="32" t="s">
        <v>37</v>
      </c>
      <c r="B55" s="109">
        <v>2013</v>
      </c>
      <c r="C55" s="48">
        <f>AVERAGEIF('5.4.3 (Large incl tax)'!$A$35:$A$66,'Annual incl tax'!$B55,'5.4.3 (Large incl tax)'!D$35:D$66)</f>
        <v>7.25694934561949</v>
      </c>
      <c r="D55" s="48">
        <f>AVERAGEIF('5.4.3 (Large incl tax)'!$A$35:$A$66,'Annual incl tax'!$B55,'5.4.3 (Large incl tax)'!E$35:E$66)</f>
        <v>6.4957748582455466</v>
      </c>
      <c r="E55" s="48">
        <f>AVERAGEIF('5.4.3 (Large incl tax)'!$A$35:$A$66,'Annual incl tax'!$B55,'5.4.3 (Large incl tax)'!F$35:F$66)</f>
        <v>7.571429372004749</v>
      </c>
      <c r="F55" s="48">
        <f>AVERAGEIF('5.4.3 (Large incl tax)'!$A$35:$A$66,'Annual incl tax'!$B55,'5.4.3 (Large incl tax)'!G$35:G$66)</f>
        <v>5.074192820330417</v>
      </c>
      <c r="G55" s="48">
        <f>AVERAGEIF('5.4.3 (Large incl tax)'!$A$35:$A$66,'Annual incl tax'!$B55,'5.4.3 (Large incl tax)'!H$35:H$66)</f>
        <v>6.0470951847066639</v>
      </c>
      <c r="H55" s="48">
        <f>AVERAGEIF('5.4.3 (Large incl tax)'!$A$35:$A$66,'Annual incl tax'!$B55,'5.4.3 (Large incl tax)'!I$35:I$66)</f>
        <v>9.5159964532600085</v>
      </c>
      <c r="I55" s="48">
        <f>AVERAGEIF('5.4.3 (Large incl tax)'!$A$35:$A$66,'Annual incl tax'!$B55,'5.4.3 (Large incl tax)'!J$35:J$66)</f>
        <v>8.0510311201198128</v>
      </c>
      <c r="J55" s="48">
        <f>AVERAGEIF('5.4.3 (Large incl tax)'!$A$35:$A$66,'Annual incl tax'!$B55,'5.4.3 (Large incl tax)'!K$35:K$66)</f>
        <v>8.8111742345793935</v>
      </c>
      <c r="K55" s="48">
        <f>AVERAGEIF('5.4.3 (Large incl tax)'!$A$35:$A$66,'Annual incl tax'!$B55,'5.4.3 (Large incl tax)'!L$35:L$66)</f>
        <v>11.468786389477959</v>
      </c>
      <c r="L55" s="48">
        <f>AVERAGEIF('5.4.3 (Large incl tax)'!$A$35:$A$66,'Annual incl tax'!$B55,'5.4.3 (Large incl tax)'!M$35:M$66)</f>
        <v>5.2271865341990527</v>
      </c>
      <c r="M55" s="48">
        <f>AVERAGEIF('5.4.3 (Large incl tax)'!$A$35:$A$66,'Annual incl tax'!$B55,'5.4.3 (Large incl tax)'!N$35:N$66)</f>
        <v>6.5690805896836419</v>
      </c>
      <c r="N55" s="48">
        <f>AVERAGEIF('5.4.3 (Large incl tax)'!$A$35:$A$66,'Annual incl tax'!$B55,'5.4.3 (Large incl tax)'!O$35:O$66)</f>
        <v>7.7580444004020164</v>
      </c>
      <c r="O55" s="48">
        <f>AVERAGEIF('5.4.3 (Large incl tax)'!$A$35:$A$66,'Annual incl tax'!$B55,'5.4.3 (Large incl tax)'!P$35:P$66)</f>
        <v>7.354542827331132</v>
      </c>
      <c r="P55" s="48">
        <f>AVERAGEIF('5.4.3 (Large incl tax)'!$A$35:$A$66,'Annual incl tax'!$B55,'5.4.3 (Large incl tax)'!Q$35:Q$66)</f>
        <v>5.1552929902898548</v>
      </c>
      <c r="Q55" s="48">
        <f>AVERAGEIF('5.4.3 (Large incl tax)'!$A$35:$A$66,'Annual incl tax'!$B55,'5.4.3 (Large incl tax)'!R$35:R$66)</f>
        <v>9.0657459194361731</v>
      </c>
      <c r="R55" s="49">
        <f t="shared" si="25"/>
        <v>7.354542827331132</v>
      </c>
      <c r="S55" s="50">
        <f t="shared" si="26"/>
        <v>23.267293865579603</v>
      </c>
      <c r="T55" s="51">
        <f t="shared" si="27"/>
        <v>13</v>
      </c>
      <c r="U55" s="48">
        <f>AVERAGEIF('5.4.3 (Large incl tax)'!$A$35:$A$66,'Annual incl tax'!$B55,'5.4.3 (Large incl tax)'!V$35:V$66)</f>
        <v>4.9772181623673939</v>
      </c>
      <c r="V55" s="48">
        <f>AVERAGEIF('5.4.3 (Large incl tax)'!$A$35:$A$66,'Annual incl tax'!$B55,'5.4.3 (Large incl tax)'!W$35:W$66)</f>
        <v>5.4097218696661837</v>
      </c>
      <c r="W55" s="48">
        <f>AVERAGEIF('5.4.3 (Large incl tax)'!$A$35:$A$66,'Annual incl tax'!$B55,'5.4.3 (Large incl tax)'!X$35:X$66)</f>
        <v>16.633497108573096</v>
      </c>
      <c r="X55" s="48">
        <f>AVERAGEIF('5.4.3 (Large incl tax)'!$A$35:$A$66,'Annual incl tax'!$B55,'5.4.3 (Large incl tax)'!Y$35:Y$66)</f>
        <v>8.0469196926384665</v>
      </c>
      <c r="Y55" s="48">
        <f>AVERAGEIF('5.4.3 (Large incl tax)'!$A$35:$A$66,'Annual incl tax'!$B55,'5.4.3 (Large incl tax)'!Z$35:Z$66)</f>
        <v>6.930230240443823</v>
      </c>
      <c r="Z55" s="48">
        <f>AVERAGEIF('5.4.3 (Large incl tax)'!$A$35:$A$66,'Annual incl tax'!$B55,'5.4.3 (Large incl tax)'!AA$35:AA$66)</f>
        <v>8.1824680582185643</v>
      </c>
      <c r="AA55" s="48">
        <f>AVERAGEIF('5.4.3 (Large incl tax)'!$A$35:$A$66,'Annual incl tax'!$B55,'5.4.3 (Large incl tax)'!AB$35:AB$66)</f>
        <v>8.9041644032659164</v>
      </c>
      <c r="AB55" s="48">
        <f>AVERAGEIF('5.4.3 (Large incl tax)'!$A$35:$A$66,'Annual incl tax'!$B55,'5.4.3 (Large incl tax)'!AC$35:AC$66)</f>
        <v>11.000280926213726</v>
      </c>
      <c r="AC55" s="48">
        <f>AVERAGEIF('5.4.3 (Large incl tax)'!$A$35:$A$66,'Annual incl tax'!$B55,'5.4.3 (Large incl tax)'!AD$35:AD$66)</f>
        <v>11.719944806980038</v>
      </c>
      <c r="AD55" s="48">
        <f>AVERAGEIF('5.4.3 (Large incl tax)'!$A$35:$A$66,'Annual incl tax'!$B55,'5.4.3 (Large incl tax)'!AE$35:AE$66)</f>
        <v>6.076779611785609</v>
      </c>
      <c r="AE55" s="48">
        <f>AVERAGEIF('5.4.3 (Large incl tax)'!$A$35:$A$66,'Annual incl tax'!$B55,'5.4.3 (Large incl tax)'!AF$35:AF$66)</f>
        <v>5.4951397416898411</v>
      </c>
      <c r="AF55" s="48">
        <f>AVERAGEIF('5.4.3 (Large incl tax)'!$A$35:$A$66,'Annual incl tax'!$B55,'5.4.3 (Large incl tax)'!AG$35:AG$66)</f>
        <v>8.9258481172406459</v>
      </c>
      <c r="AG55" s="48">
        <f>AVERAGEIF('5.4.3 (Large incl tax)'!$A$35:$A$66,'Annual incl tax'!$B55,'5.4.3 (Large incl tax)'!AH$35:AH$66)</f>
        <v>6.4587878781890309</v>
      </c>
      <c r="AH55" s="48">
        <f t="shared" si="28"/>
        <v>7.4629860996679405</v>
      </c>
      <c r="AI55" s="50">
        <f t="shared" si="29"/>
        <v>21.476119590247478</v>
      </c>
      <c r="AJ55" s="51">
        <f>RANK(Q55,(C55:Q55,U55:AG55),1)</f>
        <v>23</v>
      </c>
    </row>
    <row r="56" spans="1:36" ht="12.95" customHeight="1" x14ac:dyDescent="0.2">
      <c r="A56" s="32" t="s">
        <v>37</v>
      </c>
      <c r="B56" s="109">
        <v>2014</v>
      </c>
      <c r="C56" s="48">
        <f>AVERAGEIF('5.4.3 (Large incl tax)'!$A$35:$A$66,'Annual incl tax'!$B56,'5.4.3 (Large incl tax)'!D$35:D$66)</f>
        <v>6.6175969970007911</v>
      </c>
      <c r="D56" s="48">
        <f>AVERAGEIF('5.4.3 (Large incl tax)'!$A$35:$A$66,'Annual incl tax'!$B56,'5.4.3 (Large incl tax)'!E$35:E$66)</f>
        <v>6.2598397286744163</v>
      </c>
      <c r="E56" s="48">
        <f>AVERAGEIF('5.4.3 (Large incl tax)'!$A$35:$A$66,'Annual incl tax'!$B56,'5.4.3 (Large incl tax)'!F$35:F$66)</f>
        <v>6.6900942578449349</v>
      </c>
      <c r="F56" s="48">
        <f>AVERAGEIF('5.4.3 (Large incl tax)'!$A$35:$A$66,'Annual incl tax'!$B56,'5.4.3 (Large incl tax)'!G$35:G$66)</f>
        <v>4.5315832917458927</v>
      </c>
      <c r="G56" s="48">
        <f>AVERAGEIF('5.4.3 (Large incl tax)'!$A$35:$A$66,'Annual incl tax'!$B56,'5.4.3 (Large incl tax)'!H$35:H$66)</f>
        <v>5.8810957184940928</v>
      </c>
      <c r="H56" s="48">
        <f>AVERAGEIF('5.4.3 (Large incl tax)'!$A$35:$A$66,'Annual incl tax'!$B56,'5.4.3 (Large incl tax)'!I$35:I$66)</f>
        <v>9.1747770948312954</v>
      </c>
      <c r="I56" s="48">
        <f>AVERAGEIF('5.4.3 (Large incl tax)'!$A$35:$A$66,'Annual incl tax'!$B56,'5.4.3 (Large incl tax)'!J$35:J$66)</f>
        <v>6.5297194023481282</v>
      </c>
      <c r="J56" s="48">
        <f>AVERAGEIF('5.4.3 (Large incl tax)'!$A$35:$A$66,'Annual incl tax'!$B56,'5.4.3 (Large incl tax)'!K$35:K$66)</f>
        <v>7.9946589092930544</v>
      </c>
      <c r="K56" s="48">
        <f>AVERAGEIF('5.4.3 (Large incl tax)'!$A$35:$A$66,'Annual incl tax'!$B56,'5.4.3 (Large incl tax)'!L$35:L$66)</f>
        <v>10.977101288754405</v>
      </c>
      <c r="L56" s="48">
        <f>AVERAGEIF('5.4.3 (Large incl tax)'!$A$35:$A$66,'Annual incl tax'!$B56,'5.4.3 (Large incl tax)'!M$35:M$66)</f>
        <v>4.8054286875425083</v>
      </c>
      <c r="M56" s="48">
        <f>AVERAGEIF('5.4.3 (Large incl tax)'!$A$35:$A$66,'Annual incl tax'!$B56,'5.4.3 (Large incl tax)'!N$35:N$66)</f>
        <v>5.7176676079115101</v>
      </c>
      <c r="N56" s="48">
        <f>AVERAGEIF('5.4.3 (Large incl tax)'!$A$35:$A$66,'Annual incl tax'!$B56,'5.4.3 (Large incl tax)'!O$35:O$66)</f>
        <v>6.9354952485033792</v>
      </c>
      <c r="O56" s="48">
        <f>AVERAGEIF('5.4.3 (Large incl tax)'!$A$35:$A$66,'Annual incl tax'!$B56,'5.4.3 (Large incl tax)'!P$35:P$66)</f>
        <v>6.5195769802815873</v>
      </c>
      <c r="P56" s="48">
        <f>AVERAGEIF('5.4.3 (Large incl tax)'!$A$35:$A$66,'Annual incl tax'!$B56,'5.4.3 (Large incl tax)'!Q$35:Q$66)</f>
        <v>4.3797277198361204</v>
      </c>
      <c r="Q56" s="48">
        <f>AVERAGEIF('5.4.3 (Large incl tax)'!$A$35:$A$66,'Annual incl tax'!$B56,'5.4.3 (Large incl tax)'!R$35:R$66)</f>
        <v>9.5562848272875378</v>
      </c>
      <c r="R56" s="49">
        <f t="shared" si="25"/>
        <v>6.5297194023481282</v>
      </c>
      <c r="S56" s="50">
        <f t="shared" si="26"/>
        <v>46.350619964634895</v>
      </c>
      <c r="T56" s="51">
        <f t="shared" si="27"/>
        <v>14</v>
      </c>
      <c r="U56" s="48">
        <f>AVERAGEIF('5.4.3 (Large incl tax)'!$A$35:$A$66,'Annual incl tax'!$B56,'5.4.3 (Large incl tax)'!V$35:V$66)</f>
        <v>4.6642507347114393</v>
      </c>
      <c r="V56" s="48">
        <f>AVERAGEIF('5.4.3 (Large incl tax)'!$A$35:$A$66,'Annual incl tax'!$B56,'5.4.3 (Large incl tax)'!W$35:W$66)</f>
        <v>5.228365932972979</v>
      </c>
      <c r="W56" s="48">
        <f>AVERAGEIF('5.4.3 (Large incl tax)'!$A$35:$A$66,'Annual incl tax'!$B56,'5.4.3 (Large incl tax)'!X$35:X$66)</f>
        <v>12.949337373456615</v>
      </c>
      <c r="X56" s="48">
        <f>AVERAGEIF('5.4.3 (Large incl tax)'!$A$35:$A$66,'Annual incl tax'!$B56,'5.4.3 (Large incl tax)'!Y$35:Y$66)</f>
        <v>6.4467814129060734</v>
      </c>
      <c r="Y56" s="48">
        <f>AVERAGEIF('5.4.3 (Large incl tax)'!$A$35:$A$66,'Annual incl tax'!$B56,'5.4.3 (Large incl tax)'!Z$35:Z$66)</f>
        <v>6.0631153449581632</v>
      </c>
      <c r="Z56" s="48">
        <f>AVERAGEIF('5.4.3 (Large incl tax)'!$A$35:$A$66,'Annual incl tax'!$B56,'5.4.3 (Large incl tax)'!AA$35:AA$66)</f>
        <v>7.0956332135193918</v>
      </c>
      <c r="AA56" s="48">
        <f>AVERAGEIF('5.4.3 (Large incl tax)'!$A$35:$A$66,'Annual incl tax'!$B56,'5.4.3 (Large incl tax)'!AB$35:AB$66)</f>
        <v>8.5348832638805536</v>
      </c>
      <c r="AB56" s="48">
        <f>AVERAGEIF('5.4.3 (Large incl tax)'!$A$35:$A$66,'Annual incl tax'!$B56,'5.4.3 (Large incl tax)'!AC$35:AC$66)</f>
        <v>9.4854282523659208</v>
      </c>
      <c r="AC56" s="48">
        <f>AVERAGEIF('5.4.3 (Large incl tax)'!$A$35:$A$66,'Annual incl tax'!$B56,'5.4.3 (Large incl tax)'!AD$35:AD$66)</f>
        <v>11.282303965230794</v>
      </c>
      <c r="AD56" s="48">
        <f>AVERAGEIF('5.4.3 (Large incl tax)'!$A$35:$A$66,'Annual incl tax'!$B56,'5.4.3 (Large incl tax)'!AE$35:AE$66)</f>
        <v>5.2437462667814962</v>
      </c>
      <c r="AE56" s="48">
        <f>AVERAGEIF('5.4.3 (Large incl tax)'!$A$35:$A$66,'Annual incl tax'!$B56,'5.4.3 (Large incl tax)'!AF$35:AF$66)</f>
        <v>5.4658442531071252</v>
      </c>
      <c r="AF56" s="48">
        <f>AVERAGEIF('5.4.3 (Large incl tax)'!$A$35:$A$66,'Annual incl tax'!$B56,'5.4.3 (Large incl tax)'!AG$35:AG$66)</f>
        <v>7.6107734983073723</v>
      </c>
      <c r="AG56" s="48">
        <f>AVERAGEIF('5.4.3 (Large incl tax)'!$A$35:$A$66,'Annual incl tax'!$B56,'5.4.3 (Large incl tax)'!AH$35:AH$66)</f>
        <v>5.5149770935678797</v>
      </c>
      <c r="AH56" s="48">
        <f t="shared" si="28"/>
        <v>6.5246481913148582</v>
      </c>
      <c r="AI56" s="50">
        <f t="shared" si="29"/>
        <v>46.464369374094012</v>
      </c>
      <c r="AJ56" s="51">
        <f>RANK(Q56,(C56:Q56,U56:AG56),1)</f>
        <v>25</v>
      </c>
    </row>
    <row r="57" spans="1:36" ht="12.95" customHeight="1" x14ac:dyDescent="0.2">
      <c r="A57" s="32" t="s">
        <v>37</v>
      </c>
      <c r="B57" s="109">
        <v>2015</v>
      </c>
      <c r="C57" s="48">
        <f>AVERAGEIF('5.4.3 (Large incl tax)'!$A$35:$A$66,'Annual incl tax'!$B57,'5.4.3 (Large incl tax)'!D$35:D$66)</f>
        <v>5.6216985604183485</v>
      </c>
      <c r="D57" s="48">
        <f>AVERAGEIF('5.4.3 (Large incl tax)'!$A$35:$A$66,'Annual incl tax'!$B57,'5.4.3 (Large incl tax)'!E$35:E$66)</f>
        <v>5.600362810300501</v>
      </c>
      <c r="E57" s="48">
        <f>AVERAGEIF('5.4.3 (Large incl tax)'!$A$35:$A$66,'Annual incl tax'!$B57,'5.4.3 (Large incl tax)'!F$35:F$66)</f>
        <v>5.6405103437437747</v>
      </c>
      <c r="F57" s="48">
        <f>AVERAGEIF('5.4.3 (Large incl tax)'!$A$35:$A$66,'Annual incl tax'!$B57,'5.4.3 (Large incl tax)'!G$35:G$66)</f>
        <v>3.8549012515654715</v>
      </c>
      <c r="G57" s="48">
        <f>AVERAGEIF('5.4.3 (Large incl tax)'!$A$35:$A$66,'Annual incl tax'!$B57,'5.4.3 (Large incl tax)'!H$35:H$66)</f>
        <v>5.4574505225093235</v>
      </c>
      <c r="H57" s="48">
        <f>AVERAGEIF('5.4.3 (Large incl tax)'!$A$35:$A$66,'Annual incl tax'!$B57,'5.4.3 (Large incl tax)'!I$35:I$66)</f>
        <v>8.1119063096530351</v>
      </c>
      <c r="I57" s="48">
        <f>AVERAGEIF('5.4.3 (Large incl tax)'!$A$35:$A$66,'Annual incl tax'!$B57,'5.4.3 (Large incl tax)'!J$35:J$66)</f>
        <v>5.3208464719600386</v>
      </c>
      <c r="J57" s="48">
        <f>AVERAGEIF('5.4.3 (Large incl tax)'!$A$35:$A$66,'Annual incl tax'!$B57,'5.4.3 (Large incl tax)'!K$35:K$66)</f>
        <v>7.1625118151740059</v>
      </c>
      <c r="K57" s="48">
        <f>AVERAGEIF('5.4.3 (Large incl tax)'!$A$35:$A$66,'Annual incl tax'!$B57,'5.4.3 (Large incl tax)'!L$35:L$66)</f>
        <v>9.1892554811606963</v>
      </c>
      <c r="L57" s="48">
        <f>AVERAGEIF('5.4.3 (Large incl tax)'!$A$35:$A$66,'Annual incl tax'!$B57,'5.4.3 (Large incl tax)'!M$35:M$66)</f>
        <v>3.9700431856833722</v>
      </c>
      <c r="M57" s="48">
        <f>AVERAGEIF('5.4.3 (Large incl tax)'!$A$35:$A$66,'Annual incl tax'!$B57,'5.4.3 (Large incl tax)'!N$35:N$66)</f>
        <v>4.8696963853252697</v>
      </c>
      <c r="N57" s="48">
        <f>AVERAGEIF('5.4.3 (Large incl tax)'!$A$35:$A$66,'Annual incl tax'!$B57,'5.4.3 (Large incl tax)'!O$35:O$66)</f>
        <v>6.3914417646501072</v>
      </c>
      <c r="O57" s="48">
        <f>AVERAGEIF('5.4.3 (Large incl tax)'!$A$35:$A$66,'Annual incl tax'!$B57,'5.4.3 (Large incl tax)'!P$35:P$66)</f>
        <v>5.9785437167555564</v>
      </c>
      <c r="P57" s="48">
        <f>AVERAGEIF('5.4.3 (Large incl tax)'!$A$35:$A$66,'Annual incl tax'!$B57,'5.4.3 (Large incl tax)'!Q$35:Q$66)</f>
        <v>3.3621504188817548</v>
      </c>
      <c r="Q57" s="48">
        <f>AVERAGEIF('5.4.3 (Large incl tax)'!$A$35:$A$66,'Annual incl tax'!$B57,'5.4.3 (Large incl tax)'!R$35:R$66)</f>
        <v>9.7812395303699233</v>
      </c>
      <c r="R57" s="49">
        <f t="shared" si="25"/>
        <v>5.6216985604183485</v>
      </c>
      <c r="S57" s="50">
        <f t="shared" si="26"/>
        <v>73.990821906360551</v>
      </c>
      <c r="T57" s="51">
        <f t="shared" si="27"/>
        <v>15</v>
      </c>
      <c r="U57" s="48">
        <f>AVERAGEIF('5.4.3 (Large incl tax)'!$A$35:$A$66,'Annual incl tax'!$B57,'5.4.3 (Large incl tax)'!V$35:V$66)</f>
        <v>4.3344568829195236</v>
      </c>
      <c r="V57" s="48">
        <f>AVERAGEIF('5.4.3 (Large incl tax)'!$A$35:$A$66,'Annual incl tax'!$B57,'5.4.3 (Large incl tax)'!W$35:W$66)</f>
        <v>4.6885885229940039</v>
      </c>
      <c r="W57" s="48">
        <f>AVERAGEIF('5.4.3 (Large incl tax)'!$A$35:$A$66,'Annual incl tax'!$B57,'5.4.3 (Large incl tax)'!X$35:X$66)</f>
        <v>8.7244679110988841</v>
      </c>
      <c r="X57" s="48">
        <f>AVERAGEIF('5.4.3 (Large incl tax)'!$A$35:$A$66,'Annual incl tax'!$B57,'5.4.3 (Large incl tax)'!Y$35:Y$66)</f>
        <v>5.3971643594484853</v>
      </c>
      <c r="Y57" s="48">
        <f>AVERAGEIF('5.4.3 (Large incl tax)'!$A$35:$A$66,'Annual incl tax'!$B57,'5.4.3 (Large incl tax)'!Z$35:Z$66)</f>
        <v>5.3397214384422327</v>
      </c>
      <c r="Z57" s="48">
        <f>AVERAGEIF('5.4.3 (Large incl tax)'!$A$35:$A$66,'Annual incl tax'!$B57,'5.4.3 (Large incl tax)'!AA$35:AA$66)</f>
        <v>6.1234146824065583</v>
      </c>
      <c r="AA57" s="48">
        <f>AVERAGEIF('5.4.3 (Large incl tax)'!$A$35:$A$66,'Annual incl tax'!$B57,'5.4.3 (Large incl tax)'!AB$35:AB$66)</f>
        <v>7.166109895631493</v>
      </c>
      <c r="AB57" s="48">
        <f>AVERAGEIF('5.4.3 (Large incl tax)'!$A$35:$A$66,'Annual incl tax'!$B57,'5.4.3 (Large incl tax)'!AC$35:AC$66)</f>
        <v>6.0940613903357459</v>
      </c>
      <c r="AC57" s="48">
        <f>AVERAGEIF('5.4.3 (Large incl tax)'!$A$35:$A$66,'Annual incl tax'!$B57,'5.4.3 (Large incl tax)'!AD$35:AD$66)</f>
        <v>8.7015593010184649</v>
      </c>
      <c r="AD57" s="48">
        <f>AVERAGEIF('5.4.3 (Large incl tax)'!$A$35:$A$66,'Annual incl tax'!$B57,'5.4.3 (Large incl tax)'!AE$35:AE$66)</f>
        <v>5.0423410641278714</v>
      </c>
      <c r="AE57" s="48">
        <f>AVERAGEIF('5.4.3 (Large incl tax)'!$A$35:$A$66,'Annual incl tax'!$B57,'5.4.3 (Large incl tax)'!AF$35:AF$66)</f>
        <v>4.7007727938153714</v>
      </c>
      <c r="AF57" s="48">
        <f>AVERAGEIF('5.4.3 (Large incl tax)'!$A$35:$A$66,'Annual incl tax'!$B57,'5.4.3 (Large incl tax)'!AG$35:AG$66)</f>
        <v>6.7515059025041895</v>
      </c>
      <c r="AG57" s="48">
        <f>AVERAGEIF('5.4.3 (Large incl tax)'!$A$35:$A$66,'Annual incl tax'!$B57,'5.4.3 (Large incl tax)'!AH$35:AH$66)</f>
        <v>4.7251379759797887</v>
      </c>
      <c r="AH57" s="48">
        <f t="shared" si="28"/>
        <v>5.6110306853594247</v>
      </c>
      <c r="AI57" s="50">
        <f t="shared" si="29"/>
        <v>74.321618947684797</v>
      </c>
      <c r="AJ57" s="51">
        <f>RANK(Q57,(C57:Q57,U57:AG57),1)</f>
        <v>28</v>
      </c>
    </row>
    <row r="58" spans="1:36" ht="12.95" customHeight="1" x14ac:dyDescent="0.2">
      <c r="A58" s="32" t="s">
        <v>37</v>
      </c>
      <c r="B58" s="109">
        <v>2016</v>
      </c>
      <c r="C58" s="48">
        <f>AVERAGEIF('5.4.3 (Large incl tax)'!$A$35:$A$66,'Annual incl tax'!$B58,'5.4.3 (Large incl tax)'!D$35:D$66)</f>
        <v>5.9280614819322661</v>
      </c>
      <c r="D58" s="48">
        <f>AVERAGEIF('5.4.3 (Large incl tax)'!$A$35:$A$66,'Annual incl tax'!$B58,'5.4.3 (Large incl tax)'!E$35:E$66)</f>
        <v>6.1912205127223645</v>
      </c>
      <c r="E58" s="48">
        <f>AVERAGEIF('5.4.3 (Large incl tax)'!$A$35:$A$66,'Annual incl tax'!$B58,'5.4.3 (Large incl tax)'!F$35:F$66)</f>
        <v>6.514322770367805</v>
      </c>
      <c r="F58" s="48">
        <f>AVERAGEIF('5.4.3 (Large incl tax)'!$A$35:$A$66,'Annual incl tax'!$B58,'5.4.3 (Large incl tax)'!G$35:G$66)</f>
        <v>4.3448253594934041</v>
      </c>
      <c r="G58" s="48">
        <f>AVERAGEIF('5.4.3 (Large incl tax)'!$A$35:$A$66,'Annual incl tax'!$B58,'5.4.3 (Large incl tax)'!H$35:H$66)</f>
        <v>5.315326231793569</v>
      </c>
      <c r="H58" s="48">
        <f>AVERAGEIF('5.4.3 (Large incl tax)'!$A$35:$A$66,'Annual incl tax'!$B58,'5.4.3 (Large incl tax)'!I$35:I$66)</f>
        <v>8.1207704183698919</v>
      </c>
      <c r="I58" s="48">
        <f>AVERAGEIF('5.4.3 (Large incl tax)'!$A$35:$A$66,'Annual incl tax'!$B58,'5.4.3 (Large incl tax)'!J$35:J$66)</f>
        <v>6.0922213582375386</v>
      </c>
      <c r="J58" s="48">
        <f>AVERAGEIF('5.4.3 (Large incl tax)'!$A$35:$A$66,'Annual incl tax'!$B58,'5.4.3 (Large incl tax)'!K$35:K$66)</f>
        <v>7.1351021591732851</v>
      </c>
      <c r="K58" s="48">
        <f>AVERAGEIF('5.4.3 (Large incl tax)'!$A$35:$A$66,'Annual incl tax'!$B58,'5.4.3 (Large incl tax)'!L$35:L$66)</f>
        <v>10.182399604241041</v>
      </c>
      <c r="L58" s="48">
        <f>AVERAGEIF('5.4.3 (Large incl tax)'!$A$35:$A$66,'Annual incl tax'!$B58,'5.4.3 (Large incl tax)'!M$35:M$66)</f>
        <v>3.755592163210101</v>
      </c>
      <c r="M58" s="48">
        <f>AVERAGEIF('5.4.3 (Large incl tax)'!$A$35:$A$66,'Annual incl tax'!$B58,'5.4.3 (Large incl tax)'!N$35:N$66)</f>
        <v>5.0952465242342155</v>
      </c>
      <c r="N58" s="48">
        <f>AVERAGEIF('5.4.3 (Large incl tax)'!$A$35:$A$66,'Annual incl tax'!$B58,'5.4.3 (Large incl tax)'!O$35:O$66)</f>
        <v>7.0348422803985589</v>
      </c>
      <c r="O58" s="48">
        <f>AVERAGEIF('5.4.3 (Large incl tax)'!$A$35:$A$66,'Annual incl tax'!$B58,'5.4.3 (Large incl tax)'!P$35:P$66)</f>
        <v>6.1184367778436854</v>
      </c>
      <c r="P58" s="48">
        <f>AVERAGEIF('5.4.3 (Large incl tax)'!$A$35:$A$66,'Annual incl tax'!$B58,'5.4.3 (Large incl tax)'!Q$35:Q$66)</f>
        <v>4.0151169378123255</v>
      </c>
      <c r="Q58" s="48">
        <f>AVERAGEIF('5.4.3 (Large incl tax)'!$A$35:$A$66,'Annual incl tax'!$B58,'5.4.3 (Large incl tax)'!R$35:R$66)</f>
        <v>9.8152824660980258</v>
      </c>
      <c r="R58" s="49">
        <f t="shared" si="25"/>
        <v>6.1184367778436854</v>
      </c>
      <c r="S58" s="50">
        <f t="shared" si="26"/>
        <v>60.421408645448416</v>
      </c>
      <c r="T58" s="51">
        <f t="shared" si="27"/>
        <v>14</v>
      </c>
      <c r="U58" s="48">
        <f>AVERAGEIF('5.4.3 (Large incl tax)'!$A$35:$A$66,'Annual incl tax'!$B58,'5.4.3 (Large incl tax)'!V$35:V$66)</f>
        <v>5.4332896128742458</v>
      </c>
      <c r="V58" s="48">
        <f>AVERAGEIF('5.4.3 (Large incl tax)'!$A$35:$A$66,'Annual incl tax'!$B58,'5.4.3 (Large incl tax)'!W$35:W$66)</f>
        <v>5.242429218963963</v>
      </c>
      <c r="W58" s="48">
        <f>AVERAGEIF('5.4.3 (Large incl tax)'!$A$35:$A$66,'Annual incl tax'!$B58,'5.4.3 (Large incl tax)'!X$35:X$66)</f>
        <v>7.9702906487693088</v>
      </c>
      <c r="X58" s="48">
        <f>AVERAGEIF('5.4.3 (Large incl tax)'!$A$35:$A$66,'Annual incl tax'!$B58,'5.4.3 (Large incl tax)'!Y$35:Y$66)</f>
        <v>5.3534466021562235</v>
      </c>
      <c r="Y58" s="48">
        <f>AVERAGEIF('5.4.3 (Large incl tax)'!$A$35:$A$66,'Annual incl tax'!$B58,'5.4.3 (Large incl tax)'!Z$35:Z$66)</f>
        <v>5.8820102508537575</v>
      </c>
      <c r="Z58" s="48">
        <f>AVERAGEIF('5.4.3 (Large incl tax)'!$A$35:$A$66,'Annual incl tax'!$B58,'5.4.3 (Large incl tax)'!AA$35:AA$66)</f>
        <v>5.993689982386126</v>
      </c>
      <c r="AA58" s="48">
        <f>AVERAGEIF('5.4.3 (Large incl tax)'!$A$35:$A$66,'Annual incl tax'!$B58,'5.4.3 (Large incl tax)'!AB$35:AB$66)</f>
        <v>8.2018888202075217</v>
      </c>
      <c r="AB58" s="48">
        <f>AVERAGEIF('5.4.3 (Large incl tax)'!$A$35:$A$66,'Annual incl tax'!$B58,'5.4.3 (Large incl tax)'!AC$35:AC$66)</f>
        <v>6.0848395679108656</v>
      </c>
      <c r="AC58" s="48">
        <f>AVERAGEIF('5.4.3 (Large incl tax)'!$A$35:$A$66,'Annual incl tax'!$B58,'5.4.3 (Large incl tax)'!AD$35:AD$66)</f>
        <v>9.2093306303362095</v>
      </c>
      <c r="AD58" s="48">
        <f>AVERAGEIF('5.4.3 (Large incl tax)'!$A$35:$A$66,'Annual incl tax'!$B58,'5.4.3 (Large incl tax)'!AE$35:AE$66)</f>
        <v>5.3086067898070048</v>
      </c>
      <c r="AE58" s="48">
        <f>AVERAGEIF('5.4.3 (Large incl tax)'!$A$35:$A$66,'Annual incl tax'!$B58,'5.4.3 (Large incl tax)'!AF$35:AF$66)</f>
        <v>5.0714046365260419</v>
      </c>
      <c r="AF58" s="48">
        <f>AVERAGEIF('5.4.3 (Large incl tax)'!$A$35:$A$66,'Annual incl tax'!$B58,'5.4.3 (Large incl tax)'!AG$35:AG$66)</f>
        <v>7.2890042958895958</v>
      </c>
      <c r="AG58" s="48">
        <f>AVERAGEIF('5.4.3 (Large incl tax)'!$A$35:$A$66,'Annual incl tax'!$B58,'5.4.3 (Large incl tax)'!AH$35:AH$66)</f>
        <v>5.1173106034584652</v>
      </c>
      <c r="AH58" s="48">
        <f t="shared" si="28"/>
        <v>6.0392647751484958</v>
      </c>
      <c r="AI58" s="50">
        <f t="shared" si="29"/>
        <v>62.524460038377491</v>
      </c>
      <c r="AJ58" s="51">
        <f>RANK(Q58,(C58:Q58,U58:AG58),1)</f>
        <v>27</v>
      </c>
    </row>
    <row r="59" spans="1:36" ht="12.95" customHeight="1" x14ac:dyDescent="0.2">
      <c r="A59" s="32" t="s">
        <v>37</v>
      </c>
      <c r="B59" s="109">
        <v>2017</v>
      </c>
      <c r="C59" s="48">
        <f>AVERAGEIF('5.4.3 (Large incl tax)'!$A$35:$A$66,'Annual incl tax'!$B59,'5.4.3 (Large incl tax)'!D$35:D$66)</f>
        <v>6.2663218036974939</v>
      </c>
      <c r="D59" s="48">
        <f>AVERAGEIF('5.4.3 (Large incl tax)'!$A$35:$A$66,'Annual incl tax'!$B59,'5.4.3 (Large incl tax)'!E$35:E$66)</f>
        <v>6.2449636051942505</v>
      </c>
      <c r="E59" s="48">
        <f>AVERAGEIF('5.4.3 (Large incl tax)'!$A$35:$A$66,'Annual incl tax'!$B59,'5.4.3 (Large incl tax)'!F$35:F$66)</f>
        <v>6.0227657371386627</v>
      </c>
      <c r="F59" s="48">
        <f>AVERAGEIF('5.4.3 (Large incl tax)'!$A$35:$A$66,'Annual incl tax'!$B59,'5.4.3 (Large incl tax)'!G$35:G$66)</f>
        <v>4.5815098176646538</v>
      </c>
      <c r="G59" s="48">
        <f>AVERAGEIF('5.4.3 (Large incl tax)'!$A$35:$A$66,'Annual incl tax'!$B59,'5.4.3 (Large incl tax)'!H$35:H$66)</f>
        <v>5.4691848175769664</v>
      </c>
      <c r="H59" s="48">
        <f>AVERAGEIF('5.4.3 (Large incl tax)'!$A$35:$A$66,'Annual incl tax'!$B59,'5.4.3 (Large incl tax)'!I$35:I$66)</f>
        <v>8.1419327481166697</v>
      </c>
      <c r="I59" s="48">
        <f>AVERAGEIF('5.4.3 (Large incl tax)'!$A$35:$A$66,'Annual incl tax'!$B59,'5.4.3 (Large incl tax)'!J$35:J$66)</f>
        <v>7.456208235348484</v>
      </c>
      <c r="J59" s="48">
        <f>AVERAGEIF('5.4.3 (Large incl tax)'!$A$35:$A$66,'Annual incl tax'!$B59,'5.4.3 (Large incl tax)'!K$35:K$66)</f>
        <v>7.98556339351342</v>
      </c>
      <c r="K59" s="48">
        <f>AVERAGEIF('5.4.3 (Large incl tax)'!$A$35:$A$66,'Annual incl tax'!$B59,'5.4.3 (Large incl tax)'!L$35:L$66)</f>
        <v>10.425753079562197</v>
      </c>
      <c r="L59" s="48">
        <f>AVERAGEIF('5.4.3 (Large incl tax)'!$A$35:$A$66,'Annual incl tax'!$B59,'5.4.3 (Large incl tax)'!M$35:M$66)</f>
        <v>3.4753041469901134</v>
      </c>
      <c r="M59" s="48">
        <f>AVERAGEIF('5.4.3 (Large incl tax)'!$A$35:$A$66,'Annual incl tax'!$B59,'5.4.3 (Large incl tax)'!N$35:N$66)</f>
        <v>4.95880120660531</v>
      </c>
      <c r="N59" s="48">
        <f>AVERAGEIF('5.4.3 (Large incl tax)'!$A$35:$A$66,'Annual incl tax'!$B59,'5.4.3 (Large incl tax)'!O$35:O$66)</f>
        <v>7.6482830274530009</v>
      </c>
      <c r="O59" s="48">
        <f>AVERAGEIF('5.4.3 (Large incl tax)'!$A$35:$A$66,'Annual incl tax'!$B59,'5.4.3 (Large incl tax)'!P$35:P$66)</f>
        <v>6.8235699205525506</v>
      </c>
      <c r="P59" s="48">
        <f>AVERAGEIF('5.4.3 (Large incl tax)'!$A$35:$A$66,'Annual incl tax'!$B59,'5.4.3 (Large incl tax)'!Q$35:Q$66)</f>
        <v>4.1256381752611455</v>
      </c>
      <c r="Q59" s="48">
        <f>AVERAGEIF('5.4.3 (Large incl tax)'!$A$35:$A$66,'Annual incl tax'!$B59,'5.4.3 (Large incl tax)'!R$35:R$66)</f>
        <v>10.439620349429708</v>
      </c>
      <c r="R59" s="49">
        <f t="shared" si="25"/>
        <v>6.2663218036974939</v>
      </c>
      <c r="S59" s="50">
        <f t="shared" si="26"/>
        <v>66.598854582758975</v>
      </c>
      <c r="T59" s="51">
        <f t="shared" si="27"/>
        <v>15</v>
      </c>
      <c r="U59" s="48">
        <f>AVERAGEIF('5.4.3 (Large incl tax)'!$A$35:$A$66,'Annual incl tax'!$B59,'5.4.3 (Large incl tax)'!V$35:V$66)</f>
        <v>5.2233948639450141</v>
      </c>
      <c r="V59" s="48">
        <f>AVERAGEIF('5.4.3 (Large incl tax)'!$A$35:$A$66,'Annual incl tax'!$B59,'5.4.3 (Large incl tax)'!W$35:W$66)</f>
        <v>5.7452572085681313</v>
      </c>
      <c r="W59" s="48">
        <f>AVERAGEIF('5.4.3 (Large incl tax)'!$A$35:$A$66,'Annual incl tax'!$B59,'5.4.3 (Large incl tax)'!X$35:X$66)</f>
        <v>10.88337675500223</v>
      </c>
      <c r="X59" s="48">
        <f>AVERAGEIF('5.4.3 (Large incl tax)'!$A$35:$A$66,'Annual incl tax'!$B59,'5.4.3 (Large incl tax)'!Y$35:Y$66)</f>
        <v>5.3840669765681071</v>
      </c>
      <c r="Y59" s="48">
        <f>AVERAGEIF('5.4.3 (Large incl tax)'!$A$35:$A$66,'Annual incl tax'!$B59,'5.4.3 (Large incl tax)'!Z$35:Z$66)</f>
        <v>6.1609622364954308</v>
      </c>
      <c r="Z59" s="48">
        <f>AVERAGEIF('5.4.3 (Large incl tax)'!$A$35:$A$66,'Annual incl tax'!$B59,'5.4.3 (Large incl tax)'!AA$35:AA$66)</f>
        <v>6.0893929425377982</v>
      </c>
      <c r="AA59" s="48">
        <f>AVERAGEIF('5.4.3 (Large incl tax)'!$A$35:$A$66,'Annual incl tax'!$B59,'5.4.3 (Large incl tax)'!AB$35:AB$66)</f>
        <v>8.536595472997881</v>
      </c>
      <c r="AB59" s="48">
        <f>AVERAGEIF('5.4.3 (Large incl tax)'!$A$35:$A$66,'Annual incl tax'!$B59,'5.4.3 (Large incl tax)'!AC$35:AC$66)</f>
        <v>5.9606015936205559</v>
      </c>
      <c r="AC59" s="48">
        <f>AVERAGEIF('5.4.3 (Large incl tax)'!$A$35:$A$66,'Annual incl tax'!$B59,'5.4.3 (Large incl tax)'!AD$35:AD$66)</f>
        <v>8.8910906409498427</v>
      </c>
      <c r="AD59" s="48">
        <f>AVERAGEIF('5.4.3 (Large incl tax)'!$A$35:$A$66,'Annual incl tax'!$B59,'5.4.3 (Large incl tax)'!AE$35:AE$66)</f>
        <v>6.0726562248706824</v>
      </c>
      <c r="AE59" s="48">
        <f>AVERAGEIF('5.4.3 (Large incl tax)'!$A$35:$A$66,'Annual incl tax'!$B59,'5.4.3 (Large incl tax)'!AF$35:AF$66)</f>
        <v>5.6426067853044879</v>
      </c>
      <c r="AF59" s="48">
        <f>AVERAGEIF('5.4.3 (Large incl tax)'!$A$35:$A$66,'Annual incl tax'!$B59,'5.4.3 (Large incl tax)'!AG$35:AG$66)</f>
        <v>8.5048750131532156</v>
      </c>
      <c r="AG59" s="48">
        <f>AVERAGEIF('5.4.3 (Large incl tax)'!$A$35:$A$66,'Annual incl tax'!$B59,'5.4.3 (Large incl tax)'!AH$35:AH$66)</f>
        <v>5.2133541527790044</v>
      </c>
      <c r="AH59" s="48">
        <f t="shared" si="28"/>
        <v>6.1251775895166141</v>
      </c>
      <c r="AI59" s="50">
        <f t="shared" si="29"/>
        <v>70.437839505214754</v>
      </c>
      <c r="AJ59" s="51">
        <f>RANK(Q59,(C59:Q59,U59:AG59),1)</f>
        <v>27</v>
      </c>
    </row>
    <row r="60" spans="1:36" ht="12.95" customHeight="1" x14ac:dyDescent="0.2">
      <c r="A60" s="32" t="s">
        <v>37</v>
      </c>
      <c r="B60" s="109">
        <v>2018</v>
      </c>
      <c r="C60" s="48">
        <f>AVERAGEIF('5.4.3 (Large incl tax)'!$A$35:$A$66,'Annual incl tax'!$B60,'5.4.3 (Large incl tax)'!D$35:D$66)</f>
        <v>6.7816146245474442</v>
      </c>
      <c r="D60" s="48">
        <f>AVERAGEIF('5.4.3 (Large incl tax)'!$A$35:$A$66,'Annual incl tax'!$B60,'5.4.3 (Large incl tax)'!E$35:E$66)</f>
        <v>6.4731190487753789</v>
      </c>
      <c r="E60" s="48">
        <f>AVERAGEIF('5.4.3 (Large incl tax)'!$A$35:$A$66,'Annual incl tax'!$B60,'5.4.3 (Large incl tax)'!F$35:F$66)</f>
        <v>6.1924145531916546</v>
      </c>
      <c r="F60" s="48">
        <f>AVERAGEIF('5.4.3 (Large incl tax)'!$A$35:$A$66,'Annual incl tax'!$B60,'5.4.3 (Large incl tax)'!G$35:G$66)</f>
        <v>4.9770870076785343</v>
      </c>
      <c r="G60" s="48">
        <f>AVERAGEIF('5.4.3 (Large incl tax)'!$A$35:$A$66,'Annual incl tax'!$B60,'5.4.3 (Large incl tax)'!H$35:H$66)</f>
        <v>5.6168463753113098</v>
      </c>
      <c r="H60" s="48">
        <f>AVERAGEIF('5.4.3 (Large incl tax)'!$A$35:$A$66,'Annual incl tax'!$B60,'5.4.3 (Large incl tax)'!I$35:I$66)</f>
        <v>7.6920226861888992</v>
      </c>
      <c r="I60" s="48">
        <f>AVERAGEIF('5.4.3 (Large incl tax)'!$A$35:$A$66,'Annual incl tax'!$B60,'5.4.3 (Large incl tax)'!J$35:J$66)</f>
        <v>6.7823405289910044</v>
      </c>
      <c r="J60" s="48">
        <f>AVERAGEIF('5.4.3 (Large incl tax)'!$A$35:$A$66,'Annual incl tax'!$B60,'5.4.3 (Large incl tax)'!K$35:K$66)</f>
        <v>8.9747354010061144</v>
      </c>
      <c r="K60" s="48">
        <f>AVERAGEIF('5.4.3 (Large incl tax)'!$A$35:$A$66,'Annual incl tax'!$B60,'5.4.3 (Large incl tax)'!L$35:L$66)</f>
        <v>8.4929450940484834</v>
      </c>
      <c r="L60" s="48">
        <f>AVERAGEIF('5.4.3 (Large incl tax)'!$A$35:$A$66,'Annual incl tax'!$B60,'5.4.3 (Large incl tax)'!M$35:M$66)</f>
        <v>3.7157390936924166</v>
      </c>
      <c r="M60" s="48">
        <f>AVERAGEIF('5.4.3 (Large incl tax)'!$A$35:$A$66,'Annual incl tax'!$B60,'5.4.3 (Large incl tax)'!N$35:N$66)</f>
        <v>5.2664872465214954</v>
      </c>
      <c r="N60" s="48">
        <f>AVERAGEIF('5.4.3 (Large incl tax)'!$A$35:$A$66,'Annual incl tax'!$B60,'5.4.3 (Large incl tax)'!O$35:O$66)</f>
        <v>8.2019478654296911</v>
      </c>
      <c r="O60" s="48">
        <f>AVERAGEIF('5.4.3 (Large incl tax)'!$A$35:$A$66,'Annual incl tax'!$B60,'5.4.3 (Large incl tax)'!P$35:P$66)</f>
        <v>7.7740993721311664</v>
      </c>
      <c r="P60" s="48">
        <f>AVERAGEIF('5.4.3 (Large incl tax)'!$A$35:$A$66,'Annual incl tax'!$B60,'5.4.3 (Large incl tax)'!Q$35:Q$66)</f>
        <v>4.5839982772265273</v>
      </c>
      <c r="Q60" s="48">
        <f>AVERAGEIF('5.4.3 (Large incl tax)'!$A$35:$A$66,'Annual incl tax'!$B60,'5.4.3 (Large incl tax)'!R$35:R$66)</f>
        <v>10.850051141459788</v>
      </c>
      <c r="R60" s="49">
        <f t="shared" si="25"/>
        <v>6.7816146245474442</v>
      </c>
      <c r="S60" s="50">
        <f t="shared" si="26"/>
        <v>59.992151458825226</v>
      </c>
      <c r="T60" s="51">
        <f t="shared" si="27"/>
        <v>15</v>
      </c>
      <c r="U60" s="48">
        <f>AVERAGEIF('5.4.3 (Large incl tax)'!$A$35:$A$66,'Annual incl tax'!$B60,'5.4.3 (Large incl tax)'!V$35:V$66)</f>
        <v>6.0151081874395516</v>
      </c>
      <c r="V60" s="48">
        <f>AVERAGEIF('5.4.3 (Large incl tax)'!$A$35:$A$66,'Annual incl tax'!$B60,'5.4.3 (Large incl tax)'!W$35:W$66)</f>
        <v>6.3871224788378864</v>
      </c>
      <c r="W60" s="48">
        <f>AVERAGEIF('5.4.3 (Large incl tax)'!$A$35:$A$66,'Annual incl tax'!$B60,'5.4.3 (Large incl tax)'!X$35:X$66)</f>
        <v>13.277845681506292</v>
      </c>
      <c r="X60" s="48">
        <f>AVERAGEIF('5.4.3 (Large incl tax)'!$A$35:$A$66,'Annual incl tax'!$B60,'5.4.3 (Large incl tax)'!Y$35:Y$66)</f>
        <v>5.6706964383991023</v>
      </c>
      <c r="Y60" s="48">
        <f>AVERAGEIF('5.4.3 (Large incl tax)'!$A$35:$A$66,'Annual incl tax'!$B60,'5.4.3 (Large incl tax)'!Z$35:Z$66)</f>
        <v>6.4764047788983561</v>
      </c>
      <c r="Z60" s="48">
        <f>AVERAGEIF('5.4.3 (Large incl tax)'!$A$35:$A$66,'Annual incl tax'!$B60,'5.4.3 (Large incl tax)'!AA$35:AA$66)</f>
        <v>6.2499374954389886</v>
      </c>
      <c r="AA60" s="48">
        <f>AVERAGEIF('5.4.3 (Large incl tax)'!$A$35:$A$66,'Annual incl tax'!$B60,'5.4.3 (Large incl tax)'!AB$35:AB$66)</f>
        <v>6.6301686304886811</v>
      </c>
      <c r="AB60" s="48">
        <f>AVERAGEIF('5.4.3 (Large incl tax)'!$A$35:$A$66,'Annual incl tax'!$B60,'5.4.3 (Large incl tax)'!AC$35:AC$66)</f>
        <v>6.3666771569686329</v>
      </c>
      <c r="AC60" s="48">
        <f>AVERAGEIF('5.4.3 (Large incl tax)'!$A$35:$A$66,'Annual incl tax'!$B60,'5.4.3 (Large incl tax)'!AD$35:AD$66)</f>
        <v>8.196479385288205</v>
      </c>
      <c r="AD60" s="48">
        <f>AVERAGEIF('5.4.3 (Large incl tax)'!$A$35:$A$66,'Annual incl tax'!$B60,'5.4.3 (Large incl tax)'!AE$35:AE$66)</f>
        <v>6.5112078986866164</v>
      </c>
      <c r="AE60" s="48">
        <f>AVERAGEIF('5.4.3 (Large incl tax)'!$A$35:$A$66,'Annual incl tax'!$B60,'5.4.3 (Large incl tax)'!AF$35:AF$66)</f>
        <v>6.445661687306206</v>
      </c>
      <c r="AF60" s="48">
        <f>AVERAGEIF('5.4.3 (Large incl tax)'!$A$35:$A$66,'Annual incl tax'!$B60,'5.4.3 (Large incl tax)'!AG$35:AG$66)</f>
        <v>8.8941538808927092</v>
      </c>
      <c r="AG60" s="48">
        <f>AVERAGEIF('5.4.3 (Large incl tax)'!$A$35:$A$66,'Annual incl tax'!$B60,'5.4.3 (Large incl tax)'!AH$35:AH$66)</f>
        <v>5.4896687998578866</v>
      </c>
      <c r="AH60" s="48">
        <f t="shared" si="28"/>
        <v>6.4747619138368675</v>
      </c>
      <c r="AI60" s="50">
        <f t="shared" si="29"/>
        <v>67.57451912282248</v>
      </c>
      <c r="AJ60" s="51">
        <f>RANK(Q60,(C60:Q60,U60:AG60),1)</f>
        <v>27</v>
      </c>
    </row>
    <row r="61" spans="1:36" ht="12.95" customHeight="1" x14ac:dyDescent="0.2">
      <c r="A61" s="32" t="s">
        <v>37</v>
      </c>
      <c r="B61" s="109">
        <v>2019</v>
      </c>
      <c r="C61" s="48">
        <f>AVERAGEIF('5.4.3 (Large incl tax)'!$A$35:$A$66,'Annual incl tax'!$B61,'5.4.3 (Large incl tax)'!D$35:D$66)</f>
        <v>7.3754806724724062</v>
      </c>
      <c r="D61" s="48">
        <f>AVERAGEIF('5.4.3 (Large incl tax)'!$A$35:$A$66,'Annual incl tax'!$B61,'5.4.3 (Large incl tax)'!E$35:E$66)</f>
        <v>7.0944465347169281</v>
      </c>
      <c r="E61" s="48">
        <f>AVERAGEIF('5.4.3 (Large incl tax)'!$A$35:$A$66,'Annual incl tax'!$B61,'5.4.3 (Large incl tax)'!F$35:F$66)</f>
        <v>5.2468357686119447</v>
      </c>
      <c r="F61" s="48">
        <f>AVERAGEIF('5.4.3 (Large incl tax)'!$A$35:$A$66,'Annual incl tax'!$B61,'5.4.3 (Large incl tax)'!G$35:G$66)</f>
        <v>5.0591051319088294</v>
      </c>
      <c r="G61" s="48">
        <f>AVERAGEIF('5.4.3 (Large incl tax)'!$A$35:$A$66,'Annual incl tax'!$B61,'5.4.3 (Large incl tax)'!H$35:H$66)</f>
        <v>5.9963181896819266</v>
      </c>
      <c r="H61" s="48">
        <f>AVERAGEIF('5.4.3 (Large incl tax)'!$A$35:$A$66,'Annual incl tax'!$B61,'5.4.3 (Large incl tax)'!I$35:I$66)</f>
        <v>8.7654752467431507</v>
      </c>
      <c r="I61" s="48">
        <f>AVERAGEIF('5.4.3 (Large incl tax)'!$A$35:$A$66,'Annual incl tax'!$B61,'5.4.3 (Large incl tax)'!J$35:J$66)</f>
        <v>7.5027760506951253</v>
      </c>
      <c r="J61" s="48">
        <f>AVERAGEIF('5.4.3 (Large incl tax)'!$A$35:$A$66,'Annual incl tax'!$B61,'5.4.3 (Large incl tax)'!K$35:K$66)</f>
        <v>8.3970640866821533</v>
      </c>
      <c r="K61" s="48">
        <f>AVERAGEIF('5.4.3 (Large incl tax)'!$A$35:$A$66,'Annual incl tax'!$B61,'5.4.3 (Large incl tax)'!L$35:L$66)</f>
        <v>9.9647484340359789</v>
      </c>
      <c r="L61" s="48">
        <f>AVERAGEIF('5.4.3 (Large incl tax)'!$A$35:$A$66,'Annual incl tax'!$B61,'5.4.3 (Large incl tax)'!M$35:M$66)</f>
        <v>3.9444555850047882</v>
      </c>
      <c r="M61" s="48">
        <f>AVERAGEIF('5.4.3 (Large incl tax)'!$A$35:$A$66,'Annual incl tax'!$B61,'5.4.3 (Large incl tax)'!N$35:N$66)</f>
        <v>5.7322404291186135</v>
      </c>
      <c r="N61" s="48">
        <f>AVERAGEIF('5.4.3 (Large incl tax)'!$A$35:$A$66,'Annual incl tax'!$B61,'5.4.3 (Large incl tax)'!O$35:O$66)</f>
        <v>7.8398382167126615</v>
      </c>
      <c r="O61" s="48">
        <f>AVERAGEIF('5.4.3 (Large incl tax)'!$A$35:$A$66,'Annual incl tax'!$B61,'5.4.3 (Large incl tax)'!P$35:P$66)</f>
        <v>7.3214861908480033</v>
      </c>
      <c r="P61" s="48">
        <f>AVERAGEIF('5.4.3 (Large incl tax)'!$A$35:$A$66,'Annual incl tax'!$B61,'5.4.3 (Large incl tax)'!Q$35:Q$66)</f>
        <v>4.6803207014896344</v>
      </c>
      <c r="Q61" s="48">
        <f>AVERAGEIF('5.4.3 (Large incl tax)'!$A$35:$A$66,'Annual incl tax'!$B61,'5.4.3 (Large incl tax)'!R$35:R$66)</f>
        <v>11.868401097983117</v>
      </c>
      <c r="R61" s="49">
        <f t="shared" si="25"/>
        <v>7.3214861908480033</v>
      </c>
      <c r="S61" s="50">
        <f t="shared" si="26"/>
        <v>62.103714855309619</v>
      </c>
      <c r="T61" s="51">
        <f t="shared" si="27"/>
        <v>15</v>
      </c>
      <c r="U61" s="48">
        <f>AVERAGEIF('5.4.3 (Large incl tax)'!$A$35:$A$66,'Annual incl tax'!$B61,'5.4.3 (Large incl tax)'!V$35:V$66)</f>
        <v>6.7001299372539806</v>
      </c>
      <c r="V61" s="48">
        <f>AVERAGEIF('5.4.3 (Large incl tax)'!$A$35:$A$66,'Annual incl tax'!$B61,'5.4.3 (Large incl tax)'!W$35:W$66)</f>
        <v>7.4197112202278559</v>
      </c>
      <c r="W61" s="48">
        <f>AVERAGEIF('5.4.3 (Large incl tax)'!$A$35:$A$66,'Annual incl tax'!$B61,'5.4.3 (Large incl tax)'!X$35:X$66)</f>
        <v>14.144053185189168</v>
      </c>
      <c r="X61" s="48">
        <f>AVERAGEIF('5.4.3 (Large incl tax)'!$A$35:$A$66,'Annual incl tax'!$B61,'5.4.3 (Large incl tax)'!Y$35:Y$66)</f>
        <v>6.5243550266295181</v>
      </c>
      <c r="Y61" s="48">
        <f>AVERAGEIF('5.4.3 (Large incl tax)'!$A$35:$A$66,'Annual incl tax'!$B61,'5.4.3 (Large incl tax)'!Z$35:Z$66)</f>
        <v>6.6470058062758284</v>
      </c>
      <c r="Z61" s="48">
        <f>AVERAGEIF('5.4.3 (Large incl tax)'!$A$35:$A$66,'Annual incl tax'!$B61,'5.4.3 (Large incl tax)'!AA$35:AA$66)</f>
        <v>7.1776696107562437</v>
      </c>
      <c r="AA61" s="48">
        <f>AVERAGEIF('5.4.3 (Large incl tax)'!$A$35:$A$66,'Annual incl tax'!$B61,'5.4.3 (Large incl tax)'!AB$35:AB$66)</f>
        <v>6.9588114327736665</v>
      </c>
      <c r="AB61" s="48">
        <f>AVERAGEIF('5.4.3 (Large incl tax)'!$A$35:$A$66,'Annual incl tax'!$B61,'5.4.3 (Large incl tax)'!AC$35:AC$66)</f>
        <v>6.6029730654854362</v>
      </c>
      <c r="AC61" s="48">
        <f>AVERAGEIF('5.4.3 (Large incl tax)'!$A$35:$A$66,'Annual incl tax'!$B61,'5.4.3 (Large incl tax)'!AD$35:AD$66)</f>
        <v>9.459380730468272</v>
      </c>
      <c r="AD61" s="48">
        <f>AVERAGEIF('5.4.3 (Large incl tax)'!$A$35:$A$66,'Annual incl tax'!$B61,'5.4.3 (Large incl tax)'!AE$35:AE$66)</f>
        <v>7.035293156406965</v>
      </c>
      <c r="AE61" s="48">
        <f>AVERAGEIF('5.4.3 (Large incl tax)'!$A$35:$A$66,'Annual incl tax'!$B61,'5.4.3 (Large incl tax)'!AF$35:AF$66)</f>
        <v>7.6347555888872654</v>
      </c>
      <c r="AF61" s="48">
        <f>AVERAGEIF('5.4.3 (Large incl tax)'!$A$35:$A$66,'Annual incl tax'!$B61,'5.4.3 (Large incl tax)'!AG$35:AG$66)</f>
        <v>9.6874094214246327</v>
      </c>
      <c r="AG61" s="48">
        <f>AVERAGEIF('5.4.3 (Large incl tax)'!$A$35:$A$66,'Annual incl tax'!$B61,'5.4.3 (Large incl tax)'!AH$35:AH$66)</f>
        <v>6.0331189257560958</v>
      </c>
      <c r="AH61" s="48">
        <f t="shared" si="28"/>
        <v>7.1360580727365859</v>
      </c>
      <c r="AI61" s="50">
        <f t="shared" si="29"/>
        <v>66.315926482248187</v>
      </c>
      <c r="AJ61" s="51">
        <f>RANK(Q61,(C61:Q61,U61:AG61),1)</f>
        <v>27</v>
      </c>
    </row>
    <row r="62" spans="1:36" ht="12.95" customHeight="1" x14ac:dyDescent="0.2">
      <c r="A62" s="32" t="s">
        <v>37</v>
      </c>
      <c r="B62" s="109">
        <v>2020</v>
      </c>
      <c r="C62" s="48">
        <f>AVERAGEIF('5.4.3 (Large incl tax)'!$A$35:$A$66,'Annual incl tax'!$B62,'5.4.3 (Large incl tax)'!D$35:D$66)</f>
        <v>8.0339702365619559</v>
      </c>
      <c r="D62" s="48">
        <f>AVERAGEIF('5.4.3 (Large incl tax)'!$A$35:$A$66,'Annual incl tax'!$B62,'5.4.3 (Large incl tax)'!E$35:E$66)</f>
        <v>6.8192706313321754</v>
      </c>
      <c r="E62" s="48">
        <f>AVERAGEIF('5.4.3 (Large incl tax)'!$A$35:$A$66,'Annual incl tax'!$B62,'5.4.3 (Large incl tax)'!F$35:F$66)</f>
        <v>5.0986914907113867</v>
      </c>
      <c r="F62" s="48">
        <f>AVERAGEIF('5.4.3 (Large incl tax)'!$A$35:$A$66,'Annual incl tax'!$B62,'5.4.3 (Large incl tax)'!G$35:G$66)</f>
        <v>4.771479489606147</v>
      </c>
      <c r="G62" s="48">
        <f>AVERAGEIF('5.4.3 (Large incl tax)'!$A$35:$A$66,'Annual incl tax'!$B62,'5.4.3 (Large incl tax)'!H$35:H$66)</f>
        <v>6.2013072142896242</v>
      </c>
      <c r="H62" s="48">
        <f>AVERAGEIF('5.4.3 (Large incl tax)'!$A$35:$A$66,'Annual incl tax'!$B62,'5.4.3 (Large incl tax)'!I$35:I$66)</f>
        <v>11.020057593566404</v>
      </c>
      <c r="I62" s="48">
        <f>AVERAGEIF('5.4.3 (Large incl tax)'!$A$35:$A$66,'Annual incl tax'!$B62,'5.4.3 (Large incl tax)'!J$35:J$66)</f>
        <v>7.1818137121020964</v>
      </c>
      <c r="J62" s="48">
        <f>AVERAGEIF('5.4.3 (Large incl tax)'!$A$35:$A$66,'Annual incl tax'!$B62,'5.4.3 (Large incl tax)'!K$35:K$66)</f>
        <v>8.4200501921407103</v>
      </c>
      <c r="K62" s="48">
        <f>AVERAGEIF('5.4.3 (Large incl tax)'!$A$35:$A$66,'Annual incl tax'!$B62,'5.4.3 (Large incl tax)'!L$35:L$66)</f>
        <v>8.7761065502354985</v>
      </c>
      <c r="L62" s="48">
        <f>AVERAGEIF('5.4.3 (Large incl tax)'!$A$35:$A$66,'Annual incl tax'!$B62,'5.4.3 (Large incl tax)'!M$35:M$66)</f>
        <v>4.1208880190025141</v>
      </c>
      <c r="M62" s="48">
        <f>AVERAGEIF('5.4.3 (Large incl tax)'!$A$35:$A$66,'Annual incl tax'!$B62,'5.4.3 (Large incl tax)'!N$35:N$66)</f>
        <v>6.0356131253541188</v>
      </c>
      <c r="N62" s="48">
        <f>AVERAGEIF('5.4.3 (Large incl tax)'!$A$35:$A$66,'Annual incl tax'!$B62,'5.4.3 (Large incl tax)'!O$35:O$66)</f>
        <v>7.5189515873392292</v>
      </c>
      <c r="O62" s="48">
        <f>AVERAGEIF('5.4.3 (Large incl tax)'!$A$35:$A$66,'Annual incl tax'!$B62,'5.4.3 (Large incl tax)'!P$35:P$66)</f>
        <v>6.3742738862445885</v>
      </c>
      <c r="P62" s="48">
        <f>AVERAGEIF('5.4.3 (Large incl tax)'!$A$35:$A$66,'Annual incl tax'!$B62,'5.4.3 (Large incl tax)'!Q$35:Q$66)</f>
        <v>3.8357379954136768</v>
      </c>
      <c r="Q62" s="48">
        <f>AVERAGEIF('5.4.3 (Large incl tax)'!$A$35:$A$66,'Annual incl tax'!$B62,'5.4.3 (Large incl tax)'!R$35:R$66)</f>
        <v>12.757565183263049</v>
      </c>
      <c r="R62" s="49">
        <f t="shared" si="25"/>
        <v>6.8192706313321754</v>
      </c>
      <c r="S62" s="50">
        <f t="shared" si="26"/>
        <v>87.081080557889521</v>
      </c>
      <c r="T62" s="51">
        <f t="shared" si="27"/>
        <v>15</v>
      </c>
      <c r="U62" s="48">
        <f>AVERAGEIF('5.4.3 (Large incl tax)'!$A$35:$A$66,'Annual incl tax'!$B62,'5.4.3 (Large incl tax)'!V$35:V$66)</f>
        <v>6.4763342236936019</v>
      </c>
      <c r="V62" s="48">
        <f>AVERAGEIF('5.4.3 (Large incl tax)'!$A$35:$A$66,'Annual incl tax'!$B62,'5.4.3 (Large incl tax)'!W$35:W$66)</f>
        <v>7.5846987446821137</v>
      </c>
      <c r="W62" s="48">
        <f>AVERAGEIF('5.4.3 (Large incl tax)'!$A$35:$A$66,'Annual incl tax'!$B62,'5.4.3 (Large incl tax)'!X$35:X$66)</f>
        <v>11.830595255651115</v>
      </c>
      <c r="X62" s="48">
        <f>AVERAGEIF('5.4.3 (Large incl tax)'!$A$35:$A$66,'Annual incl tax'!$B62,'5.4.3 (Large incl tax)'!Y$35:Y$66)</f>
        <v>6.7854145022413626</v>
      </c>
      <c r="Y62" s="48">
        <f>AVERAGEIF('5.4.3 (Large incl tax)'!$A$35:$A$66,'Annual incl tax'!$B62,'5.4.3 (Large incl tax)'!Z$35:Z$66)</f>
        <v>5.9930094626699795</v>
      </c>
      <c r="Z62" s="48">
        <f>AVERAGEIF('5.4.3 (Large incl tax)'!$A$35:$A$66,'Annual incl tax'!$B62,'5.4.3 (Large incl tax)'!AA$35:AA$66)</f>
        <v>7.1115458328786696</v>
      </c>
      <c r="AA62" s="48">
        <f>AVERAGEIF('5.4.3 (Large incl tax)'!$A$35:$A$66,'Annual incl tax'!$B62,'5.4.3 (Large incl tax)'!AB$35:AB$66)</f>
        <v>6.7632531080240632</v>
      </c>
      <c r="AB62" s="48">
        <f>AVERAGEIF('5.4.3 (Large incl tax)'!$A$35:$A$66,'Annual incl tax'!$B62,'5.4.3 (Large incl tax)'!AC$35:AC$66)</f>
        <v>6.924426475079029</v>
      </c>
      <c r="AC62" s="48">
        <f>AVERAGEIF('5.4.3 (Large incl tax)'!$A$35:$A$66,'Annual incl tax'!$B62,'5.4.3 (Large incl tax)'!AD$35:AD$66)</f>
        <v>9.3101910873776852</v>
      </c>
      <c r="AD62" s="48">
        <f>AVERAGEIF('5.4.3 (Large incl tax)'!$A$35:$A$66,'Annual incl tax'!$B62,'5.4.3 (Large incl tax)'!AE$35:AE$66)</f>
        <v>7.8535835765257307</v>
      </c>
      <c r="AE62" s="48">
        <f>AVERAGEIF('5.4.3 (Large incl tax)'!$A$35:$A$66,'Annual incl tax'!$B62,'5.4.3 (Large incl tax)'!AF$35:AF$66)</f>
        <v>7.925718886517263</v>
      </c>
      <c r="AF62" s="48">
        <f>AVERAGEIF('5.4.3 (Large incl tax)'!$A$35:$A$66,'Annual incl tax'!$B62,'5.4.3 (Large incl tax)'!AG$35:AG$66)</f>
        <v>10.026775690412487</v>
      </c>
      <c r="AG62" s="48">
        <f>AVERAGEIF('5.4.3 (Large incl tax)'!$A$35:$A$66,'Annual incl tax'!$B62,'5.4.3 (Large incl tax)'!AH$35:AH$66)</f>
        <v>6.4936800859067567</v>
      </c>
      <c r="AH62" s="48">
        <f t="shared" si="28"/>
        <v>7.0179861539788497</v>
      </c>
      <c r="AI62" s="50">
        <f t="shared" si="29"/>
        <v>81.783846581545944</v>
      </c>
      <c r="AJ62" s="51">
        <f>RANK(Q62,(C62:Q62,U62:AG62),1)</f>
        <v>28</v>
      </c>
    </row>
    <row r="63" spans="1:36" ht="12.95" customHeight="1" x14ac:dyDescent="0.2">
      <c r="A63" s="32" t="s">
        <v>37</v>
      </c>
      <c r="B63" s="110">
        <v>2021</v>
      </c>
      <c r="C63" s="48">
        <f>AVERAGEIF('5.4.3 (Large incl tax)'!$A$35:$A$66,'Annual incl tax'!$B63,'5.4.3 (Large incl tax)'!D$35:D$66)</f>
        <v>9.2756626589035527</v>
      </c>
      <c r="D63" s="48">
        <f>AVERAGEIF('5.4.3 (Large incl tax)'!$A$35:$A$66,'Annual incl tax'!$B63,'5.4.3 (Large incl tax)'!E$35:E$66)</f>
        <v>8.5658016657919003</v>
      </c>
      <c r="E63" s="48">
        <f>AVERAGEIF('5.4.3 (Large incl tax)'!$A$35:$A$66,'Annual incl tax'!$B63,'5.4.3 (Large incl tax)'!F$35:F$66)</f>
        <v>8.1829381046688408</v>
      </c>
      <c r="F63" s="48">
        <f>AVERAGEIF('5.4.3 (Large incl tax)'!$A$35:$A$66,'Annual incl tax'!$B63,'5.4.3 (Large incl tax)'!G$35:G$66)</f>
        <v>5.4448845253995755</v>
      </c>
      <c r="G63" s="48">
        <f>AVERAGEIF('5.4.3 (Large incl tax)'!$A$35:$A$66,'Annual incl tax'!$B63,'5.4.3 (Large incl tax)'!H$35:H$66)</f>
        <v>6.9234724848960365</v>
      </c>
      <c r="H63" s="48">
        <f>AVERAGEIF('5.4.3 (Large incl tax)'!$A$35:$A$66,'Annual incl tax'!$B63,'5.4.3 (Large incl tax)'!I$35:I$66)</f>
        <v>11.246417880766893</v>
      </c>
      <c r="I63" s="48">
        <f>AVERAGEIF('5.4.3 (Large incl tax)'!$A$35:$A$66,'Annual incl tax'!$B63,'5.4.3 (Large incl tax)'!J$35:J$66)</f>
        <v>9.8081492454654722</v>
      </c>
      <c r="J63" s="48">
        <f>AVERAGEIF('5.4.3 (Large incl tax)'!$A$35:$A$66,'Annual incl tax'!$B63,'5.4.3 (Large incl tax)'!K$35:K$66)</f>
        <v>10.984628494958123</v>
      </c>
      <c r="K63" s="48">
        <f>AVERAGEIF('5.4.3 (Large incl tax)'!$A$35:$A$66,'Annual incl tax'!$B63,'5.4.3 (Large incl tax)'!L$35:L$66)</f>
        <v>10.867222609536118</v>
      </c>
      <c r="L63" s="48">
        <f>AVERAGEIF('5.4.3 (Large incl tax)'!$A$35:$A$66,'Annual incl tax'!$B63,'5.4.3 (Large incl tax)'!M$35:M$66)</f>
        <v>5.0889958586571185</v>
      </c>
      <c r="M63" s="48">
        <f>AVERAGEIF('5.4.3 (Large incl tax)'!$A$35:$A$66,'Annual incl tax'!$B63,'5.4.3 (Large incl tax)'!N$35:N$66)</f>
        <v>7.2483001887696075</v>
      </c>
      <c r="N63" s="48">
        <f>AVERAGEIF('5.4.3 (Large incl tax)'!$A$35:$A$66,'Annual incl tax'!$B63,'5.4.3 (Large incl tax)'!O$35:O$66)</f>
        <v>9.2004224852514707</v>
      </c>
      <c r="O63" s="48">
        <f>AVERAGEIF('5.4.3 (Large incl tax)'!$A$35:$A$66,'Annual incl tax'!$B63,'5.4.3 (Large incl tax)'!P$35:P$66)</f>
        <v>9.0891080055785363</v>
      </c>
      <c r="P63" s="48">
        <f>AVERAGEIF('5.4.3 (Large incl tax)'!$A$35:$A$66,'Annual incl tax'!$B63,'5.4.3 (Large incl tax)'!Q$35:Q$66)</f>
        <v>5.738562269516736</v>
      </c>
      <c r="Q63" s="48">
        <f>AVERAGEIF('5.4.3 (Large incl tax)'!$A$35:$A$66,'Annual incl tax'!$B63,'5.4.3 (Large incl tax)'!R$35:R$66)</f>
        <v>14.056797988734345</v>
      </c>
      <c r="R63" s="49">
        <f t="shared" si="25"/>
        <v>9.0891080055785363</v>
      </c>
      <c r="S63" s="50">
        <f t="shared" si="26"/>
        <v>54.655418112611677</v>
      </c>
      <c r="T63" s="51">
        <f t="shared" si="27"/>
        <v>15</v>
      </c>
      <c r="U63" s="48">
        <f>AVERAGEIF('5.4.3 (Large incl tax)'!$A$35:$A$66,'Annual incl tax'!$B63,'5.4.3 (Large incl tax)'!V$35:V$66)</f>
        <v>9.6261147627297188</v>
      </c>
      <c r="V63" s="48">
        <f>AVERAGEIF('5.4.3 (Large incl tax)'!$A$35:$A$66,'Annual incl tax'!$B63,'5.4.3 (Large incl tax)'!W$35:W$66)</f>
        <v>7.4194805897619247</v>
      </c>
      <c r="W63" s="48">
        <f>AVERAGEIF('5.4.3 (Large incl tax)'!$A$35:$A$66,'Annual incl tax'!$B63,'5.4.3 (Large incl tax)'!X$35:X$66)</f>
        <v>14.518135988419363</v>
      </c>
      <c r="X63" s="48">
        <f>AVERAGEIF('5.4.3 (Large incl tax)'!$A$35:$A$66,'Annual incl tax'!$B63,'5.4.3 (Large incl tax)'!Y$35:Y$66)</f>
        <v>6.9784195011193075</v>
      </c>
      <c r="Y63" s="48">
        <f>AVERAGEIF('5.4.3 (Large incl tax)'!$A$35:$A$66,'Annual incl tax'!$B63,'5.4.3 (Large incl tax)'!Z$35:Z$66)</f>
        <v>9.0684833458570928</v>
      </c>
      <c r="Z63" s="48">
        <f>AVERAGEIF('5.4.3 (Large incl tax)'!$A$35:$A$66,'Annual incl tax'!$B63,'5.4.3 (Large incl tax)'!AA$35:AA$66)</f>
        <v>7.121374392527196</v>
      </c>
      <c r="AA63" s="48">
        <f>AVERAGEIF('5.4.3 (Large incl tax)'!$A$35:$A$66,'Annual incl tax'!$B63,'5.4.3 (Large incl tax)'!AB$35:AB$66)</f>
        <v>7.7141555613411521</v>
      </c>
      <c r="AB63" s="48">
        <f>AVERAGEIF('5.4.3 (Large incl tax)'!$A$35:$A$66,'Annual incl tax'!$B63,'5.4.3 (Large incl tax)'!AC$35:AC$66)</f>
        <v>7.7453890768167639</v>
      </c>
      <c r="AC63" s="48">
        <f>AVERAGEIF('5.4.3 (Large incl tax)'!$A$35:$A$66,'Annual incl tax'!$B63,'5.4.3 (Large incl tax)'!AD$35:AD$66)</f>
        <v>9.32643733033518</v>
      </c>
      <c r="AD63" s="48">
        <f>AVERAGEIF('5.4.3 (Large incl tax)'!$A$35:$A$66,'Annual incl tax'!$B63,'5.4.3 (Large incl tax)'!AE$35:AE$66)</f>
        <v>7.7993361449938057</v>
      </c>
      <c r="AE63" s="48">
        <f>AVERAGEIF('5.4.3 (Large incl tax)'!$A$35:$A$66,'Annual incl tax'!$B63,'5.4.3 (Large incl tax)'!AF$35:AF$66)</f>
        <v>9.2733176575976408</v>
      </c>
      <c r="AF63" s="48">
        <f>AVERAGEIF('5.4.3 (Large incl tax)'!$A$35:$A$66,'Annual incl tax'!$B63,'5.4.3 (Large incl tax)'!AG$35:AG$66)</f>
        <v>10.639515795408229</v>
      </c>
      <c r="AG63" s="48">
        <f>AVERAGEIF('5.4.3 (Large incl tax)'!$A$35:$A$66,'Annual incl tax'!$B63,'5.4.3 (Large incl tax)'!AH$35:AH$66)</f>
        <v>7.1076766957468145</v>
      </c>
      <c r="AH63" s="48">
        <f t="shared" si="28"/>
        <v>8.8171425058244957</v>
      </c>
      <c r="AI63" s="50">
        <f t="shared" si="29"/>
        <v>59.42577744942421</v>
      </c>
      <c r="AJ63" s="51">
        <f>RANK(Q63,(C63:Q63,U63:AG63),1)</f>
        <v>27</v>
      </c>
    </row>
    <row r="64" spans="1:36" ht="12.95" customHeight="1" x14ac:dyDescent="0.2">
      <c r="A64" s="32" t="s">
        <v>37</v>
      </c>
      <c r="B64" s="110">
        <v>2022</v>
      </c>
      <c r="C64" s="48">
        <f>AVERAGEIF('5.4.3 (Large incl tax)'!$A$35:$A$66,'Annual incl tax'!$B64,'5.4.3 (Large incl tax)'!D$35:D$66)</f>
        <v>15.840786706514663</v>
      </c>
      <c r="D64" s="48">
        <f>AVERAGEIF('5.4.3 (Large incl tax)'!$A$35:$A$66,'Annual incl tax'!$B64,'5.4.3 (Large incl tax)'!E$35:E$66)</f>
        <v>14.035439624308314</v>
      </c>
      <c r="E64" s="48">
        <f>AVERAGEIF('5.4.3 (Large incl tax)'!$A$35:$A$66,'Annual incl tax'!$B64,'5.4.3 (Large incl tax)'!F$35:F$66)</f>
        <v>15.751618259633281</v>
      </c>
      <c r="F64" s="48">
        <f>AVERAGEIF('5.4.3 (Large incl tax)'!$A$35:$A$66,'Annual incl tax'!$B64,'5.4.3 (Large incl tax)'!G$35:G$66)</f>
        <v>9.3115291345030773</v>
      </c>
      <c r="G64" s="48">
        <f>AVERAGEIF('5.4.3 (Large incl tax)'!$A$35:$A$66,'Annual incl tax'!$B64,'5.4.3 (Large incl tax)'!H$35:H$66)</f>
        <v>9.5228421976277549</v>
      </c>
      <c r="H64" s="48">
        <f>AVERAGEIF('5.4.3 (Large incl tax)'!$A$35:$A$66,'Annual incl tax'!$B64,'5.4.3 (Large incl tax)'!I$35:I$66)</f>
        <v>15.810969078165796</v>
      </c>
      <c r="I64" s="48">
        <f>AVERAGEIF('5.4.3 (Large incl tax)'!$A$35:$A$66,'Annual incl tax'!$B64,'5.4.3 (Large incl tax)'!J$35:J$66)</f>
        <v>16.291554322193697</v>
      </c>
      <c r="J64" s="48">
        <f>AVERAGEIF('5.4.3 (Large incl tax)'!$A$35:$A$66,'Annual incl tax'!$B64,'5.4.3 (Large incl tax)'!K$35:K$66)</f>
        <v>18.017169867721911</v>
      </c>
      <c r="K64" s="48">
        <f>AVERAGEIF('5.4.3 (Large incl tax)'!$A$35:$A$66,'Annual incl tax'!$B64,'5.4.3 (Large incl tax)'!L$35:L$66)</f>
        <v>22.332409779007477</v>
      </c>
      <c r="L64" s="48">
        <f>AVERAGEIF('5.4.3 (Large incl tax)'!$A$35:$A$66,'Annual incl tax'!$B64,'5.4.3 (Large incl tax)'!M$35:M$66)</f>
        <v>7.6584644506765631</v>
      </c>
      <c r="M64" s="48">
        <f>AVERAGEIF('5.4.3 (Large incl tax)'!$A$35:$A$66,'Annual incl tax'!$B64,'5.4.3 (Large incl tax)'!N$35:N$66)</f>
        <v>13.727686737985945</v>
      </c>
      <c r="N64" s="48">
        <f>AVERAGEIF('5.4.3 (Large incl tax)'!$A$35:$A$66,'Annual incl tax'!$B64,'5.4.3 (Large incl tax)'!O$35:O$66)</f>
        <v>12.275404220160219</v>
      </c>
      <c r="O64" s="48">
        <f>AVERAGEIF('5.4.3 (Large incl tax)'!$A$35:$A$66,'Annual incl tax'!$B64,'5.4.3 (Large incl tax)'!P$35:P$66)</f>
        <v>18.096030702854399</v>
      </c>
      <c r="P64" s="48">
        <f>AVERAGEIF('5.4.3 (Large incl tax)'!$A$35:$A$66,'Annual incl tax'!$B64,'5.4.3 (Large incl tax)'!Q$35:Q$66)</f>
        <v>9.3557152214001107</v>
      </c>
      <c r="Q64" s="48">
        <f>AVERAGEIF('5.4.3 (Large incl tax)'!$A$35:$A$66,'Annual incl tax'!$B64,'5.4.3 (Large incl tax)'!R$35:R$66)</f>
        <v>19.351217623524036</v>
      </c>
      <c r="R64" s="49">
        <f t="shared" si="25"/>
        <v>15.751618259633281</v>
      </c>
      <c r="S64" s="50">
        <f t="shared" si="26"/>
        <v>22.852251143715559</v>
      </c>
      <c r="T64" s="51">
        <f t="shared" si="27"/>
        <v>14</v>
      </c>
      <c r="U64" s="48">
        <f>AVERAGEIF('5.4.3 (Large incl tax)'!$A$35:$A$66,'Annual incl tax'!$B64,'5.4.3 (Large incl tax)'!V$35:V$66)</f>
        <v>13.886552327984621</v>
      </c>
      <c r="V64" s="48">
        <f>AVERAGEIF('5.4.3 (Large incl tax)'!$A$35:$A$66,'Annual incl tax'!$B64,'5.4.3 (Large incl tax)'!W$35:W$66)</f>
        <v>12.763218016286675</v>
      </c>
      <c r="W64" s="48">
        <f>AVERAGEIF('5.4.3 (Large incl tax)'!$A$35:$A$66,'Annual incl tax'!$B64,'5.4.3 (Large incl tax)'!X$35:X$66)</f>
        <v>23.085405360688231</v>
      </c>
      <c r="X64" s="48">
        <f>AVERAGEIF('5.4.3 (Large incl tax)'!$A$35:$A$66,'Annual incl tax'!$B64,'5.4.3 (Large incl tax)'!Y$35:Y$66)</f>
        <v>15.169079492064224</v>
      </c>
      <c r="Y64" s="48">
        <f>AVERAGEIF('5.4.3 (Large incl tax)'!$A$35:$A$66,'Annual incl tax'!$B64,'5.4.3 (Large incl tax)'!Z$35:Z$66)</f>
        <v>16.738967604343401</v>
      </c>
      <c r="Z64" s="48">
        <f>AVERAGEIF('5.4.3 (Large incl tax)'!$A$35:$A$66,'Annual incl tax'!$B64,'5.4.3 (Large incl tax)'!AA$35:AA$66)</f>
        <v>18.081078036616745</v>
      </c>
      <c r="AA64" s="48">
        <f>AVERAGEIF('5.4.3 (Large incl tax)'!$A$35:$A$66,'Annual incl tax'!$B64,'5.4.3 (Large incl tax)'!AB$35:AB$66)</f>
        <v>17.911352231420267</v>
      </c>
      <c r="AB64" s="48">
        <f>AVERAGEIF('5.4.3 (Large incl tax)'!$A$35:$A$66,'Annual incl tax'!$B64,'5.4.3 (Large incl tax)'!AC$35:AC$66)</f>
        <v>18.595095185042794</v>
      </c>
      <c r="AC64" s="48">
        <f>AVERAGEIF('5.4.3 (Large incl tax)'!$A$35:$A$66,'Annual incl tax'!$B64,'5.4.3 (Large incl tax)'!AD$35:AD$66)</f>
        <v>8.1356342083849071</v>
      </c>
      <c r="AD64" s="48">
        <f>AVERAGEIF('5.4.3 (Large incl tax)'!$A$35:$A$66,'Annual incl tax'!$B64,'5.4.3 (Large incl tax)'!AE$35:AE$66)</f>
        <v>11.759295966305565</v>
      </c>
      <c r="AE64" s="48">
        <f>AVERAGEIF('5.4.3 (Large incl tax)'!$A$35:$A$66,'Annual incl tax'!$B64,'5.4.3 (Large incl tax)'!AF$35:AF$66)</f>
        <v>19.324084552551479</v>
      </c>
      <c r="AF64" s="48">
        <f>AVERAGEIF('5.4.3 (Large incl tax)'!$A$35:$A$66,'Annual incl tax'!$B64,'5.4.3 (Large incl tax)'!AG$35:AG$66)</f>
        <v>19.81773425850001</v>
      </c>
      <c r="AG64" s="48">
        <f>AVERAGEIF('5.4.3 (Large incl tax)'!$A$35:$A$66,'Annual incl tax'!$B64,'5.4.3 (Large incl tax)'!AH$35:AH$66)</f>
        <v>14.570103600472731</v>
      </c>
      <c r="AH64" s="48">
        <f t="shared" si="28"/>
        <v>15.781293668899538</v>
      </c>
      <c r="AI64" s="50">
        <f t="shared" si="29"/>
        <v>22.621237710440731</v>
      </c>
      <c r="AJ64" s="51">
        <f>RANK(Q64,(C64:Q64,U64:AG64),1)</f>
        <v>25</v>
      </c>
    </row>
    <row r="65" spans="1:36" ht="12.95" customHeight="1" x14ac:dyDescent="0.2">
      <c r="A65" s="32" t="s">
        <v>37</v>
      </c>
      <c r="B65" s="124">
        <v>2023</v>
      </c>
      <c r="C65" s="48">
        <f>AVERAGEIF('5.4.3 (Large incl tax)'!$A$35:$A$66,'Annual incl tax'!$B65,'5.4.3 (Large incl tax)'!D$35:D$66)</f>
        <v>19.148524141150858</v>
      </c>
      <c r="D65" s="48">
        <f>AVERAGEIF('5.4.3 (Large incl tax)'!$A$35:$A$66,'Annual incl tax'!$B65,'5.4.3 (Large incl tax)'!E$35:E$66)</f>
        <v>15.505105885825087</v>
      </c>
      <c r="E65" s="48">
        <f>AVERAGEIF('5.4.3 (Large incl tax)'!$A$35:$A$66,'Annual incl tax'!$B65,'5.4.3 (Large incl tax)'!F$35:F$66)</f>
        <v>10.440878781878972</v>
      </c>
      <c r="F65" s="48">
        <f>AVERAGEIF('5.4.3 (Large incl tax)'!$A$35:$A$66,'Annual incl tax'!$B65,'5.4.3 (Large incl tax)'!G$35:G$66)</f>
        <v>6.5099156041928232</v>
      </c>
      <c r="G65" s="48">
        <f>AVERAGEIF('5.4.3 (Large incl tax)'!$A$35:$A$66,'Annual incl tax'!$B65,'5.4.3 (Large incl tax)'!H$35:H$66)</f>
        <v>13.507209906426674</v>
      </c>
      <c r="H65" s="48">
        <f>AVERAGEIF('5.4.3 (Large incl tax)'!$A$35:$A$66,'Annual incl tax'!$B65,'5.4.3 (Large incl tax)'!I$35:I$66)</f>
        <v>16.022640376771637</v>
      </c>
      <c r="I65" s="48">
        <f>AVERAGEIF('5.4.3 (Large incl tax)'!$A$35:$A$66,'Annual incl tax'!$B65,'5.4.3 (Large incl tax)'!J$35:J$66)</f>
        <v>13.260233283589503</v>
      </c>
      <c r="J65" s="48">
        <f>AVERAGEIF('5.4.3 (Large incl tax)'!$A$35:$A$66,'Annual incl tax'!$B65,'5.4.3 (Large incl tax)'!K$35:K$66)</f>
        <v>19.015028619945127</v>
      </c>
      <c r="K65" s="48">
        <f>AVERAGEIF('5.4.3 (Large incl tax)'!$A$35:$A$66,'Annual incl tax'!$B65,'5.4.3 (Large incl tax)'!L$35:L$66)</f>
        <v>16.990335412527298</v>
      </c>
      <c r="L65" s="48">
        <f>AVERAGEIF('5.4.3 (Large incl tax)'!$A$35:$A$66,'Annual incl tax'!$B65,'5.4.3 (Large incl tax)'!M$35:M$66)</f>
        <v>14.065041563609981</v>
      </c>
      <c r="M65" s="48">
        <f>AVERAGEIF('5.4.3 (Large incl tax)'!$A$35:$A$66,'Annual incl tax'!$B65,'5.4.3 (Large incl tax)'!N$35:N$66)</f>
        <v>17.879844311093841</v>
      </c>
      <c r="N65" s="48">
        <f>AVERAGEIF('5.4.3 (Large incl tax)'!$A$35:$A$66,'Annual incl tax'!$B65,'5.4.3 (Large incl tax)'!O$35:O$66)</f>
        <v>7.5329941212328198</v>
      </c>
      <c r="O65" s="48">
        <f>AVERAGEIF('5.4.3 (Large incl tax)'!$A$35:$A$66,'Annual incl tax'!$B65,'5.4.3 (Large incl tax)'!P$35:P$66)</f>
        <v>10.80970288542467</v>
      </c>
      <c r="P65" s="48">
        <f>AVERAGEIF('5.4.3 (Large incl tax)'!$A$35:$A$66,'Annual incl tax'!$B65,'5.4.3 (Large incl tax)'!Q$35:Q$66)</f>
        <v>7.1346249762256777</v>
      </c>
      <c r="Q65" s="48">
        <f>AVERAGEIF('5.4.3 (Large incl tax)'!$A$35:$A$66,'Annual incl tax'!$B65,'5.4.3 (Large incl tax)'!R$35:R$66)</f>
        <v>25.956674622673763</v>
      </c>
      <c r="R65" s="49">
        <f t="shared" ref="R65" si="30">MEDIAN(C65:Q65)</f>
        <v>14.065041563609981</v>
      </c>
      <c r="S65" s="50">
        <f t="shared" ref="S65" si="31">(Q65-R65)/R65*100</f>
        <v>84.54744342761569</v>
      </c>
      <c r="T65" s="51">
        <f t="shared" ref="T65" si="32">RANK(Q65,(C65:Q65),1)</f>
        <v>15</v>
      </c>
      <c r="U65" s="48">
        <f>AVERAGEIF('5.4.3 (Large incl tax)'!$A$35:$A$66,'Annual incl tax'!$B65,'5.4.3 (Large incl tax)'!V$35:V$66)</f>
        <v>12.105790694945181</v>
      </c>
      <c r="V65" s="48">
        <f>AVERAGEIF('5.4.3 (Large incl tax)'!$A$35:$A$66,'Annual incl tax'!$B65,'5.4.3 (Large incl tax)'!W$35:W$66)</f>
        <v>18.868786494105038</v>
      </c>
      <c r="W65" s="48">
        <f>AVERAGEIF('5.4.3 (Large incl tax)'!$A$35:$A$66,'Annual incl tax'!$B65,'5.4.3 (Large incl tax)'!X$35:X$66)</f>
        <v>23.387528861068208</v>
      </c>
      <c r="X65" s="48">
        <f>AVERAGEIF('5.4.3 (Large incl tax)'!$A$35:$A$66,'Annual incl tax'!$B65,'5.4.3 (Large incl tax)'!Y$35:Y$66)</f>
        <v>16.039704334488626</v>
      </c>
      <c r="Y65" s="48">
        <f>AVERAGEIF('5.4.3 (Large incl tax)'!$A$35:$A$66,'Annual incl tax'!$B65,'5.4.3 (Large incl tax)'!Z$35:Z$66)</f>
        <v>11.858542938821561</v>
      </c>
      <c r="Z65" s="48">
        <f>AVERAGEIF('5.4.3 (Large incl tax)'!$A$35:$A$66,'Annual incl tax'!$B65,'5.4.3 (Large incl tax)'!AA$35:AA$66)</f>
        <v>21.111327804522219</v>
      </c>
      <c r="AA65" s="48">
        <f>AVERAGEIF('5.4.3 (Large incl tax)'!$A$35:$A$66,'Annual incl tax'!$B65,'5.4.3 (Large incl tax)'!AB$35:AB$66)</f>
        <v>16.13050571896629</v>
      </c>
      <c r="AB65" s="48">
        <f>AVERAGEIF('5.4.3 (Large incl tax)'!$A$35:$A$66,'Annual incl tax'!$B65,'5.4.3 (Large incl tax)'!AC$35:AC$66)</f>
        <v>11.116919803003436</v>
      </c>
      <c r="AC65" s="48">
        <f>AVERAGEIF('5.4.3 (Large incl tax)'!$A$35:$A$66,'Annual incl tax'!$B65,'5.4.3 (Large incl tax)'!AD$35:AD$66)</f>
        <v>9.0395308614669325</v>
      </c>
      <c r="AD65" s="48">
        <f>AVERAGEIF('5.4.3 (Large incl tax)'!$A$35:$A$66,'Annual incl tax'!$B65,'5.4.3 (Large incl tax)'!AE$35:AE$66)</f>
        <v>17.356970806393495</v>
      </c>
      <c r="AE65" s="48">
        <f>AVERAGEIF('5.4.3 (Large incl tax)'!$A$35:$A$66,'Annual incl tax'!$B65,'5.4.3 (Large incl tax)'!AF$35:AF$66)</f>
        <v>13.892963804145271</v>
      </c>
      <c r="AF65" s="48">
        <f>AVERAGEIF('5.4.3 (Large incl tax)'!$A$35:$A$66,'Annual incl tax'!$B65,'5.4.3 (Large incl tax)'!AG$35:AG$66)</f>
        <v>20.3575800403069</v>
      </c>
      <c r="AG65" s="48">
        <f>AVERAGEIF('5.4.3 (Large incl tax)'!$A$35:$A$66,'Annual incl tax'!$B65,'5.4.3 (Large incl tax)'!AH$35:AH$66)</f>
        <v>16.009685511325465</v>
      </c>
      <c r="AH65" s="48">
        <f t="shared" ref="AH65" si="33">MEDIAN(C65:Q65,U65:AG65)</f>
        <v>15.757395698575277</v>
      </c>
      <c r="AI65" s="50">
        <f t="shared" ref="AI65" si="34">(Q65-AH65)/AH65*100</f>
        <v>64.726932795250335</v>
      </c>
      <c r="AJ65" s="51">
        <f>RANK(Q65,(C65:Q65,U65:AG65),1)</f>
        <v>28</v>
      </c>
    </row>
    <row r="66" spans="1:36" ht="12.95" customHeight="1" x14ac:dyDescent="0.2">
      <c r="A66" s="32" t="s">
        <v>40</v>
      </c>
      <c r="B66" s="109">
        <v>2008</v>
      </c>
      <c r="C66" s="48">
        <f>AVERAGEIF('5.4.4 (Very Large incl tax)'!$A$35:$A$66,'Annual incl tax'!$B66,'5.4.4 (Very Large incl tax)'!D$35:D$66)</f>
        <v>6.5805765250000006</v>
      </c>
      <c r="D66" s="48">
        <f>AVERAGEIF('5.4.4 (Very Large incl tax)'!$A$35:$A$66,'Annual incl tax'!$B66,'5.4.4 (Very Large incl tax)'!E$35:E$66)</f>
        <v>5.8403584583333332</v>
      </c>
      <c r="E66" s="48">
        <f>AVERAGEIF('5.4.4 (Very Large incl tax)'!$A$35:$A$66,'Annual incl tax'!$B66,'5.4.4 (Very Large incl tax)'!F$35:F$66)</f>
        <v>6.9769331000000001</v>
      </c>
      <c r="F66" s="48">
        <f>AVERAGEIF('5.4.4 (Very Large incl tax)'!$A$35:$A$66,'Annual incl tax'!$B66,'5.4.4 (Very Large incl tax)'!G$35:G$66)</f>
        <v>4.2827517666666672</v>
      </c>
      <c r="G66" s="48">
        <f>AVERAGEIF('5.4.4 (Very Large incl tax)'!$A$35:$A$66,'Annual incl tax'!$B66,'5.4.4 (Very Large incl tax)'!H$35:H$66)</f>
        <v>4.5494153666666666</v>
      </c>
      <c r="H66" s="48">
        <f>AVERAGEIF('5.4.4 (Very Large incl tax)'!$A$35:$A$66,'Annual incl tax'!$B66,'5.4.4 (Very Large incl tax)'!I$35:I$66)</f>
        <v>6.817765575000001</v>
      </c>
      <c r="I66" s="48">
        <f>AVERAGEIF('5.4.4 (Very Large incl tax)'!$A$35:$A$66,'Annual incl tax'!$B66,'5.4.4 (Very Large incl tax)'!J$35:J$66)</f>
        <v>5.2308970749999997</v>
      </c>
      <c r="J66" s="48">
        <f>AVERAGEIF('5.4.4 (Very Large incl tax)'!$A$35:$A$66,'Annual incl tax'!$B66,'5.4.4 (Very Large incl tax)'!K$35:K$66)</f>
        <v>7.1328625083333339</v>
      </c>
      <c r="K66" s="48">
        <f>AVERAGEIF('5.4.4 (Very Large incl tax)'!$A$35:$A$66,'Annual incl tax'!$B66,'5.4.4 (Very Large incl tax)'!L$35:L$66)</f>
        <v>8.6154235000000003</v>
      </c>
      <c r="L66" s="48"/>
      <c r="M66" s="48">
        <f>AVERAGEIF('5.4.4 (Very Large incl tax)'!$A$35:$A$66,'Annual incl tax'!$B66,'5.4.4 (Very Large incl tax)'!N$35:N$66)</f>
        <v>6.279354791666667</v>
      </c>
      <c r="N66" s="48">
        <f>AVERAGEIF('5.4.4 (Very Large incl tax)'!$A$35:$A$66,'Annual incl tax'!$B66,'5.4.4 (Very Large incl tax)'!O$35:O$66)</f>
        <v>4.8477057083333337</v>
      </c>
      <c r="O66" s="48">
        <f>AVERAGEIF('5.4.4 (Very Large incl tax)'!$A$35:$A$66,'Annual incl tax'!$B66,'5.4.4 (Very Large incl tax)'!P$35:P$66)</f>
        <v>5.2710087083333335</v>
      </c>
      <c r="P66" s="48">
        <f>AVERAGEIF('5.4.4 (Very Large incl tax)'!$A$35:$A$66,'Annual incl tax'!$B66,'5.4.4 (Very Large incl tax)'!Q$35:Q$66)</f>
        <v>4.7182502500000005</v>
      </c>
      <c r="Q66" s="48">
        <f>AVERAGEIF('5.4.4 (Very Large incl tax)'!$A$35:$A$66,'Annual incl tax'!$B66,'5.4.4 (Very Large incl tax)'!R$35:R$66)</f>
        <v>7.4757294999999999</v>
      </c>
      <c r="R66" s="49">
        <f t="shared" ref="R66" si="35">MEDIAN(C66:Q66)</f>
        <v>6.0598566250000001</v>
      </c>
      <c r="S66" s="50">
        <f t="shared" ref="S66" si="36">(Q66-R66)/R66*100</f>
        <v>23.364791654621033</v>
      </c>
      <c r="T66" s="51">
        <f t="shared" ref="T66" si="37">RANK(Q66,(C66:Q66),1)</f>
        <v>13</v>
      </c>
      <c r="U66" s="48">
        <f>AVERAGEIF('5.4.4 (Very Large incl tax)'!$A$35:$A$66,'Annual incl tax'!$B66,'5.4.4 (Very Large incl tax)'!V$35:V$66)</f>
        <v>3.2288815249999998</v>
      </c>
      <c r="V66" s="48">
        <f>AVERAGEIF('5.4.4 (Very Large incl tax)'!$A$35:$A$66,'Annual incl tax'!$B66,'5.4.4 (Very Large incl tax)'!W$35:W$66)</f>
        <v>3.8213013583333337</v>
      </c>
      <c r="W66" s="48">
        <f>AVERAGEIF('5.4.4 (Very Large incl tax)'!$A$35:$A$66,'Annual incl tax'!$B66,'5.4.4 (Very Large incl tax)'!X$35:X$66)</f>
        <v>11.087023191666667</v>
      </c>
      <c r="X66" s="48">
        <f>AVERAGEIF('5.4.4 (Very Large incl tax)'!$A$35:$A$66,'Annual incl tax'!$B66,'5.4.4 (Very Large incl tax)'!Y$35:Y$66)</f>
        <v>6.7365751416666662</v>
      </c>
      <c r="Y66" s="48">
        <f>AVERAGEIF('5.4.4 (Very Large incl tax)'!$A$35:$A$66,'Annual incl tax'!$B66,'5.4.4 (Very Large incl tax)'!Z$35:Z$66)</f>
        <v>3.0845341500000005</v>
      </c>
      <c r="Z66" s="48">
        <f>AVERAGEIF('5.4.4 (Very Large incl tax)'!$A$35:$A$66,'Annual incl tax'!$B66,'5.4.4 (Very Large incl tax)'!AA$35:AA$66)</f>
        <v>6.695330591666667</v>
      </c>
      <c r="AA66" s="48">
        <f>AVERAGEIF('5.4.4 (Very Large incl tax)'!$A$35:$A$66,'Annual incl tax'!$B66,'5.4.4 (Very Large incl tax)'!AB$35:AB$66)</f>
        <v>4.8085415833333336</v>
      </c>
      <c r="AB66" s="48">
        <f>AVERAGEIF('5.4.4 (Very Large incl tax)'!$A$35:$A$66,'Annual incl tax'!$B66,'5.4.4 (Very Large incl tax)'!AC$35:AC$66)</f>
        <v>4.8841904999999999</v>
      </c>
      <c r="AC66" s="48">
        <f>AVERAGEIF('5.4.4 (Very Large incl tax)'!$A$35:$A$66,'Annual incl tax'!$B66,'5.4.4 (Very Large incl tax)'!AD$35:AD$66)</f>
        <v>7.6620117583333336</v>
      </c>
      <c r="AD66" s="48">
        <f>AVERAGEIF('5.4.4 (Very Large incl tax)'!$A$35:$A$66,'Annual incl tax'!$B66,'5.4.4 (Very Large incl tax)'!AE$35:AE$66)</f>
        <v>5.5498925666666672</v>
      </c>
      <c r="AE66" s="48">
        <f>AVERAGEIF('5.4.4 (Very Large incl tax)'!$A$35:$A$66,'Annual incl tax'!$B66,'5.4.4 (Very Large incl tax)'!AF$35:AF$66)</f>
        <v>4.6325204749999997</v>
      </c>
      <c r="AF66" s="48">
        <f>AVERAGEIF('5.4.4 (Very Large incl tax)'!$A$35:$A$66,'Annual incl tax'!$B66,'5.4.4 (Very Large incl tax)'!AG$35:AG$66)</f>
        <v>7.2710625916666665</v>
      </c>
      <c r="AG66" s="48">
        <f>AVERAGEIF('5.4.4 (Very Large incl tax)'!$A$35:$A$66,'Annual incl tax'!$B66,'5.4.4 (Very Large incl tax)'!AH$35:AH$66)</f>
        <v>5.6733690416666667</v>
      </c>
      <c r="AH66" s="48">
        <f t="shared" ref="AH66" si="38">MEDIAN(C66:Q66,U66:AG66)</f>
        <v>5.6733690416666667</v>
      </c>
      <c r="AI66" s="50">
        <f t="shared" ref="AI66" si="39">(Q66-AH66)/AH66*100</f>
        <v>31.768785797228048</v>
      </c>
      <c r="AJ66" s="51">
        <f>RANK(Q66,(C66:Q66,U66:AG66),1)</f>
        <v>24</v>
      </c>
    </row>
    <row r="67" spans="1:36" ht="12.95" customHeight="1" x14ac:dyDescent="0.2">
      <c r="A67" s="32" t="s">
        <v>40</v>
      </c>
      <c r="B67" s="109">
        <v>2009</v>
      </c>
      <c r="C67" s="48">
        <f>AVERAGEIF('5.4.4 (Very Large incl tax)'!$A$35:$A$66,'Annual incl tax'!$B67,'5.4.4 (Very Large incl tax)'!D$35:D$66)</f>
        <v>8.1859791491523524</v>
      </c>
      <c r="D67" s="48">
        <f>AVERAGEIF('5.4.4 (Very Large incl tax)'!$A$35:$A$66,'Annual incl tax'!$B67,'5.4.4 (Very Large incl tax)'!E$35:E$66)</f>
        <v>7.1941065218723654</v>
      </c>
      <c r="E67" s="48">
        <f>AVERAGEIF('5.4.4 (Very Large incl tax)'!$A$35:$A$66,'Annual incl tax'!$B67,'5.4.4 (Very Large incl tax)'!F$35:F$66)</f>
        <v>6.9780822390760218</v>
      </c>
      <c r="F67" s="48">
        <f>AVERAGEIF('5.4.4 (Very Large incl tax)'!$A$35:$A$66,'Annual incl tax'!$B67,'5.4.4 (Very Large incl tax)'!G$35:G$66)</f>
        <v>4.7568817730195709</v>
      </c>
      <c r="G67" s="48">
        <f>AVERAGEIF('5.4.4 (Very Large incl tax)'!$A$35:$A$66,'Annual incl tax'!$B67,'5.4.4 (Very Large incl tax)'!H$35:H$66)</f>
        <v>5.1006577486885902</v>
      </c>
      <c r="H67" s="48">
        <f>AVERAGEIF('5.4.4 (Very Large incl tax)'!$A$35:$A$66,'Annual incl tax'!$B67,'5.4.4 (Very Large incl tax)'!I$35:I$66)</f>
        <v>7.740857791752096</v>
      </c>
      <c r="I67" s="48">
        <f>AVERAGEIF('5.4.4 (Very Large incl tax)'!$A$35:$A$66,'Annual incl tax'!$B67,'5.4.4 (Very Large incl tax)'!J$35:J$66)</f>
        <v>5.6249348104579955</v>
      </c>
      <c r="J67" s="48">
        <f>AVERAGEIF('5.4.4 (Very Large incl tax)'!$A$35:$A$66,'Annual incl tax'!$B67,'5.4.4 (Very Large incl tax)'!K$35:K$66)</f>
        <v>7.4034798522655656</v>
      </c>
      <c r="K67" s="48">
        <f>AVERAGEIF('5.4.4 (Very Large incl tax)'!$A$35:$A$66,'Annual incl tax'!$B67,'5.4.4 (Very Large incl tax)'!L$35:L$66)</f>
        <v>8.3210456995073887</v>
      </c>
      <c r="L67" s="48"/>
      <c r="M67" s="48">
        <f>AVERAGEIF('5.4.4 (Very Large incl tax)'!$A$35:$A$66,'Annual incl tax'!$B67,'5.4.4 (Very Large incl tax)'!N$35:N$66)</f>
        <v>7.4257327586828215</v>
      </c>
      <c r="N67" s="48">
        <f>AVERAGEIF('5.4.4 (Very Large incl tax)'!$A$35:$A$66,'Annual incl tax'!$B67,'5.4.4 (Very Large incl tax)'!O$35:O$66)</f>
        <v>5.2836879969955177</v>
      </c>
      <c r="O67" s="48">
        <f>AVERAGEIF('5.4.4 (Very Large incl tax)'!$A$35:$A$66,'Annual incl tax'!$B67,'5.4.4 (Very Large incl tax)'!P$35:P$66)</f>
        <v>6.4003286499445267</v>
      </c>
      <c r="P67" s="48">
        <f>AVERAGEIF('5.4.4 (Very Large incl tax)'!$A$35:$A$66,'Annual incl tax'!$B67,'5.4.4 (Very Large incl tax)'!Q$35:Q$66)</f>
        <v>4.4402708571539531</v>
      </c>
      <c r="Q67" s="48">
        <f>AVERAGEIF('5.4.4 (Very Large incl tax)'!$A$35:$A$66,'Annual incl tax'!$B67,'5.4.4 (Very Large incl tax)'!R$35:R$66)</f>
        <v>8.2277858255314413</v>
      </c>
      <c r="R67" s="49">
        <f t="shared" ref="R67:R80" si="40">MEDIAN(C67:Q67)</f>
        <v>7.0860943804741936</v>
      </c>
      <c r="S67" s="50">
        <f t="shared" ref="S67:S80" si="41">(Q67-R67)/R67*100</f>
        <v>16.11171660658642</v>
      </c>
      <c r="T67" s="51">
        <f t="shared" ref="T67:T80" si="42">RANK(Q67,(C67:Q67),1)</f>
        <v>13</v>
      </c>
      <c r="U67" s="48">
        <f>AVERAGEIF('5.4.4 (Very Large incl tax)'!$A$35:$A$66,'Annual incl tax'!$B67,'5.4.4 (Very Large incl tax)'!V$35:V$66)</f>
        <v>4.2623108348710783</v>
      </c>
      <c r="V67" s="48">
        <f>AVERAGEIF('5.4.4 (Very Large incl tax)'!$A$35:$A$66,'Annual incl tax'!$B67,'5.4.4 (Very Large incl tax)'!W$35:W$66)</f>
        <v>4.9166158354990461</v>
      </c>
      <c r="W67" s="48">
        <f>AVERAGEIF('5.4.4 (Very Large incl tax)'!$A$35:$A$66,'Annual incl tax'!$B67,'5.4.4 (Very Large incl tax)'!X$35:X$66)</f>
        <v>9.901804319932987</v>
      </c>
      <c r="X67" s="48">
        <f>AVERAGEIF('5.4.4 (Very Large incl tax)'!$A$35:$A$66,'Annual incl tax'!$B67,'5.4.4 (Very Large incl tax)'!Y$35:Y$66)</f>
        <v>7.9536573927350993</v>
      </c>
      <c r="Y67" s="48">
        <f>AVERAGEIF('5.4.4 (Very Large incl tax)'!$A$35:$A$66,'Annual incl tax'!$B67,'5.4.4 (Very Large incl tax)'!Z$35:Z$66)</f>
        <v>4.034838002784805</v>
      </c>
      <c r="Z67" s="48">
        <f>AVERAGEIF('5.4.4 (Very Large incl tax)'!$A$35:$A$66,'Annual incl tax'!$B67,'5.4.4 (Very Large incl tax)'!AA$35:AA$66)</f>
        <v>8.2543502093107897</v>
      </c>
      <c r="AA67" s="48">
        <f>AVERAGEIF('5.4.4 (Very Large incl tax)'!$A$35:$A$66,'Annual incl tax'!$B67,'5.4.4 (Very Large incl tax)'!AB$35:AB$66)</f>
        <v>6.4181120063617811</v>
      </c>
      <c r="AB67" s="48"/>
      <c r="AC67" s="48">
        <f>AVERAGEIF('5.4.4 (Very Large incl tax)'!$A$35:$A$66,'Annual incl tax'!$B67,'5.4.4 (Very Large incl tax)'!AD$35:AD$66)</f>
        <v>9.3141710062796772</v>
      </c>
      <c r="AD67" s="48">
        <f>AVERAGEIF('5.4.4 (Very Large incl tax)'!$A$35:$A$66,'Annual incl tax'!$B67,'5.4.4 (Very Large incl tax)'!AE$35:AE$66)</f>
        <v>6.529250080337726</v>
      </c>
      <c r="AE67" s="48">
        <f>AVERAGEIF('5.4.4 (Very Large incl tax)'!$A$35:$A$66,'Annual incl tax'!$B67,'5.4.4 (Very Large incl tax)'!AF$35:AF$66)</f>
        <v>5.1845043047508099</v>
      </c>
      <c r="AF67" s="48">
        <f>AVERAGEIF('5.4.4 (Very Large incl tax)'!$A$35:$A$66,'Annual incl tax'!$B67,'5.4.4 (Very Large incl tax)'!AG$35:AG$66)</f>
        <v>8.7417643626148305</v>
      </c>
      <c r="AG67" s="48">
        <f>AVERAGEIF('5.4.4 (Very Large incl tax)'!$A$35:$A$66,'Annual incl tax'!$B67,'5.4.4 (Very Large incl tax)'!AH$35:AH$66)</f>
        <v>6.4702923380930191</v>
      </c>
      <c r="AH67" s="48">
        <f t="shared" ref="AH67:AH80" si="43">MEDIAN(C67:Q67,U67:AG67)</f>
        <v>6.7536661597068743</v>
      </c>
      <c r="AI67" s="50">
        <f t="shared" ref="AI67:AI80" si="44">(Q67-AH67)/AH67*100</f>
        <v>21.826954885915583</v>
      </c>
      <c r="AJ67" s="51">
        <f>RANK(Q67,(C67:Q67,U67:AG67),1)</f>
        <v>21</v>
      </c>
    </row>
    <row r="68" spans="1:36" ht="12.95" customHeight="1" x14ac:dyDescent="0.2">
      <c r="A68" s="32" t="s">
        <v>40</v>
      </c>
      <c r="B68" s="109">
        <v>2010</v>
      </c>
      <c r="C68" s="48">
        <f>AVERAGEIF('5.4.4 (Very Large incl tax)'!$A$35:$A$66,'Annual incl tax'!$B68,'5.4.4 (Very Large incl tax)'!D$35:D$66)</f>
        <v>7.6461349534311172</v>
      </c>
      <c r="D68" s="48">
        <f>AVERAGEIF('5.4.4 (Very Large incl tax)'!$A$35:$A$66,'Annual incl tax'!$B68,'5.4.4 (Very Large incl tax)'!E$35:E$66)</f>
        <v>6.2837055693470116</v>
      </c>
      <c r="E68" s="48">
        <f>AVERAGEIF('5.4.4 (Very Large incl tax)'!$A$35:$A$66,'Annual incl tax'!$B68,'5.4.4 (Very Large incl tax)'!F$35:F$66)</f>
        <v>7.2542056075967132</v>
      </c>
      <c r="F68" s="48">
        <f>AVERAGEIF('5.4.4 (Very Large incl tax)'!$A$35:$A$66,'Annual incl tax'!$B68,'5.4.4 (Very Large incl tax)'!G$35:G$66)</f>
        <v>5.0518346101123317</v>
      </c>
      <c r="G68" s="48">
        <f>AVERAGEIF('5.4.4 (Very Large incl tax)'!$A$35:$A$66,'Annual incl tax'!$B68,'5.4.4 (Very Large incl tax)'!H$35:H$66)</f>
        <v>5.0115485865017071</v>
      </c>
      <c r="H68" s="48">
        <f>AVERAGEIF('5.4.4 (Very Large incl tax)'!$A$35:$A$66,'Annual incl tax'!$B68,'5.4.4 (Very Large incl tax)'!I$35:I$66)</f>
        <v>7.4008625916041</v>
      </c>
      <c r="I68" s="48">
        <f>AVERAGEIF('5.4.4 (Very Large incl tax)'!$A$35:$A$66,'Annual incl tax'!$B68,'5.4.4 (Very Large incl tax)'!J$35:J$66)</f>
        <v>5.9713321800499761</v>
      </c>
      <c r="J68" s="48">
        <f>AVERAGEIF('5.4.4 (Very Large incl tax)'!$A$35:$A$66,'Annual incl tax'!$B68,'5.4.4 (Very Large incl tax)'!K$35:K$66)</f>
        <v>4.8284954041742711</v>
      </c>
      <c r="K68" s="48">
        <f>AVERAGEIF('5.4.4 (Very Large incl tax)'!$A$35:$A$66,'Annual incl tax'!$B68,'5.4.4 (Very Large incl tax)'!L$35:L$66)</f>
        <v>8.637679004579855</v>
      </c>
      <c r="L68" s="48"/>
      <c r="M68" s="48">
        <f>AVERAGEIF('5.4.4 (Very Large incl tax)'!$A$35:$A$66,'Annual incl tax'!$B68,'5.4.4 (Very Large incl tax)'!N$35:N$66)</f>
        <v>6.2689247619100517</v>
      </c>
      <c r="N68" s="48">
        <f>AVERAGEIF('5.4.4 (Very Large incl tax)'!$A$35:$A$66,'Annual incl tax'!$B68,'5.4.4 (Very Large incl tax)'!O$35:O$66)</f>
        <v>4.7367225738360403</v>
      </c>
      <c r="O68" s="48">
        <f>AVERAGEIF('5.4.4 (Very Large incl tax)'!$A$35:$A$66,'Annual incl tax'!$B68,'5.4.4 (Very Large incl tax)'!P$35:P$66)</f>
        <v>5.7796818619064769</v>
      </c>
      <c r="P68" s="48">
        <f>AVERAGEIF('5.4.4 (Very Large incl tax)'!$A$35:$A$66,'Annual incl tax'!$B68,'5.4.4 (Very Large incl tax)'!Q$35:Q$66)</f>
        <v>5.6073450363313704</v>
      </c>
      <c r="Q68" s="48">
        <f>AVERAGEIF('5.4.4 (Very Large incl tax)'!$A$35:$A$66,'Annual incl tax'!$B68,'5.4.4 (Very Large incl tax)'!R$35:R$66)</f>
        <v>6.8746676730081244</v>
      </c>
      <c r="R68" s="49">
        <f t="shared" si="40"/>
        <v>6.1201284709800134</v>
      </c>
      <c r="S68" s="50">
        <f t="shared" si="41"/>
        <v>12.328813122239685</v>
      </c>
      <c r="T68" s="51">
        <f t="shared" si="42"/>
        <v>10</v>
      </c>
      <c r="U68" s="48">
        <f>AVERAGEIF('5.4.4 (Very Large incl tax)'!$A$35:$A$66,'Annual incl tax'!$B68,'5.4.4 (Very Large incl tax)'!V$35:V$66)</f>
        <v>4.1467685968235397</v>
      </c>
      <c r="V68" s="48">
        <f>AVERAGEIF('5.4.4 (Very Large incl tax)'!$A$35:$A$66,'Annual incl tax'!$B68,'5.4.4 (Very Large incl tax)'!W$35:W$66)</f>
        <v>4.9692383455585887</v>
      </c>
      <c r="W68" s="48">
        <f>AVERAGEIF('5.4.4 (Very Large incl tax)'!$A$35:$A$66,'Annual incl tax'!$B68,'5.4.4 (Very Large incl tax)'!X$35:X$66)</f>
        <v>11.921866454451774</v>
      </c>
      <c r="X68" s="48">
        <f>AVERAGEIF('5.4.4 (Very Large incl tax)'!$A$35:$A$66,'Annual incl tax'!$B68,'5.4.4 (Very Large incl tax)'!Y$35:Y$66)</f>
        <v>7.8371263957141135</v>
      </c>
      <c r="Y68" s="48">
        <f>AVERAGEIF('5.4.4 (Very Large incl tax)'!$A$35:$A$66,'Annual incl tax'!$B68,'5.4.4 (Very Large incl tax)'!Z$35:Z$66)</f>
        <v>4.4577210908623233</v>
      </c>
      <c r="Z68" s="48">
        <f>AVERAGEIF('5.4.4 (Very Large incl tax)'!$A$35:$A$66,'Annual incl tax'!$B68,'5.4.4 (Very Large incl tax)'!AA$35:AA$66)</f>
        <v>7.1319821952928457</v>
      </c>
      <c r="AA68" s="48">
        <f>AVERAGEIF('5.4.4 (Very Large incl tax)'!$A$35:$A$66,'Annual incl tax'!$B68,'5.4.4 (Very Large incl tax)'!AB$35:AB$66)</f>
        <v>6.399133935971367</v>
      </c>
      <c r="AB68" s="48"/>
      <c r="AC68" s="48">
        <f>AVERAGEIF('5.4.4 (Very Large incl tax)'!$A$35:$A$66,'Annual incl tax'!$B68,'5.4.4 (Very Large incl tax)'!AD$35:AD$66)</f>
        <v>11.622059101794608</v>
      </c>
      <c r="AD68" s="48">
        <f>AVERAGEIF('5.4.4 (Very Large incl tax)'!$A$35:$A$66,'Annual incl tax'!$B68,'5.4.4 (Very Large incl tax)'!AE$35:AE$66)</f>
        <v>6.625219840873056</v>
      </c>
      <c r="AE68" s="48">
        <f>AVERAGEIF('5.4.4 (Very Large incl tax)'!$A$35:$A$66,'Annual incl tax'!$B68,'5.4.4 (Very Large incl tax)'!AF$35:AF$66)</f>
        <v>4.9360490286645966</v>
      </c>
      <c r="AF68" s="48">
        <f>AVERAGEIF('5.4.4 (Very Large incl tax)'!$A$35:$A$66,'Annual incl tax'!$B68,'5.4.4 (Very Large incl tax)'!AG$35:AG$66)</f>
        <v>8.1169058261561275</v>
      </c>
      <c r="AG68" s="48">
        <f>AVERAGEIF('5.4.4 (Very Large incl tax)'!$A$35:$A$66,'Annual incl tax'!$B68,'5.4.4 (Very Large incl tax)'!AH$35:AH$66)</f>
        <v>6.3228564306659614</v>
      </c>
      <c r="AH68" s="48">
        <f t="shared" si="43"/>
        <v>6.3032810000064865</v>
      </c>
      <c r="AI68" s="50">
        <f t="shared" si="44"/>
        <v>9.0649087832360635</v>
      </c>
      <c r="AJ68" s="51">
        <f>RANK(Q68,(C68:Q68,U68:AG68),1)</f>
        <v>17</v>
      </c>
    </row>
    <row r="69" spans="1:36" ht="12.95" customHeight="1" x14ac:dyDescent="0.2">
      <c r="A69" s="32" t="s">
        <v>40</v>
      </c>
      <c r="B69" s="109">
        <v>2011</v>
      </c>
      <c r="C69" s="48">
        <f>AVERAGEIF('5.4.4 (Very Large incl tax)'!$A$35:$A$66,'Annual incl tax'!$B69,'5.4.4 (Very Large incl tax)'!D$35:D$66)</f>
        <v>7.4545738725699628</v>
      </c>
      <c r="D69" s="48">
        <f>AVERAGEIF('5.4.4 (Very Large incl tax)'!$A$35:$A$66,'Annual incl tax'!$B69,'5.4.4 (Very Large incl tax)'!E$35:E$66)</f>
        <v>6.7689059159778369</v>
      </c>
      <c r="E69" s="48">
        <f>AVERAGEIF('5.4.4 (Very Large incl tax)'!$A$35:$A$66,'Annual incl tax'!$B69,'5.4.4 (Very Large incl tax)'!F$35:F$66)</f>
        <v>7.3028030335027561</v>
      </c>
      <c r="F69" s="48">
        <f>AVERAGEIF('5.4.4 (Very Large incl tax)'!$A$35:$A$66,'Annual incl tax'!$B69,'5.4.4 (Very Large incl tax)'!G$35:G$66)</f>
        <v>5.3978735075177031</v>
      </c>
      <c r="G69" s="48">
        <f>AVERAGEIF('5.4.4 (Very Large incl tax)'!$A$35:$A$66,'Annual incl tax'!$B69,'5.4.4 (Very Large incl tax)'!H$35:H$66)</f>
        <v>5.167974827712011</v>
      </c>
      <c r="H69" s="48">
        <f>AVERAGEIF('5.4.4 (Very Large incl tax)'!$A$35:$A$66,'Annual incl tax'!$B69,'5.4.4 (Very Large incl tax)'!I$35:I$66)</f>
        <v>8.7346279175132899</v>
      </c>
      <c r="I69" s="48">
        <f>AVERAGEIF('5.4.4 (Very Large incl tax)'!$A$35:$A$66,'Annual incl tax'!$B69,'5.4.4 (Very Large incl tax)'!J$35:J$66)</f>
        <v>5.2547057436032656</v>
      </c>
      <c r="J69" s="48">
        <f>AVERAGEIF('5.4.4 (Very Large incl tax)'!$A$35:$A$66,'Annual incl tax'!$B69,'5.4.4 (Very Large incl tax)'!K$35:K$66)</f>
        <v>5.9103549065297809</v>
      </c>
      <c r="K69" s="48">
        <f>AVERAGEIF('5.4.4 (Very Large incl tax)'!$A$35:$A$66,'Annual incl tax'!$B69,'5.4.4 (Very Large incl tax)'!L$35:L$66)</f>
        <v>8.7432099576851812</v>
      </c>
      <c r="L69" s="48"/>
      <c r="M69" s="48">
        <f>AVERAGEIF('5.4.4 (Very Large incl tax)'!$A$35:$A$66,'Annual incl tax'!$B69,'5.4.4 (Very Large incl tax)'!N$35:N$66)</f>
        <v>6.3784470121215193</v>
      </c>
      <c r="N69" s="48">
        <f>AVERAGEIF('5.4.4 (Very Large incl tax)'!$A$35:$A$66,'Annual incl tax'!$B69,'5.4.4 (Very Large incl tax)'!O$35:O$66)</f>
        <v>6.0877468417736216</v>
      </c>
      <c r="O69" s="48">
        <f>AVERAGEIF('5.4.4 (Very Large incl tax)'!$A$35:$A$66,'Annual incl tax'!$B69,'5.4.4 (Very Large incl tax)'!P$35:P$66)</f>
        <v>6.2526176183924358</v>
      </c>
      <c r="P69" s="48">
        <f>AVERAGEIF('5.4.4 (Very Large incl tax)'!$A$35:$A$66,'Annual incl tax'!$B69,'5.4.4 (Very Large incl tax)'!Q$35:Q$66)</f>
        <v>5.3329297442543426</v>
      </c>
      <c r="Q69" s="48">
        <f>AVERAGEIF('5.4.4 (Very Large incl tax)'!$A$35:$A$66,'Annual incl tax'!$B69,'5.4.4 (Very Large incl tax)'!R$35:R$66)</f>
        <v>7.1725549073038151</v>
      </c>
      <c r="R69" s="49">
        <f t="shared" si="40"/>
        <v>6.3155323152569771</v>
      </c>
      <c r="S69" s="50">
        <f t="shared" si="41"/>
        <v>13.570076903516975</v>
      </c>
      <c r="T69" s="51">
        <f t="shared" si="42"/>
        <v>10</v>
      </c>
      <c r="U69" s="48">
        <f>AVERAGEIF('5.4.4 (Very Large incl tax)'!$A$35:$A$66,'Annual incl tax'!$B69,'5.4.4 (Very Large incl tax)'!V$35:V$66)</f>
        <v>4.2436668862870714</v>
      </c>
      <c r="V69" s="48">
        <f>AVERAGEIF('5.4.4 (Very Large incl tax)'!$A$35:$A$66,'Annual incl tax'!$B69,'5.4.4 (Very Large incl tax)'!W$35:W$66)</f>
        <v>4.8251363419200448</v>
      </c>
      <c r="W69" s="48">
        <f>AVERAGEIF('5.4.4 (Very Large incl tax)'!$A$35:$A$66,'Annual incl tax'!$B69,'5.4.4 (Very Large incl tax)'!X$35:X$66)</f>
        <v>14.214350838873042</v>
      </c>
      <c r="X69" s="48">
        <f>AVERAGEIF('5.4.4 (Very Large incl tax)'!$A$35:$A$66,'Annual incl tax'!$B69,'5.4.4 (Very Large incl tax)'!Y$35:Y$66)</f>
        <v>8.3267555185399083</v>
      </c>
      <c r="Y69" s="48">
        <f>AVERAGEIF('5.4.4 (Very Large incl tax)'!$A$35:$A$66,'Annual incl tax'!$B69,'5.4.4 (Very Large incl tax)'!Z$35:Z$66)</f>
        <v>5.5107171535913846</v>
      </c>
      <c r="Z69" s="48">
        <f>AVERAGEIF('5.4.4 (Very Large incl tax)'!$A$35:$A$66,'Annual incl tax'!$B69,'5.4.4 (Very Large incl tax)'!AA$35:AA$66)</f>
        <v>6.5130297308668013</v>
      </c>
      <c r="AA69" s="48">
        <f>AVERAGEIF('5.4.4 (Very Large incl tax)'!$A$35:$A$66,'Annual incl tax'!$B69,'5.4.4 (Very Large incl tax)'!AB$35:AB$66)</f>
        <v>6.9035397196766812</v>
      </c>
      <c r="AB69" s="48"/>
      <c r="AC69" s="48">
        <f>AVERAGEIF('5.4.4 (Very Large incl tax)'!$A$35:$A$66,'Annual incl tax'!$B69,'5.4.4 (Very Large incl tax)'!AD$35:AD$66)</f>
        <v>12.106013992920555</v>
      </c>
      <c r="AD69" s="48">
        <f>AVERAGEIF('5.4.4 (Very Large incl tax)'!$A$35:$A$66,'Annual incl tax'!$B69,'5.4.4 (Very Large incl tax)'!AE$35:AE$66)</f>
        <v>6.5434770535955664</v>
      </c>
      <c r="AE69" s="48">
        <f>AVERAGEIF('5.4.4 (Very Large incl tax)'!$A$35:$A$66,'Annual incl tax'!$B69,'5.4.4 (Very Large incl tax)'!AF$35:AF$66)</f>
        <v>5.2285809934317644</v>
      </c>
      <c r="AF69" s="48">
        <f>AVERAGEIF('5.4.4 (Very Large incl tax)'!$A$35:$A$66,'Annual incl tax'!$B69,'5.4.4 (Very Large incl tax)'!AG$35:AG$66)</f>
        <v>8.2876450207130041</v>
      </c>
      <c r="AG69" s="48">
        <f>AVERAGEIF('5.4.4 (Very Large incl tax)'!$A$35:$A$66,'Annual incl tax'!$B69,'5.4.4 (Very Large incl tax)'!AH$35:AH$66)</f>
        <v>6.478334960512484</v>
      </c>
      <c r="AH69" s="48">
        <f t="shared" si="43"/>
        <v>6.4956823456896426</v>
      </c>
      <c r="AI69" s="50">
        <f t="shared" si="44"/>
        <v>10.420345786510428</v>
      </c>
      <c r="AJ69" s="51">
        <f>RANK(Q69,(C69:Q69,U69:AG69),1)</f>
        <v>18</v>
      </c>
    </row>
    <row r="70" spans="1:36" ht="12.95" customHeight="1" x14ac:dyDescent="0.2">
      <c r="A70" s="32" t="s">
        <v>40</v>
      </c>
      <c r="B70" s="109">
        <v>2012</v>
      </c>
      <c r="C70" s="48">
        <f>AVERAGEIF('5.4.4 (Very Large incl tax)'!$A$35:$A$66,'Annual incl tax'!$B70,'5.4.4 (Very Large incl tax)'!D$35:D$66)</f>
        <v>6.6813440519206466</v>
      </c>
      <c r="D70" s="48">
        <f>AVERAGEIF('5.4.4 (Very Large incl tax)'!$A$35:$A$66,'Annual incl tax'!$B70,'5.4.4 (Very Large incl tax)'!E$35:E$66)</f>
        <v>6.1673384905805193</v>
      </c>
      <c r="E70" s="48">
        <f>AVERAGEIF('5.4.4 (Very Large incl tax)'!$A$35:$A$66,'Annual incl tax'!$B70,'5.4.4 (Very Large incl tax)'!F$35:F$66)</f>
        <v>6.9387526290811632</v>
      </c>
      <c r="F70" s="48">
        <f>AVERAGEIF('5.4.4 (Very Large incl tax)'!$A$35:$A$66,'Annual incl tax'!$B70,'5.4.4 (Very Large incl tax)'!G$35:G$66)</f>
        <v>4.7636283145383196</v>
      </c>
      <c r="G70" s="48">
        <f>AVERAGEIF('5.4.4 (Very Large incl tax)'!$A$35:$A$66,'Annual incl tax'!$B70,'5.4.4 (Very Large incl tax)'!H$35:H$66)</f>
        <v>4.9834396070880489</v>
      </c>
      <c r="H70" s="48">
        <f>AVERAGEIF('5.4.4 (Very Large incl tax)'!$A$35:$A$66,'Annual incl tax'!$B70,'5.4.4 (Very Large incl tax)'!I$35:I$66)</f>
        <v>7.5085889198265825</v>
      </c>
      <c r="I70" s="48">
        <f>AVERAGEIF('5.4.4 (Very Large incl tax)'!$A$35:$A$66,'Annual incl tax'!$B70,'5.4.4 (Very Large incl tax)'!J$35:J$66)</f>
        <v>5.0541667679449525</v>
      </c>
      <c r="J70" s="48">
        <f>AVERAGEIF('5.4.4 (Very Large incl tax)'!$A$35:$A$66,'Annual incl tax'!$B70,'5.4.4 (Very Large incl tax)'!K$35:K$66)</f>
        <v>7.481549637906955</v>
      </c>
      <c r="K70" s="48">
        <f>AVERAGEIF('5.4.4 (Very Large incl tax)'!$A$35:$A$66,'Annual incl tax'!$B70,'5.4.4 (Very Large incl tax)'!L$35:L$66)</f>
        <v>9.5323080926299912</v>
      </c>
      <c r="L70" s="48"/>
      <c r="M70" s="48">
        <f>AVERAGEIF('5.4.4 (Very Large incl tax)'!$A$35:$A$66,'Annual incl tax'!$B70,'5.4.4 (Very Large incl tax)'!N$35:N$66)</f>
        <v>5.7041578272166529</v>
      </c>
      <c r="N70" s="48">
        <f>AVERAGEIF('5.4.4 (Very Large incl tax)'!$A$35:$A$66,'Annual incl tax'!$B70,'5.4.4 (Very Large incl tax)'!O$35:O$66)</f>
        <v>6.6861375562655549</v>
      </c>
      <c r="O70" s="48">
        <f>AVERAGEIF('5.4.4 (Very Large incl tax)'!$A$35:$A$66,'Annual incl tax'!$B70,'5.4.4 (Very Large incl tax)'!P$35:P$66)</f>
        <v>6.1938393494357902</v>
      </c>
      <c r="P70" s="48">
        <f>AVERAGEIF('5.4.4 (Very Large incl tax)'!$A$35:$A$66,'Annual incl tax'!$B70,'5.4.4 (Very Large incl tax)'!Q$35:Q$66)</f>
        <v>4.174360047204825</v>
      </c>
      <c r="Q70" s="48">
        <f>AVERAGEIF('5.4.4 (Very Large incl tax)'!$A$35:$A$66,'Annual incl tax'!$B70,'5.4.4 (Very Large incl tax)'!R$35:R$66)</f>
        <v>7.9192685731886865</v>
      </c>
      <c r="R70" s="49">
        <f t="shared" si="40"/>
        <v>6.4375917006782188</v>
      </c>
      <c r="S70" s="50">
        <f t="shared" si="41"/>
        <v>23.016011909459383</v>
      </c>
      <c r="T70" s="51">
        <f t="shared" si="42"/>
        <v>13</v>
      </c>
      <c r="U70" s="48">
        <f>AVERAGEIF('5.4.4 (Very Large incl tax)'!$A$35:$A$66,'Annual incl tax'!$B70,'5.4.4 (Very Large incl tax)'!V$35:V$66)</f>
        <v>4.4993936036109439</v>
      </c>
      <c r="V70" s="48">
        <f>AVERAGEIF('5.4.4 (Very Large incl tax)'!$A$35:$A$66,'Annual incl tax'!$B70,'5.4.4 (Very Large incl tax)'!W$35:W$66)</f>
        <v>5.0330130472070538</v>
      </c>
      <c r="W70" s="48">
        <f>AVERAGEIF('5.4.4 (Very Large incl tax)'!$A$35:$A$66,'Annual incl tax'!$B70,'5.4.4 (Very Large incl tax)'!X$35:X$66)</f>
        <v>16.428669932755458</v>
      </c>
      <c r="X70" s="48">
        <f>AVERAGEIF('5.4.4 (Very Large incl tax)'!$A$35:$A$66,'Annual incl tax'!$B70,'5.4.4 (Very Large incl tax)'!Y$35:Y$66)</f>
        <v>8.0546852266396893</v>
      </c>
      <c r="Y70" s="48">
        <f>AVERAGEIF('5.4.4 (Very Large incl tax)'!$A$35:$A$66,'Annual incl tax'!$B70,'5.4.4 (Very Large incl tax)'!Z$35:Z$66)</f>
        <v>5.3719720410634411</v>
      </c>
      <c r="Z70" s="48">
        <f>AVERAGEIF('5.4.4 (Very Large incl tax)'!$A$35:$A$66,'Annual incl tax'!$B70,'5.4.4 (Very Large incl tax)'!AA$35:AA$66)</f>
        <v>8.1795061620439533</v>
      </c>
      <c r="AA70" s="48">
        <f>AVERAGEIF('5.4.4 (Very Large incl tax)'!$A$35:$A$66,'Annual incl tax'!$B70,'5.4.4 (Very Large incl tax)'!AB$35:AB$66)</f>
        <v>6.4887010208947657</v>
      </c>
      <c r="AB70" s="48"/>
      <c r="AC70" s="48">
        <f>AVERAGEIF('5.4.4 (Very Large incl tax)'!$A$35:$A$66,'Annual incl tax'!$B70,'5.4.4 (Very Large incl tax)'!AD$35:AD$66)</f>
        <v>11.788626306472256</v>
      </c>
      <c r="AD70" s="48">
        <f>AVERAGEIF('5.4.4 (Very Large incl tax)'!$A$35:$A$66,'Annual incl tax'!$B70,'5.4.4 (Very Large incl tax)'!AE$35:AE$66)</f>
        <v>6.070740158181346</v>
      </c>
      <c r="AE70" s="48">
        <f>AVERAGEIF('5.4.4 (Very Large incl tax)'!$A$35:$A$66,'Annual incl tax'!$B70,'5.4.4 (Very Large incl tax)'!AF$35:AF$66)</f>
        <v>4.7717211168705429</v>
      </c>
      <c r="AF70" s="48">
        <f>AVERAGEIF('5.4.4 (Very Large incl tax)'!$A$35:$A$66,'Annual incl tax'!$B70,'5.4.4 (Very Large incl tax)'!AG$35:AG$66)</f>
        <v>8.0255524724656819</v>
      </c>
      <c r="AG70" s="48">
        <f>AVERAGEIF('5.4.4 (Very Large incl tax)'!$A$35:$A$66,'Annual incl tax'!$B70,'5.4.4 (Very Large incl tax)'!AH$35:AH$66)</f>
        <v>5.7123796091530981</v>
      </c>
      <c r="AH70" s="48">
        <f t="shared" si="43"/>
        <v>6.3412701851652784</v>
      </c>
      <c r="AI70" s="50">
        <f t="shared" si="44"/>
        <v>24.884578987266089</v>
      </c>
      <c r="AJ70" s="51">
        <f>RANK(Q70,(C70:Q70,U70:AG70),1)</f>
        <v>20</v>
      </c>
    </row>
    <row r="71" spans="1:36" ht="12.95" customHeight="1" x14ac:dyDescent="0.2">
      <c r="A71" s="32" t="s">
        <v>40</v>
      </c>
      <c r="B71" s="109">
        <v>2013</v>
      </c>
      <c r="C71" s="48">
        <f>AVERAGEIF('5.4.4 (Very Large incl tax)'!$A$35:$A$66,'Annual incl tax'!$B71,'5.4.4 (Very Large incl tax)'!D$35:D$66)</f>
        <v>6.7517428633556165</v>
      </c>
      <c r="D71" s="48">
        <f>AVERAGEIF('5.4.4 (Very Large incl tax)'!$A$35:$A$66,'Annual incl tax'!$B71,'5.4.4 (Very Large incl tax)'!E$35:E$66)</f>
        <v>5.6040202656555547</v>
      </c>
      <c r="E71" s="48">
        <f>AVERAGEIF('5.4.4 (Very Large incl tax)'!$A$35:$A$66,'Annual incl tax'!$B71,'5.4.4 (Very Large incl tax)'!F$35:F$66)</f>
        <v>7.4992343498590452</v>
      </c>
      <c r="F71" s="48">
        <f>AVERAGEIF('5.4.4 (Very Large incl tax)'!$A$35:$A$66,'Annual incl tax'!$B71,'5.4.4 (Very Large incl tax)'!G$35:G$66)</f>
        <v>5.023268962993698</v>
      </c>
      <c r="G71" s="48">
        <f>AVERAGEIF('5.4.4 (Very Large incl tax)'!$A$35:$A$66,'Annual incl tax'!$B71,'5.4.4 (Very Large incl tax)'!H$35:H$66)</f>
        <v>5.1346565165050935</v>
      </c>
      <c r="H71" s="48">
        <f>AVERAGEIF('5.4.4 (Very Large incl tax)'!$A$35:$A$66,'Annual incl tax'!$B71,'5.4.4 (Very Large incl tax)'!I$35:I$66)</f>
        <v>8.6419569526438487</v>
      </c>
      <c r="I71" s="48">
        <f>AVERAGEIF('5.4.4 (Very Large incl tax)'!$A$35:$A$66,'Annual incl tax'!$B71,'5.4.4 (Very Large incl tax)'!J$35:J$66)</f>
        <v>5.7753002934198241</v>
      </c>
      <c r="J71" s="48">
        <f>AVERAGEIF('5.4.4 (Very Large incl tax)'!$A$35:$A$66,'Annual incl tax'!$B71,'5.4.4 (Very Large incl tax)'!K$35:K$66)</f>
        <v>7.8683529791722311</v>
      </c>
      <c r="K71" s="48">
        <f>AVERAGEIF('5.4.4 (Very Large incl tax)'!$A$35:$A$66,'Annual incl tax'!$B71,'5.4.4 (Very Large incl tax)'!L$35:L$66)</f>
        <v>9.7577895719557901</v>
      </c>
      <c r="L71" s="48"/>
      <c r="M71" s="48">
        <f>AVERAGEIF('5.4.4 (Very Large incl tax)'!$A$35:$A$66,'Annual incl tax'!$B71,'5.4.4 (Very Large incl tax)'!N$35:N$66)</f>
        <v>6.4582959926452581</v>
      </c>
      <c r="N71" s="48">
        <f>AVERAGEIF('5.4.4 (Very Large incl tax)'!$A$35:$A$66,'Annual incl tax'!$B71,'5.4.4 (Very Large incl tax)'!O$35:O$66)</f>
        <v>6.9384372281309119</v>
      </c>
      <c r="O71" s="48">
        <f>AVERAGEIF('5.4.4 (Very Large incl tax)'!$A$35:$A$66,'Annual incl tax'!$B71,'5.4.4 (Very Large incl tax)'!P$35:P$66)</f>
        <v>6.1778656972299792</v>
      </c>
      <c r="P71" s="48">
        <f>AVERAGEIF('5.4.4 (Very Large incl tax)'!$A$35:$A$66,'Annual incl tax'!$B71,'5.4.4 (Very Large incl tax)'!Q$35:Q$66)</f>
        <v>4.5776852112974051</v>
      </c>
      <c r="Q71" s="48">
        <f>AVERAGEIF('5.4.4 (Very Large incl tax)'!$A$35:$A$66,'Annual incl tax'!$B71,'5.4.4 (Very Large incl tax)'!R$35:R$66)</f>
        <v>8.8664157939803321</v>
      </c>
      <c r="R71" s="49">
        <f t="shared" si="40"/>
        <v>6.6050194280004373</v>
      </c>
      <c r="S71" s="50">
        <f t="shared" si="41"/>
        <v>34.237542987280747</v>
      </c>
      <c r="T71" s="51">
        <f t="shared" si="42"/>
        <v>13</v>
      </c>
      <c r="U71" s="48">
        <f>AVERAGEIF('5.4.4 (Very Large incl tax)'!$A$35:$A$66,'Annual incl tax'!$B71,'5.4.4 (Very Large incl tax)'!V$35:V$66)</f>
        <v>4.54396869311514</v>
      </c>
      <c r="V71" s="48">
        <f>AVERAGEIF('5.4.4 (Very Large incl tax)'!$A$35:$A$66,'Annual incl tax'!$B71,'5.4.4 (Very Large incl tax)'!W$35:W$66)</f>
        <v>5.5833203227683699</v>
      </c>
      <c r="W71" s="48">
        <f>AVERAGEIF('5.4.4 (Very Large incl tax)'!$A$35:$A$66,'Annual incl tax'!$B71,'5.4.4 (Very Large incl tax)'!X$35:X$66)</f>
        <v>14.515580622453172</v>
      </c>
      <c r="X71" s="48">
        <f>AVERAGEIF('5.4.4 (Very Large incl tax)'!$A$35:$A$66,'Annual incl tax'!$B71,'5.4.4 (Very Large incl tax)'!Y$35:Y$66)</f>
        <v>8.4376426995483556</v>
      </c>
      <c r="Y71" s="48">
        <f>AVERAGEIF('5.4.4 (Very Large incl tax)'!$A$35:$A$66,'Annual incl tax'!$B71,'5.4.4 (Very Large incl tax)'!Z$35:Z$66)</f>
        <v>6.0937489418059805</v>
      </c>
      <c r="Z71" s="48">
        <f>AVERAGEIF('5.4.4 (Very Large incl tax)'!$A$35:$A$66,'Annual incl tax'!$B71,'5.4.4 (Very Large incl tax)'!AA$35:AA$66)</f>
        <v>8.0388396431562228</v>
      </c>
      <c r="AA71" s="48">
        <f>AVERAGEIF('5.4.4 (Very Large incl tax)'!$A$35:$A$66,'Annual incl tax'!$B71,'5.4.4 (Very Large incl tax)'!AB$35:AB$66)</f>
        <v>8.3698764503961094</v>
      </c>
      <c r="AB71" s="48"/>
      <c r="AC71" s="48">
        <f>AVERAGEIF('5.4.4 (Very Large incl tax)'!$A$35:$A$66,'Annual incl tax'!$B71,'5.4.4 (Very Large incl tax)'!AD$35:AD$66)</f>
        <v>11.889320761671637</v>
      </c>
      <c r="AD71" s="48">
        <f>AVERAGEIF('5.4.4 (Very Large incl tax)'!$A$35:$A$66,'Annual incl tax'!$B71,'5.4.4 (Very Large incl tax)'!AE$35:AE$66)</f>
        <v>5.7709667240799991</v>
      </c>
      <c r="AE71" s="48">
        <f>AVERAGEIF('5.4.4 (Very Large incl tax)'!$A$35:$A$66,'Annual incl tax'!$B71,'5.4.4 (Very Large incl tax)'!AF$35:AF$66)</f>
        <v>5.4952349453434746</v>
      </c>
      <c r="AF71" s="48">
        <f>AVERAGEIF('5.4.4 (Very Large incl tax)'!$A$35:$A$66,'Annual incl tax'!$B71,'5.4.4 (Very Large incl tax)'!AG$35:AG$66)</f>
        <v>8.9759627435214799</v>
      </c>
      <c r="AG71" s="48">
        <f>AVERAGEIF('5.4.4 (Very Large incl tax)'!$A$35:$A$66,'Annual incl tax'!$B71,'5.4.4 (Very Large incl tax)'!AH$35:AH$66)</f>
        <v>6.1743096243948283</v>
      </c>
      <c r="AH71" s="48">
        <f t="shared" si="43"/>
        <v>6.6050194280004373</v>
      </c>
      <c r="AI71" s="50">
        <f t="shared" si="44"/>
        <v>34.237542987280747</v>
      </c>
      <c r="AJ71" s="51">
        <f>RANK(Q71,(C71:Q71,U71:AG71),1)</f>
        <v>22</v>
      </c>
    </row>
    <row r="72" spans="1:36" ht="12.95" customHeight="1" x14ac:dyDescent="0.2">
      <c r="A72" s="32" t="s">
        <v>40</v>
      </c>
      <c r="B72" s="109">
        <v>2014</v>
      </c>
      <c r="C72" s="48">
        <f>AVERAGEIF('5.4.4 (Very Large incl tax)'!$A$35:$A$66,'Annual incl tax'!$B72,'5.4.4 (Very Large incl tax)'!D$35:D$66)</f>
        <v>5.8452638398437857</v>
      </c>
      <c r="D72" s="48">
        <f>AVERAGEIF('5.4.4 (Very Large incl tax)'!$A$35:$A$66,'Annual incl tax'!$B72,'5.4.4 (Very Large incl tax)'!E$35:E$66)</f>
        <v>5.578437421255849</v>
      </c>
      <c r="E72" s="48">
        <f>AVERAGEIF('5.4.4 (Very Large incl tax)'!$A$35:$A$66,'Annual incl tax'!$B72,'5.4.4 (Very Large incl tax)'!F$35:F$66)</f>
        <v>6.5154708786145097</v>
      </c>
      <c r="F72" s="48">
        <f>AVERAGEIF('5.4.4 (Very Large incl tax)'!$A$35:$A$66,'Annual incl tax'!$B72,'5.4.4 (Very Large incl tax)'!G$35:G$66)</f>
        <v>4.5032880398734054</v>
      </c>
      <c r="G72" s="48">
        <f>AVERAGEIF('5.4.4 (Very Large incl tax)'!$A$35:$A$66,'Annual incl tax'!$B72,'5.4.4 (Very Large incl tax)'!H$35:H$66)</f>
        <v>4.9073266891695075</v>
      </c>
      <c r="H72" s="48">
        <f>AVERAGEIF('5.4.4 (Very Large incl tax)'!$A$35:$A$66,'Annual incl tax'!$B72,'5.4.4 (Very Large incl tax)'!I$35:I$66)</f>
        <v>8.4523137707419558</v>
      </c>
      <c r="I72" s="48">
        <f>AVERAGEIF('5.4.4 (Very Large incl tax)'!$A$35:$A$66,'Annual incl tax'!$B72,'5.4.4 (Very Large incl tax)'!J$35:J$66)</f>
        <v>4.3399301190629105</v>
      </c>
      <c r="J72" s="48">
        <f>AVERAGEIF('5.4.4 (Very Large incl tax)'!$A$35:$A$66,'Annual incl tax'!$B72,'5.4.4 (Very Large incl tax)'!K$35:K$66)</f>
        <v>7.4376416517337924</v>
      </c>
      <c r="K72" s="48">
        <f>AVERAGEIF('5.4.4 (Very Large incl tax)'!$A$35:$A$66,'Annual incl tax'!$B72,'5.4.4 (Very Large incl tax)'!L$35:L$66)</f>
        <v>8.8696621555700155</v>
      </c>
      <c r="L72" s="48"/>
      <c r="M72" s="48">
        <f>AVERAGEIF('5.4.4 (Very Large incl tax)'!$A$35:$A$66,'Annual incl tax'!$B72,'5.4.4 (Very Large incl tax)'!N$35:N$66)</f>
        <v>5.8398855485576346</v>
      </c>
      <c r="N72" s="48">
        <f>AVERAGEIF('5.4.4 (Very Large incl tax)'!$A$35:$A$66,'Annual incl tax'!$B72,'5.4.4 (Very Large incl tax)'!O$35:O$66)</f>
        <v>6.4406661290130121</v>
      </c>
      <c r="O72" s="48">
        <f>AVERAGEIF('5.4.4 (Very Large incl tax)'!$A$35:$A$66,'Annual incl tax'!$B72,'5.4.4 (Very Large incl tax)'!P$35:P$66)</f>
        <v>6.0026468563053923</v>
      </c>
      <c r="P72" s="48">
        <f>AVERAGEIF('5.4.4 (Very Large incl tax)'!$A$35:$A$66,'Annual incl tax'!$B72,'5.4.4 (Very Large incl tax)'!Q$35:Q$66)</f>
        <v>3.8279308265758134</v>
      </c>
      <c r="Q72" s="48">
        <f>AVERAGEIF('5.4.4 (Very Large incl tax)'!$A$35:$A$66,'Annual incl tax'!$B72,'5.4.4 (Very Large incl tax)'!R$35:R$66)</f>
        <v>9.2855014602982102</v>
      </c>
      <c r="R72" s="49">
        <f t="shared" si="40"/>
        <v>5.923955348074589</v>
      </c>
      <c r="S72" s="50">
        <f t="shared" si="41"/>
        <v>56.744960329861286</v>
      </c>
      <c r="T72" s="51">
        <f t="shared" si="42"/>
        <v>14</v>
      </c>
      <c r="U72" s="48">
        <f>AVERAGEIF('5.4.4 (Very Large incl tax)'!$A$35:$A$66,'Annual incl tax'!$B72,'5.4.4 (Very Large incl tax)'!V$35:V$66)</f>
        <v>4.3577758686159767</v>
      </c>
      <c r="V72" s="48">
        <f>AVERAGEIF('5.4.4 (Very Large incl tax)'!$A$35:$A$66,'Annual incl tax'!$B72,'5.4.4 (Very Large incl tax)'!W$35:W$66)</f>
        <v>4.545243976138285</v>
      </c>
      <c r="W72" s="48">
        <f>AVERAGEIF('5.4.4 (Very Large incl tax)'!$A$35:$A$66,'Annual incl tax'!$B72,'5.4.4 (Very Large incl tax)'!X$35:X$66)</f>
        <v>12.137276805298486</v>
      </c>
      <c r="X72" s="48">
        <f>AVERAGEIF('5.4.4 (Very Large incl tax)'!$A$35:$A$66,'Annual incl tax'!$B72,'5.4.4 (Very Large incl tax)'!Y$35:Y$66)</f>
        <v>6.4031058272250689</v>
      </c>
      <c r="Y72" s="48">
        <f>AVERAGEIF('5.4.4 (Very Large incl tax)'!$A$35:$A$66,'Annual incl tax'!$B72,'5.4.4 (Very Large incl tax)'!Z$35:Z$66)</f>
        <v>5.6472672665084591</v>
      </c>
      <c r="Z72" s="48">
        <f>AVERAGEIF('5.4.4 (Very Large incl tax)'!$A$35:$A$66,'Annual incl tax'!$B72,'5.4.4 (Very Large incl tax)'!AA$35:AA$66)</f>
        <v>7.06853118777238</v>
      </c>
      <c r="AA72" s="48">
        <f>AVERAGEIF('5.4.4 (Very Large incl tax)'!$A$35:$A$66,'Annual incl tax'!$B72,'5.4.4 (Very Large incl tax)'!AB$35:AB$66)</f>
        <v>7.5026637018506941</v>
      </c>
      <c r="AB72" s="48"/>
      <c r="AC72" s="48">
        <f>AVERAGEIF('5.4.4 (Very Large incl tax)'!$A$35:$A$66,'Annual incl tax'!$B72,'5.4.4 (Very Large incl tax)'!AD$35:AD$66)</f>
        <v>10.571544785636927</v>
      </c>
      <c r="AD72" s="48">
        <f>AVERAGEIF('5.4.4 (Very Large incl tax)'!$A$35:$A$66,'Annual incl tax'!$B72,'5.4.4 (Very Large incl tax)'!AE$35:AE$66)</f>
        <v>4.8986757997598112</v>
      </c>
      <c r="AE72" s="48">
        <f>AVERAGEIF('5.4.4 (Very Large incl tax)'!$A$35:$A$66,'Annual incl tax'!$B72,'5.4.4 (Very Large incl tax)'!AF$35:AF$66)</f>
        <v>5.351847289516666</v>
      </c>
      <c r="AF72" s="48">
        <f>AVERAGEIF('5.4.4 (Very Large incl tax)'!$A$35:$A$66,'Annual incl tax'!$B72,'5.4.4 (Very Large incl tax)'!AG$35:AG$66)</f>
        <v>7.2859352330897043</v>
      </c>
      <c r="AG72" s="48">
        <f>AVERAGEIF('5.4.4 (Very Large incl tax)'!$A$35:$A$66,'Annual incl tax'!$B72,'5.4.4 (Very Large incl tax)'!AH$35:AH$66)</f>
        <v>5.3540143987298459</v>
      </c>
      <c r="AH72" s="48">
        <f t="shared" si="43"/>
        <v>5.923955348074589</v>
      </c>
      <c r="AI72" s="50">
        <f t="shared" si="44"/>
        <v>56.744960329861286</v>
      </c>
      <c r="AJ72" s="51">
        <f>RANK(Q72,(C72:Q72,U72:AG72),1)</f>
        <v>24</v>
      </c>
    </row>
    <row r="73" spans="1:36" ht="12.95" customHeight="1" x14ac:dyDescent="0.2">
      <c r="A73" s="32" t="s">
        <v>40</v>
      </c>
      <c r="B73" s="109">
        <v>2015</v>
      </c>
      <c r="C73" s="48">
        <f>AVERAGEIF('5.4.4 (Very Large incl tax)'!$A$35:$A$66,'Annual incl tax'!$B73,'5.4.4 (Very Large incl tax)'!D$35:D$66)</f>
        <v>5.1026870508671571</v>
      </c>
      <c r="D73" s="48">
        <f>AVERAGEIF('5.4.4 (Very Large incl tax)'!$A$35:$A$66,'Annual incl tax'!$B73,'5.4.4 (Very Large incl tax)'!E$35:E$66)</f>
        <v>4.7414889756695615</v>
      </c>
      <c r="E73" s="48">
        <f>AVERAGEIF('5.4.4 (Very Large incl tax)'!$A$35:$A$66,'Annual incl tax'!$B73,'5.4.4 (Very Large incl tax)'!F$35:F$66)</f>
        <v>5.5316201826676394</v>
      </c>
      <c r="F73" s="48">
        <f>AVERAGEIF('5.4.4 (Very Large incl tax)'!$A$35:$A$66,'Annual incl tax'!$B73,'5.4.4 (Very Large incl tax)'!G$35:G$66)</f>
        <v>3.6773316460132435</v>
      </c>
      <c r="G73" s="48">
        <f>AVERAGEIF('5.4.4 (Very Large incl tax)'!$A$35:$A$66,'Annual incl tax'!$B73,'5.4.4 (Very Large incl tax)'!H$35:H$66)</f>
        <v>4.4206279833855442</v>
      </c>
      <c r="H73" s="48">
        <f>AVERAGEIF('5.4.4 (Very Large incl tax)'!$A$35:$A$66,'Annual incl tax'!$B73,'5.4.4 (Very Large incl tax)'!I$35:I$66)</f>
        <v>7.0837963272066737</v>
      </c>
      <c r="I73" s="48">
        <f>AVERAGEIF('5.4.4 (Very Large incl tax)'!$A$35:$A$66,'Annual incl tax'!$B73,'5.4.4 (Very Large incl tax)'!J$35:J$66)</f>
        <v>3.6133875788164711</v>
      </c>
      <c r="J73" s="48">
        <f>AVERAGEIF('5.4.4 (Very Large incl tax)'!$A$35:$A$66,'Annual incl tax'!$B73,'5.4.4 (Very Large incl tax)'!K$35:K$66)</f>
        <v>6.5349260603305233</v>
      </c>
      <c r="K73" s="48">
        <f>AVERAGEIF('5.4.4 (Very Large incl tax)'!$A$35:$A$66,'Annual incl tax'!$B73,'5.4.4 (Very Large incl tax)'!L$35:L$66)</f>
        <v>7.6543149005061952</v>
      </c>
      <c r="L73" s="48"/>
      <c r="M73" s="48">
        <f>AVERAGEIF('5.4.4 (Very Large incl tax)'!$A$35:$A$66,'Annual incl tax'!$B73,'5.4.4 (Very Large incl tax)'!N$35:N$66)</f>
        <v>5.0100847063240277</v>
      </c>
      <c r="N73" s="48">
        <f>AVERAGEIF('5.4.4 (Very Large incl tax)'!$A$35:$A$66,'Annual incl tax'!$B73,'5.4.4 (Very Large incl tax)'!O$35:O$66)</f>
        <v>5.9253273482961539</v>
      </c>
      <c r="O73" s="48">
        <f>AVERAGEIF('5.4.4 (Very Large incl tax)'!$A$35:$A$66,'Annual incl tax'!$B73,'5.4.4 (Very Large incl tax)'!P$35:P$66)</f>
        <v>5.6355854169941466</v>
      </c>
      <c r="P73" s="48">
        <f>AVERAGEIF('5.4.4 (Very Large incl tax)'!$A$35:$A$66,'Annual incl tax'!$B73,'5.4.4 (Very Large incl tax)'!Q$35:Q$66)</f>
        <v>2.767768769193645</v>
      </c>
      <c r="Q73" s="48">
        <f>AVERAGEIF('5.4.4 (Very Large incl tax)'!$A$35:$A$66,'Annual incl tax'!$B73,'5.4.4 (Very Large incl tax)'!R$35:R$66)</f>
        <v>9.5381462787017082</v>
      </c>
      <c r="R73" s="49">
        <f t="shared" si="40"/>
        <v>5.3171536167673983</v>
      </c>
      <c r="S73" s="50">
        <f t="shared" si="41"/>
        <v>79.384440739564198</v>
      </c>
      <c r="T73" s="51">
        <f t="shared" si="42"/>
        <v>14</v>
      </c>
      <c r="U73" s="48">
        <f>AVERAGEIF('5.4.4 (Very Large incl tax)'!$A$35:$A$66,'Annual incl tax'!$B73,'5.4.4 (Very Large incl tax)'!V$35:V$66)</f>
        <v>4.1028528873482237</v>
      </c>
      <c r="V73" s="48">
        <f>AVERAGEIF('5.4.4 (Very Large incl tax)'!$A$35:$A$66,'Annual incl tax'!$B73,'5.4.4 (Very Large incl tax)'!W$35:W$66)</f>
        <v>4.0815836798654654</v>
      </c>
      <c r="W73" s="48">
        <f>AVERAGEIF('5.4.4 (Very Large incl tax)'!$A$35:$A$66,'Annual incl tax'!$B73,'5.4.4 (Very Large incl tax)'!X$35:X$66)</f>
        <v>7.97619018277683</v>
      </c>
      <c r="X73" s="48">
        <f>AVERAGEIF('5.4.4 (Very Large incl tax)'!$A$35:$A$66,'Annual incl tax'!$B73,'5.4.4 (Very Large incl tax)'!Y$35:Y$66)</f>
        <v>5.5241081059688231</v>
      </c>
      <c r="Y73" s="48">
        <f>AVERAGEIF('5.4.4 (Very Large incl tax)'!$A$35:$A$66,'Annual incl tax'!$B73,'5.4.4 (Very Large incl tax)'!Z$35:Z$66)</f>
        <v>5.1113364243878081</v>
      </c>
      <c r="Z73" s="48">
        <f>AVERAGEIF('5.4.4 (Very Large incl tax)'!$A$35:$A$66,'Annual incl tax'!$B73,'5.4.4 (Very Large incl tax)'!AA$35:AA$66)</f>
        <v>6.1811735191966548</v>
      </c>
      <c r="AA73" s="48">
        <f>AVERAGEIF('5.4.4 (Very Large incl tax)'!$A$35:$A$66,'Annual incl tax'!$B73,'5.4.4 (Very Large incl tax)'!AB$35:AB$66)</f>
        <v>6.0914110572297879</v>
      </c>
      <c r="AB73" s="48">
        <f>AVERAGEIF('5.4.4 (Very Large incl tax)'!$A$35:$A$66,'Annual incl tax'!$B73,'5.4.4 (Very Large incl tax)'!AC$35:AC$66)</f>
        <v>5.8095569420888884</v>
      </c>
      <c r="AC73" s="48">
        <f>AVERAGEIF('5.4.4 (Very Large incl tax)'!$A$35:$A$66,'Annual incl tax'!$B73,'5.4.4 (Very Large incl tax)'!AD$35:AD$66)</f>
        <v>7.7250195654772025</v>
      </c>
      <c r="AD73" s="48">
        <f>AVERAGEIF('5.4.4 (Very Large incl tax)'!$A$35:$A$66,'Annual incl tax'!$B73,'5.4.4 (Very Large incl tax)'!AE$35:AE$66)</f>
        <v>4.6872018530234154</v>
      </c>
      <c r="AE73" s="48">
        <f>AVERAGEIF('5.4.4 (Very Large incl tax)'!$A$35:$A$66,'Annual incl tax'!$B73,'5.4.4 (Very Large incl tax)'!AF$35:AF$66)</f>
        <v>4.4655707177865853</v>
      </c>
      <c r="AF73" s="48">
        <f>AVERAGEIF('5.4.4 (Very Large incl tax)'!$A$35:$A$66,'Annual incl tax'!$B73,'5.4.4 (Very Large incl tax)'!AG$35:AG$66)</f>
        <v>6.9015545275318946</v>
      </c>
      <c r="AG73" s="48">
        <f>AVERAGEIF('5.4.4 (Very Large incl tax)'!$A$35:$A$66,'Annual incl tax'!$B73,'5.4.4 (Very Large incl tax)'!AH$35:AH$66)</f>
        <v>4.5701046005240098</v>
      </c>
      <c r="AH73" s="48">
        <f t="shared" si="43"/>
        <v>5.5241081059688231</v>
      </c>
      <c r="AI73" s="50">
        <f t="shared" si="44"/>
        <v>72.664004681510477</v>
      </c>
      <c r="AJ73" s="51">
        <f>RANK(Q73,(C73:Q73,U73:AG73),1)</f>
        <v>27</v>
      </c>
    </row>
    <row r="74" spans="1:36" ht="12.95" customHeight="1" x14ac:dyDescent="0.2">
      <c r="A74" s="32" t="s">
        <v>40</v>
      </c>
      <c r="B74" s="109">
        <v>2016</v>
      </c>
      <c r="C74" s="48">
        <f>AVERAGEIF('5.4.4 (Very Large incl tax)'!$A$35:$A$66,'Annual incl tax'!$B74,'5.4.4 (Very Large incl tax)'!D$35:D$66)</f>
        <v>5.3321088436623993</v>
      </c>
      <c r="D74" s="48">
        <f>AVERAGEIF('5.4.4 (Very Large incl tax)'!$A$35:$A$66,'Annual incl tax'!$B74,'5.4.4 (Very Large incl tax)'!E$35:E$66)</f>
        <v>5.1554949462114372</v>
      </c>
      <c r="E74" s="48">
        <f>AVERAGEIF('5.4.4 (Very Large incl tax)'!$A$35:$A$66,'Annual incl tax'!$B74,'5.4.4 (Very Large incl tax)'!F$35:F$66)</f>
        <v>6.3982011701613697</v>
      </c>
      <c r="F74" s="48">
        <f>AVERAGEIF('5.4.4 (Very Large incl tax)'!$A$35:$A$66,'Annual incl tax'!$B74,'5.4.4 (Very Large incl tax)'!G$35:G$66)</f>
        <v>4.1516554060754656</v>
      </c>
      <c r="G74" s="48">
        <f>AVERAGEIF('5.4.4 (Very Large incl tax)'!$A$35:$A$66,'Annual incl tax'!$B74,'5.4.4 (Very Large incl tax)'!H$35:H$66)</f>
        <v>4.4601393472136461</v>
      </c>
      <c r="H74" s="48">
        <f>AVERAGEIF('5.4.4 (Very Large incl tax)'!$A$35:$A$66,'Annual incl tax'!$B74,'5.4.4 (Very Large incl tax)'!I$35:I$66)</f>
        <v>6.8667896058084015</v>
      </c>
      <c r="I74" s="48">
        <f>AVERAGEIF('5.4.4 (Very Large incl tax)'!$A$35:$A$66,'Annual incl tax'!$B74,'5.4.4 (Very Large incl tax)'!J$35:J$66)</f>
        <v>4.9749735836458822</v>
      </c>
      <c r="J74" s="48">
        <f>AVERAGEIF('5.4.4 (Very Large incl tax)'!$A$35:$A$66,'Annual incl tax'!$B74,'5.4.4 (Very Large incl tax)'!K$35:K$66)</f>
        <v>6.4928397477278956</v>
      </c>
      <c r="K74" s="48">
        <f>AVERAGEIF('5.4.4 (Very Large incl tax)'!$A$35:$A$66,'Annual incl tax'!$B74,'5.4.4 (Very Large incl tax)'!L$35:L$66)</f>
        <v>7.6461075697109537</v>
      </c>
      <c r="L74" s="48"/>
      <c r="M74" s="48">
        <f>AVERAGEIF('5.4.4 (Very Large incl tax)'!$A$35:$A$66,'Annual incl tax'!$B74,'5.4.4 (Very Large incl tax)'!N$35:N$66)</f>
        <v>4.9352379883108402</v>
      </c>
      <c r="N74" s="48">
        <f>AVERAGEIF('5.4.4 (Very Large incl tax)'!$A$35:$A$66,'Annual incl tax'!$B74,'5.4.4 (Very Large incl tax)'!O$35:O$66)</f>
        <v>6.0861469452256332</v>
      </c>
      <c r="O74" s="48">
        <f>AVERAGEIF('5.4.4 (Very Large incl tax)'!$A$35:$A$66,'Annual incl tax'!$B74,'5.4.4 (Very Large incl tax)'!P$35:P$66)</f>
        <v>5.6170094391894176</v>
      </c>
      <c r="P74" s="48">
        <f>AVERAGEIF('5.4.4 (Very Large incl tax)'!$A$35:$A$66,'Annual incl tax'!$B74,'5.4.4 (Very Large incl tax)'!Q$35:Q$66)</f>
        <v>3.4068235563476952</v>
      </c>
      <c r="Q74" s="48">
        <f>AVERAGEIF('5.4.4 (Very Large incl tax)'!$A$35:$A$66,'Annual incl tax'!$B74,'5.4.4 (Very Large incl tax)'!R$35:R$66)</f>
        <v>9.6375384416735415</v>
      </c>
      <c r="R74" s="49">
        <f t="shared" si="40"/>
        <v>5.4745591414259085</v>
      </c>
      <c r="S74" s="50">
        <f t="shared" si="41"/>
        <v>76.042274687406874</v>
      </c>
      <c r="T74" s="51">
        <f t="shared" si="42"/>
        <v>14</v>
      </c>
      <c r="U74" s="48">
        <f>AVERAGEIF('5.4.4 (Very Large incl tax)'!$A$35:$A$66,'Annual incl tax'!$B74,'5.4.4 (Very Large incl tax)'!V$35:V$66)</f>
        <v>5.0043554808064883</v>
      </c>
      <c r="V74" s="48">
        <f>AVERAGEIF('5.4.4 (Very Large incl tax)'!$A$35:$A$66,'Annual incl tax'!$B74,'5.4.4 (Very Large incl tax)'!W$35:W$66)</f>
        <v>5.2670933859880389</v>
      </c>
      <c r="W74" s="48">
        <f>AVERAGEIF('5.4.4 (Very Large incl tax)'!$A$35:$A$66,'Annual incl tax'!$B74,'5.4.4 (Very Large incl tax)'!X$35:X$66)</f>
        <v>7.3514663187889973</v>
      </c>
      <c r="X74" s="48">
        <f>AVERAGEIF('5.4.4 (Very Large incl tax)'!$A$35:$A$66,'Annual incl tax'!$B74,'5.4.4 (Very Large incl tax)'!Y$35:Y$66)</f>
        <v>5.5278468986850058</v>
      </c>
      <c r="Y74" s="48">
        <f>AVERAGEIF('5.4.4 (Very Large incl tax)'!$A$35:$A$66,'Annual incl tax'!$B74,'5.4.4 (Very Large incl tax)'!Z$35:Z$66)</f>
        <v>5.7076099543249752</v>
      </c>
      <c r="Z74" s="48">
        <f>AVERAGEIF('5.4.4 (Very Large incl tax)'!$A$35:$A$66,'Annual incl tax'!$B74,'5.4.4 (Very Large incl tax)'!AA$35:AA$66)</f>
        <v>5.9534373028570604</v>
      </c>
      <c r="AA74" s="48">
        <f>AVERAGEIF('5.4.4 (Very Large incl tax)'!$A$35:$A$66,'Annual incl tax'!$B74,'5.4.4 (Very Large incl tax)'!AB$35:AB$66)</f>
        <v>6.8466632660438691</v>
      </c>
      <c r="AB74" s="48">
        <f>AVERAGEIF('5.4.4 (Very Large incl tax)'!$A$35:$A$66,'Annual incl tax'!$B74,'5.4.4 (Very Large incl tax)'!AC$35:AC$66)</f>
        <v>5.8568929720259746</v>
      </c>
      <c r="AC74" s="48">
        <f>AVERAGEIF('5.4.4 (Very Large incl tax)'!$A$35:$A$66,'Annual incl tax'!$B74,'5.4.4 (Very Large incl tax)'!AD$35:AD$66)</f>
        <v>8.1109977767797936</v>
      </c>
      <c r="AD74" s="48">
        <f>AVERAGEIF('5.4.4 (Very Large incl tax)'!$A$35:$A$66,'Annual incl tax'!$B74,'5.4.4 (Very Large incl tax)'!AE$35:AE$66)</f>
        <v>4.8769912781836524</v>
      </c>
      <c r="AE74" s="48">
        <f>AVERAGEIF('5.4.4 (Very Large incl tax)'!$A$35:$A$66,'Annual incl tax'!$B74,'5.4.4 (Very Large incl tax)'!AF$35:AF$66)</f>
        <v>4.9927410583421512</v>
      </c>
      <c r="AF74" s="48">
        <f>AVERAGEIF('5.4.4 (Very Large incl tax)'!$A$35:$A$66,'Annual incl tax'!$B74,'5.4.4 (Very Large incl tax)'!AG$35:AG$66)</f>
        <v>6.9897759121474881</v>
      </c>
      <c r="AG74" s="48">
        <f>AVERAGEIF('5.4.4 (Very Large incl tax)'!$A$35:$A$66,'Annual incl tax'!$B74,'5.4.4 (Very Large incl tax)'!AH$35:AH$66)</f>
        <v>4.7422132990389869</v>
      </c>
      <c r="AH74" s="48">
        <f t="shared" si="43"/>
        <v>5.6170094391894176</v>
      </c>
      <c r="AI74" s="50">
        <f t="shared" si="44"/>
        <v>71.577750509607839</v>
      </c>
      <c r="AJ74" s="51">
        <f>RANK(Q74,(C74:Q74,U74:AG74),1)</f>
        <v>27</v>
      </c>
    </row>
    <row r="75" spans="1:36" ht="12.95" customHeight="1" x14ac:dyDescent="0.2">
      <c r="A75" s="32" t="s">
        <v>40</v>
      </c>
      <c r="B75" s="109">
        <v>2017</v>
      </c>
      <c r="C75" s="48">
        <f>AVERAGEIF('5.4.4 (Very Large incl tax)'!$A$35:$A$66,'Annual incl tax'!$B75,'5.4.4 (Very Large incl tax)'!D$35:D$66)</f>
        <v>5.7932363018554858</v>
      </c>
      <c r="D75" s="48">
        <f>AVERAGEIF('5.4.4 (Very Large incl tax)'!$A$35:$A$66,'Annual incl tax'!$B75,'5.4.4 (Very Large incl tax)'!E$35:E$66)</f>
        <v>4.9976919873633374</v>
      </c>
      <c r="E75" s="48">
        <f>AVERAGEIF('5.4.4 (Very Large incl tax)'!$A$35:$A$66,'Annual incl tax'!$B75,'5.4.4 (Very Large incl tax)'!F$35:F$66)</f>
        <v>5.9880174105392925</v>
      </c>
      <c r="F75" s="48">
        <f>AVERAGEIF('5.4.4 (Very Large incl tax)'!$A$35:$A$66,'Annual incl tax'!$B75,'5.4.4 (Very Large incl tax)'!G$35:G$66)</f>
        <v>4.476149308009548</v>
      </c>
      <c r="G75" s="48">
        <f>AVERAGEIF('5.4.4 (Very Large incl tax)'!$A$35:$A$66,'Annual incl tax'!$B75,'5.4.4 (Very Large incl tax)'!H$35:H$66)</f>
        <v>4.5842199040561162</v>
      </c>
      <c r="H75" s="48">
        <f>AVERAGEIF('5.4.4 (Very Large incl tax)'!$A$35:$A$66,'Annual incl tax'!$B75,'5.4.4 (Very Large incl tax)'!I$35:I$66)</f>
        <v>8.7211774515605818</v>
      </c>
      <c r="I75" s="48"/>
      <c r="J75" s="48">
        <f>AVERAGEIF('5.4.4 (Very Large incl tax)'!$A$35:$A$66,'Annual incl tax'!$B75,'5.4.4 (Very Large incl tax)'!K$35:K$66)</f>
        <v>7.0228140911173851</v>
      </c>
      <c r="K75" s="48">
        <f>AVERAGEIF('5.4.4 (Very Large incl tax)'!$A$35:$A$66,'Annual incl tax'!$B75,'5.4.4 (Very Large incl tax)'!L$35:L$66)</f>
        <v>7.6342573386303902</v>
      </c>
      <c r="L75" s="48"/>
      <c r="M75" s="48">
        <f>AVERAGEIF('5.4.4 (Very Large incl tax)'!$A$35:$A$66,'Annual incl tax'!$B75,'5.4.4 (Very Large incl tax)'!N$35:N$66)</f>
        <v>4.6301263565845776</v>
      </c>
      <c r="N75" s="48">
        <f>AVERAGEIF('5.4.4 (Very Large incl tax)'!$A$35:$A$66,'Annual incl tax'!$B75,'5.4.4 (Very Large incl tax)'!O$35:O$66)</f>
        <v>7.1673859892528897</v>
      </c>
      <c r="O75" s="48">
        <f>AVERAGEIF('5.4.4 (Very Large incl tax)'!$A$35:$A$66,'Annual incl tax'!$B75,'5.4.4 (Very Large incl tax)'!P$35:P$66)</f>
        <v>6.3015491569743336</v>
      </c>
      <c r="P75" s="48">
        <f>AVERAGEIF('5.4.4 (Very Large incl tax)'!$A$35:$A$66,'Annual incl tax'!$B75,'5.4.4 (Very Large incl tax)'!Q$35:Q$66)</f>
        <v>3.5116460876709064</v>
      </c>
      <c r="Q75" s="48">
        <f>AVERAGEIF('5.4.4 (Very Large incl tax)'!$A$35:$A$66,'Annual incl tax'!$B75,'5.4.4 (Very Large incl tax)'!R$35:R$66)</f>
        <v>10.245636047786611</v>
      </c>
      <c r="R75" s="49">
        <f t="shared" si="40"/>
        <v>5.9880174105392925</v>
      </c>
      <c r="S75" s="50">
        <f t="shared" si="41"/>
        <v>71.102308917032175</v>
      </c>
      <c r="T75" s="51">
        <f t="shared" si="42"/>
        <v>13</v>
      </c>
      <c r="U75" s="48">
        <f>AVERAGEIF('5.4.4 (Very Large incl tax)'!$A$35:$A$66,'Annual incl tax'!$B75,'5.4.4 (Very Large incl tax)'!V$35:V$66)</f>
        <v>4.8869113049253068</v>
      </c>
      <c r="V75" s="48">
        <f>AVERAGEIF('5.4.4 (Very Large incl tax)'!$A$35:$A$66,'Annual incl tax'!$B75,'5.4.4 (Very Large incl tax)'!W$35:W$66)</f>
        <v>4.3068716793467701</v>
      </c>
      <c r="W75" s="48">
        <f>AVERAGEIF('5.4.4 (Very Large incl tax)'!$A$35:$A$66,'Annual incl tax'!$B75,'5.4.4 (Very Large incl tax)'!X$35:X$66)</f>
        <v>10.218379592276019</v>
      </c>
      <c r="X75" s="48">
        <f>AVERAGEIF('5.4.4 (Very Large incl tax)'!$A$35:$A$66,'Annual incl tax'!$B75,'5.4.4 (Very Large incl tax)'!Y$35:Y$66)</f>
        <v>5.6641252876689165</v>
      </c>
      <c r="Y75" s="48">
        <f>AVERAGEIF('5.4.4 (Very Large incl tax)'!$A$35:$A$66,'Annual incl tax'!$B75,'5.4.4 (Very Large incl tax)'!Z$35:Z$66)</f>
        <v>5.9609193739837973</v>
      </c>
      <c r="Z75" s="48">
        <f>AVERAGEIF('5.4.4 (Very Large incl tax)'!$A$35:$A$66,'Annual incl tax'!$B75,'5.4.4 (Very Large incl tax)'!AA$35:AA$66)</f>
        <v>6.4532932609292848</v>
      </c>
      <c r="AA75" s="48">
        <f>AVERAGEIF('5.4.4 (Very Large incl tax)'!$A$35:$A$66,'Annual incl tax'!$B75,'5.4.4 (Very Large incl tax)'!AB$35:AB$66)</f>
        <v>6.9936443562560404</v>
      </c>
      <c r="AB75" s="48">
        <f>AVERAGEIF('5.4.4 (Very Large incl tax)'!$A$35:$A$66,'Annual incl tax'!$B75,'5.4.4 (Very Large incl tax)'!AC$35:AC$66)</f>
        <v>5.841055091281655</v>
      </c>
      <c r="AC75" s="48">
        <f>AVERAGEIF('5.4.4 (Very Large incl tax)'!$A$35:$A$66,'Annual incl tax'!$B75,'5.4.4 (Very Large incl tax)'!AD$35:AD$66)</f>
        <v>8.4772998348263364</v>
      </c>
      <c r="AD75" s="48">
        <f>AVERAGEIF('5.4.4 (Very Large incl tax)'!$A$35:$A$66,'Annual incl tax'!$B75,'5.4.4 (Very Large incl tax)'!AE$35:AE$66)</f>
        <v>5.5731110745587902</v>
      </c>
      <c r="AE75" s="48">
        <f>AVERAGEIF('5.4.4 (Very Large incl tax)'!$A$35:$A$66,'Annual incl tax'!$B75,'5.4.4 (Very Large incl tax)'!AF$35:AF$66)</f>
        <v>5.5377243598738088</v>
      </c>
      <c r="AF75" s="48">
        <f>AVERAGEIF('5.4.4 (Very Large incl tax)'!$A$35:$A$66,'Annual incl tax'!$B75,'5.4.4 (Very Large incl tax)'!AG$35:AG$66)</f>
        <v>8.0957056878658378</v>
      </c>
      <c r="AG75" s="48">
        <f>AVERAGEIF('5.4.4 (Very Large incl tax)'!$A$35:$A$66,'Annual incl tax'!$B75,'5.4.4 (Very Large incl tax)'!AH$35:AH$66)</f>
        <v>4.998966878628476</v>
      </c>
      <c r="AH75" s="48">
        <f t="shared" si="43"/>
        <v>5.9009872326327262</v>
      </c>
      <c r="AI75" s="50">
        <f t="shared" si="44"/>
        <v>73.625795885945678</v>
      </c>
      <c r="AJ75" s="51">
        <f>RANK(Q75,(C75:Q75,U75:AG75),1)</f>
        <v>26</v>
      </c>
    </row>
    <row r="76" spans="1:36" ht="12.95" customHeight="1" x14ac:dyDescent="0.2">
      <c r="A76" s="32" t="s">
        <v>40</v>
      </c>
      <c r="B76" s="109">
        <v>2018</v>
      </c>
      <c r="C76" s="48">
        <f>AVERAGEIF('5.4.4 (Very Large incl tax)'!$A$35:$A$66,'Annual incl tax'!$B76,'5.4.4 (Very Large incl tax)'!D$35:D$66)</f>
        <v>6.2244158791526427</v>
      </c>
      <c r="D76" s="48">
        <f>AVERAGEIF('5.4.4 (Very Large incl tax)'!$A$35:$A$66,'Annual incl tax'!$B76,'5.4.4 (Very Large incl tax)'!E$35:E$66)</f>
        <v>5.8501805174818857</v>
      </c>
      <c r="E76" s="48">
        <f>AVERAGEIF('5.4.4 (Very Large incl tax)'!$A$35:$A$66,'Annual incl tax'!$B76,'5.4.4 (Very Large incl tax)'!F$35:F$66)</f>
        <v>6.1824071452461808</v>
      </c>
      <c r="F76" s="48">
        <f>AVERAGEIF('5.4.4 (Very Large incl tax)'!$A$35:$A$66,'Annual incl tax'!$B76,'5.4.4 (Very Large incl tax)'!G$35:G$66)</f>
        <v>4.8566260733597781</v>
      </c>
      <c r="G76" s="48">
        <f>AVERAGEIF('5.4.4 (Very Large incl tax)'!$A$35:$A$66,'Annual incl tax'!$B76,'5.4.4 (Very Large incl tax)'!H$35:H$66)</f>
        <v>5.1261617138883331</v>
      </c>
      <c r="H76" s="48">
        <f>AVERAGEIF('5.4.4 (Very Large incl tax)'!$A$35:$A$66,'Annual incl tax'!$B76,'5.4.4 (Very Large incl tax)'!I$35:I$66)</f>
        <v>7.9265616324109125</v>
      </c>
      <c r="I76" s="48"/>
      <c r="J76" s="48">
        <f>AVERAGEIF('5.4.4 (Very Large incl tax)'!$A$35:$A$66,'Annual incl tax'!$B76,'5.4.4 (Very Large incl tax)'!K$35:K$66)</f>
        <v>8.3164130263695135</v>
      </c>
      <c r="K76" s="48">
        <f>AVERAGEIF('5.4.4 (Very Large incl tax)'!$A$35:$A$66,'Annual incl tax'!$B76,'5.4.4 (Very Large incl tax)'!L$35:L$66)</f>
        <v>6.4807551688718883</v>
      </c>
      <c r="L76" s="48"/>
      <c r="M76" s="48">
        <f>AVERAGEIF('5.4.4 (Very Large incl tax)'!$A$35:$A$66,'Annual incl tax'!$B76,'5.4.4 (Very Large incl tax)'!N$35:N$66)</f>
        <v>4.9900897839695615</v>
      </c>
      <c r="N76" s="48">
        <f>AVERAGEIF('5.4.4 (Very Large incl tax)'!$A$35:$A$66,'Annual incl tax'!$B76,'5.4.4 (Very Large incl tax)'!O$35:O$66)</f>
        <v>7.4895818531870155</v>
      </c>
      <c r="O76" s="48">
        <f>AVERAGEIF('5.4.4 (Very Large incl tax)'!$A$35:$A$66,'Annual incl tax'!$B76,'5.4.4 (Very Large incl tax)'!P$35:P$66)</f>
        <v>6.8757312508771529</v>
      </c>
      <c r="P76" s="48">
        <f>AVERAGEIF('5.4.4 (Very Large incl tax)'!$A$35:$A$66,'Annual incl tax'!$B76,'5.4.4 (Very Large incl tax)'!Q$35:Q$66)</f>
        <v>4.0131676383562818</v>
      </c>
      <c r="Q76" s="48">
        <f>AVERAGEIF('5.4.4 (Very Large incl tax)'!$A$35:$A$66,'Annual incl tax'!$B76,'5.4.4 (Very Large incl tax)'!R$35:R$66)</f>
        <v>10.37630951554314</v>
      </c>
      <c r="R76" s="49">
        <f t="shared" si="40"/>
        <v>6.2244158791526427</v>
      </c>
      <c r="S76" s="50">
        <f t="shared" si="41"/>
        <v>66.703345615070191</v>
      </c>
      <c r="T76" s="51">
        <f t="shared" si="42"/>
        <v>13</v>
      </c>
      <c r="U76" s="48">
        <f>AVERAGEIF('5.4.4 (Very Large incl tax)'!$A$35:$A$66,'Annual incl tax'!$B76,'5.4.4 (Very Large incl tax)'!V$35:V$66)</f>
        <v>5.4926157745738688</v>
      </c>
      <c r="V76" s="48">
        <f>AVERAGEIF('5.4.4 (Very Large incl tax)'!$A$35:$A$66,'Annual incl tax'!$B76,'5.4.4 (Very Large incl tax)'!W$35:W$66)</f>
        <v>5.2547910982288775</v>
      </c>
      <c r="W76" s="48">
        <f>AVERAGEIF('5.4.4 (Very Large incl tax)'!$A$35:$A$66,'Annual incl tax'!$B76,'5.4.4 (Very Large incl tax)'!X$35:X$66)</f>
        <v>11.927554222866698</v>
      </c>
      <c r="X76" s="48">
        <f>AVERAGEIF('5.4.4 (Very Large incl tax)'!$A$35:$A$66,'Annual incl tax'!$B76,'5.4.4 (Very Large incl tax)'!Y$35:Y$66)</f>
        <v>5.6745628920769278</v>
      </c>
      <c r="Y76" s="48">
        <f>AVERAGEIF('5.4.4 (Very Large incl tax)'!$A$35:$A$66,'Annual incl tax'!$B76,'5.4.4 (Very Large incl tax)'!Z$35:Z$66)</f>
        <v>6.4233290138836949</v>
      </c>
      <c r="Z76" s="48">
        <f>AVERAGEIF('5.4.4 (Very Large incl tax)'!$A$35:$A$66,'Annual incl tax'!$B76,'5.4.4 (Very Large incl tax)'!AA$35:AA$66)</f>
        <v>6.445661687306206</v>
      </c>
      <c r="AA76" s="48">
        <f>AVERAGEIF('5.4.4 (Very Large incl tax)'!$A$35:$A$66,'Annual incl tax'!$B76,'5.4.4 (Very Large incl tax)'!AB$35:AB$66)</f>
        <v>5.843604020548101</v>
      </c>
      <c r="AB76" s="48">
        <f>AVERAGEIF('5.4.4 (Very Large incl tax)'!$A$35:$A$66,'Annual incl tax'!$B76,'5.4.4 (Very Large incl tax)'!AC$35:AC$66)</f>
        <v>5.9541543341805276</v>
      </c>
      <c r="AC76" s="48">
        <f>AVERAGEIF('5.4.4 (Very Large incl tax)'!$A$35:$A$66,'Annual incl tax'!$B76,'5.4.4 (Very Large incl tax)'!AD$35:AD$66)</f>
        <v>8.5539957345666515</v>
      </c>
      <c r="AD76" s="48">
        <f>AVERAGEIF('5.4.4 (Very Large incl tax)'!$A$35:$A$66,'Annual incl tax'!$B76,'5.4.4 (Very Large incl tax)'!AE$35:AE$66)</f>
        <v>5.6853445980955319</v>
      </c>
      <c r="AE76" s="48">
        <f>AVERAGEIF('5.4.4 (Very Large incl tax)'!$A$35:$A$66,'Annual incl tax'!$B76,'5.4.4 (Very Large incl tax)'!AF$35:AF$66)</f>
        <v>6.2738187650077606</v>
      </c>
      <c r="AF76" s="48">
        <f>AVERAGEIF('5.4.4 (Very Large incl tax)'!$A$35:$A$66,'Annual incl tax'!$B76,'5.4.4 (Very Large incl tax)'!AG$35:AG$66)</f>
        <v>8.5603786569821523</v>
      </c>
      <c r="AG76" s="48">
        <f>AVERAGEIF('5.4.4 (Very Large incl tax)'!$A$35:$A$66,'Annual incl tax'!$B76,'5.4.4 (Very Large incl tax)'!AH$35:AH$66)</f>
        <v>5.1225856219879322</v>
      </c>
      <c r="AH76" s="48">
        <f t="shared" si="43"/>
        <v>6.2034115121994118</v>
      </c>
      <c r="AI76" s="50">
        <f t="shared" si="44"/>
        <v>67.267792812671757</v>
      </c>
      <c r="AJ76" s="51">
        <f>RANK(Q76,(C76:Q76,U76:AG76),1)</f>
        <v>25</v>
      </c>
    </row>
    <row r="77" spans="1:36" ht="12.95" customHeight="1" x14ac:dyDescent="0.2">
      <c r="A77" s="32" t="s">
        <v>40</v>
      </c>
      <c r="B77" s="109">
        <v>2019</v>
      </c>
      <c r="C77" s="48">
        <f>AVERAGEIF('5.4.4 (Very Large incl tax)'!$A$35:$A$66,'Annual incl tax'!$B77,'5.4.4 (Very Large incl tax)'!D$35:D$66)</f>
        <v>6.8795999730225752</v>
      </c>
      <c r="D77" s="48">
        <f>AVERAGEIF('5.4.4 (Very Large incl tax)'!$A$35:$A$66,'Annual incl tax'!$B77,'5.4.4 (Very Large incl tax)'!E$35:E$66)</f>
        <v>5.7299695141228923</v>
      </c>
      <c r="E77" s="48">
        <f>AVERAGEIF('5.4.4 (Very Large incl tax)'!$A$35:$A$66,'Annual incl tax'!$B77,'5.4.4 (Very Large incl tax)'!F$35:F$66)</f>
        <v>5.2383377993193552</v>
      </c>
      <c r="F77" s="48">
        <f>AVERAGEIF('5.4.4 (Very Large incl tax)'!$A$35:$A$66,'Annual incl tax'!$B77,'5.4.4 (Very Large incl tax)'!G$35:G$66)</f>
        <v>5.0547770244765111</v>
      </c>
      <c r="G77" s="48">
        <f>AVERAGEIF('5.4.4 (Very Large incl tax)'!$A$35:$A$66,'Annual incl tax'!$B77,'5.4.4 (Very Large incl tax)'!H$35:H$66)</f>
        <v>5.1854510366992725</v>
      </c>
      <c r="H77" s="48">
        <f>AVERAGEIF('5.4.4 (Very Large incl tax)'!$A$35:$A$66,'Annual incl tax'!$B77,'5.4.4 (Very Large incl tax)'!I$35:I$66)</f>
        <v>8.142987628345864</v>
      </c>
      <c r="I77" s="48"/>
      <c r="J77" s="48">
        <f>AVERAGEIF('5.4.4 (Very Large incl tax)'!$A$35:$A$66,'Annual incl tax'!$B77,'5.4.4 (Very Large incl tax)'!K$35:K$66)</f>
        <v>7.8833962207869144</v>
      </c>
      <c r="K77" s="48">
        <f>AVERAGEIF('5.4.4 (Very Large incl tax)'!$A$35:$A$66,'Annual incl tax'!$B77,'5.4.4 (Very Large incl tax)'!L$35:L$66)</f>
        <v>8.1002604135248522</v>
      </c>
      <c r="L77" s="48"/>
      <c r="M77" s="48">
        <f>AVERAGEIF('5.4.4 (Very Large incl tax)'!$A$35:$A$66,'Annual incl tax'!$B77,'5.4.4 (Very Large incl tax)'!N$35:N$66)</f>
        <v>5.1934347078827123</v>
      </c>
      <c r="N77" s="48">
        <f>AVERAGEIF('5.4.4 (Very Large incl tax)'!$A$35:$A$66,'Annual incl tax'!$B77,'5.4.4 (Very Large incl tax)'!O$35:O$66)</f>
        <v>7.2609322481885714</v>
      </c>
      <c r="O77" s="48">
        <f>AVERAGEIF('5.4.4 (Very Large incl tax)'!$A$35:$A$66,'Annual incl tax'!$B77,'5.4.4 (Very Large incl tax)'!P$35:P$66)</f>
        <v>6.5271402397343881</v>
      </c>
      <c r="P77" s="48">
        <f>AVERAGEIF('5.4.4 (Very Large incl tax)'!$A$35:$A$66,'Annual incl tax'!$B77,'5.4.4 (Very Large incl tax)'!Q$35:Q$66)</f>
        <v>4.4476869733498763</v>
      </c>
      <c r="Q77" s="48">
        <f>AVERAGEIF('5.4.4 (Very Large incl tax)'!$A$35:$A$66,'Annual incl tax'!$B77,'5.4.4 (Very Large incl tax)'!R$35:R$66)</f>
        <v>11.34122714139982</v>
      </c>
      <c r="R77" s="49">
        <f t="shared" si="40"/>
        <v>6.5271402397343881</v>
      </c>
      <c r="S77" s="50">
        <f t="shared" si="41"/>
        <v>73.754917541979054</v>
      </c>
      <c r="T77" s="51">
        <f t="shared" si="42"/>
        <v>13</v>
      </c>
      <c r="U77" s="48">
        <f>AVERAGEIF('5.4.4 (Very Large incl tax)'!$A$35:$A$66,'Annual incl tax'!$B77,'5.4.4 (Very Large incl tax)'!V$35:V$66)</f>
        <v>6.0063590533019626</v>
      </c>
      <c r="V77" s="48">
        <f>AVERAGEIF('5.4.4 (Very Large incl tax)'!$A$35:$A$66,'Annual incl tax'!$B77,'5.4.4 (Very Large incl tax)'!W$35:W$66)</f>
        <v>5.6817669114722298</v>
      </c>
      <c r="W77" s="48">
        <f>AVERAGEIF('5.4.4 (Very Large incl tax)'!$A$35:$A$66,'Annual incl tax'!$B77,'5.4.4 (Very Large incl tax)'!X$35:X$66)</f>
        <v>12.647359258044924</v>
      </c>
      <c r="X77" s="48">
        <f>AVERAGEIF('5.4.4 (Very Large incl tax)'!$A$35:$A$66,'Annual incl tax'!$B77,'5.4.4 (Very Large incl tax)'!Y$35:Y$66)</f>
        <v>6.186501632751753</v>
      </c>
      <c r="Y77" s="48">
        <f>AVERAGEIF('5.4.4 (Very Large incl tax)'!$A$35:$A$66,'Annual incl tax'!$B77,'5.4.4 (Very Large incl tax)'!Z$35:Z$66)</f>
        <v>6.773549518031329</v>
      </c>
      <c r="Z77" s="48">
        <f>AVERAGEIF('5.4.4 (Very Large incl tax)'!$A$35:$A$66,'Annual incl tax'!$B77,'5.4.4 (Very Large incl tax)'!AA$35:AA$66)</f>
        <v>6.9844635862234785</v>
      </c>
      <c r="AA77" s="48">
        <f>AVERAGEIF('5.4.4 (Very Large incl tax)'!$A$35:$A$66,'Annual incl tax'!$B77,'5.4.4 (Very Large incl tax)'!AB$35:AB$66)</f>
        <v>6.4415671259133287</v>
      </c>
      <c r="AB77" s="48">
        <f>AVERAGEIF('5.4.4 (Very Large incl tax)'!$A$35:$A$66,'Annual incl tax'!$B77,'5.4.4 (Very Large incl tax)'!AC$35:AC$66)</f>
        <v>3.5334440796910007</v>
      </c>
      <c r="AC77" s="48">
        <f>AVERAGEIF('5.4.4 (Very Large incl tax)'!$A$35:$A$66,'Annual incl tax'!$B77,'5.4.4 (Very Large incl tax)'!AD$35:AD$66)</f>
        <v>8.6395408714768891</v>
      </c>
      <c r="AD77" s="48">
        <f>AVERAGEIF('5.4.4 (Very Large incl tax)'!$A$35:$A$66,'Annual incl tax'!$B77,'5.4.4 (Very Large incl tax)'!AE$35:AE$66)</f>
        <v>6.6914105151973899</v>
      </c>
      <c r="AE77" s="48">
        <f>AVERAGEIF('5.4.4 (Very Large incl tax)'!$A$35:$A$66,'Annual incl tax'!$B77,'5.4.4 (Very Large incl tax)'!AF$35:AF$66)</f>
        <v>7.5123421775990238</v>
      </c>
      <c r="AF77" s="48">
        <f>AVERAGEIF('5.4.4 (Very Large incl tax)'!$A$35:$A$66,'Annual incl tax'!$B77,'5.4.4 (Very Large incl tax)'!AG$35:AG$66)</f>
        <v>8.678454276974735</v>
      </c>
      <c r="AG77" s="48">
        <f>AVERAGEIF('5.4.4 (Very Large incl tax)'!$A$35:$A$66,'Annual incl tax'!$B77,'5.4.4 (Very Large incl tax)'!AH$35:AH$66)</f>
        <v>5.343953078987477</v>
      </c>
      <c r="AH77" s="48">
        <f t="shared" si="43"/>
        <v>6.609275377465889</v>
      </c>
      <c r="AI77" s="50">
        <f t="shared" si="44"/>
        <v>71.595621209359322</v>
      </c>
      <c r="AJ77" s="51">
        <f>RANK(Q77,(C77:Q77,U77:AG77),1)</f>
        <v>25</v>
      </c>
    </row>
    <row r="78" spans="1:36" ht="12.95" customHeight="1" x14ac:dyDescent="0.2">
      <c r="A78" s="32" t="s">
        <v>40</v>
      </c>
      <c r="B78" s="109">
        <v>2020</v>
      </c>
      <c r="C78" s="48">
        <f>AVERAGEIF('5.4.4 (Very Large incl tax)'!$A$35:$A$66,'Annual incl tax'!$B78,'5.4.4 (Very Large incl tax)'!D$35:D$66)</f>
        <v>7.3598907261848092</v>
      </c>
      <c r="D78" s="48">
        <f>AVERAGEIF('5.4.4 (Very Large incl tax)'!$A$35:$A$66,'Annual incl tax'!$B78,'5.4.4 (Very Large incl tax)'!E$35:E$66)</f>
        <v>5.6991625404348287</v>
      </c>
      <c r="E78" s="48">
        <f>AVERAGEIF('5.4.4 (Very Large incl tax)'!$A$35:$A$66,'Annual incl tax'!$B78,'5.4.4 (Very Large incl tax)'!F$35:F$66)</f>
        <v>4.8673479145036316</v>
      </c>
      <c r="F78" s="48">
        <f>AVERAGEIF('5.4.4 (Very Large incl tax)'!$A$35:$A$66,'Annual incl tax'!$B78,'5.4.4 (Very Large incl tax)'!G$35:G$66)</f>
        <v>4.5185153043929827</v>
      </c>
      <c r="G78" s="48">
        <f>AVERAGEIF('5.4.4 (Very Large incl tax)'!$A$35:$A$66,'Annual incl tax'!$B78,'5.4.4 (Very Large incl tax)'!H$35:H$66)</f>
        <v>5.265860530220758</v>
      </c>
      <c r="H78" s="48">
        <f>AVERAGEIF('5.4.4 (Very Large incl tax)'!$A$35:$A$66,'Annual incl tax'!$B78,'5.4.4 (Very Large incl tax)'!I$35:I$66)</f>
        <v>9.4761799864367937</v>
      </c>
      <c r="I78" s="48"/>
      <c r="J78" s="48">
        <f>AVERAGEIF('5.4.4 (Very Large incl tax)'!$A$35:$A$66,'Annual incl tax'!$B78,'5.4.4 (Very Large incl tax)'!K$35:K$66)</f>
        <v>7.6418955084846418</v>
      </c>
      <c r="K78" s="48">
        <f>AVERAGEIF('5.4.4 (Very Large incl tax)'!$A$35:$A$66,'Annual incl tax'!$B78,'5.4.4 (Very Large incl tax)'!L$35:L$66)</f>
        <v>6.53353098749613</v>
      </c>
      <c r="L78" s="48"/>
      <c r="M78" s="48">
        <f>AVERAGEIF('5.4.4 (Very Large incl tax)'!$A$35:$A$66,'Annual incl tax'!$B78,'5.4.4 (Very Large incl tax)'!N$35:N$66)</f>
        <v>5.6369042695398717</v>
      </c>
      <c r="N78" s="48">
        <f>AVERAGEIF('5.4.4 (Very Large incl tax)'!$A$35:$A$66,'Annual incl tax'!$B78,'5.4.4 (Very Large incl tax)'!O$35:O$66)</f>
        <v>6.5282244052712617</v>
      </c>
      <c r="O78" s="48">
        <f>AVERAGEIF('5.4.4 (Very Large incl tax)'!$A$35:$A$66,'Annual incl tax'!$B78,'5.4.4 (Very Large incl tax)'!P$35:P$66)</f>
        <v>5.6147917103578919</v>
      </c>
      <c r="P78" s="48">
        <f>AVERAGEIF('5.4.4 (Very Large incl tax)'!$A$35:$A$66,'Annual incl tax'!$B78,'5.4.4 (Very Large incl tax)'!Q$35:Q$66)</f>
        <v>3.6062130149387102</v>
      </c>
      <c r="Q78" s="48">
        <f>AVERAGEIF('5.4.4 (Very Large incl tax)'!$A$35:$A$66,'Annual incl tax'!$B78,'5.4.4 (Very Large incl tax)'!R$35:R$66)</f>
        <v>11.969686942515576</v>
      </c>
      <c r="R78" s="49">
        <f t="shared" si="40"/>
        <v>5.6991625404348287</v>
      </c>
      <c r="S78" s="50">
        <f t="shared" si="41"/>
        <v>110.02536526361864</v>
      </c>
      <c r="T78" s="51">
        <f t="shared" si="42"/>
        <v>13</v>
      </c>
      <c r="U78" s="48">
        <f>AVERAGEIF('5.4.4 (Very Large incl tax)'!$A$35:$A$66,'Annual incl tax'!$B78,'5.4.4 (Very Large incl tax)'!V$35:V$66)</f>
        <v>5.7478586456881651</v>
      </c>
      <c r="V78" s="48">
        <f>AVERAGEIF('5.4.4 (Very Large incl tax)'!$A$35:$A$66,'Annual incl tax'!$B78,'5.4.4 (Very Large incl tax)'!W$35:W$66)</f>
        <v>5.9005313541939373</v>
      </c>
      <c r="W78" s="48">
        <f>AVERAGEIF('5.4.4 (Very Large incl tax)'!$A$35:$A$66,'Annual incl tax'!$B78,'5.4.4 (Very Large incl tax)'!X$35:X$66)</f>
        <v>5.5366190925234129</v>
      </c>
      <c r="X78" s="48">
        <f>AVERAGEIF('5.4.4 (Very Large incl tax)'!$A$35:$A$66,'Annual incl tax'!$B78,'5.4.4 (Very Large incl tax)'!Y$35:Y$66)</f>
        <v>6.2285789506346712</v>
      </c>
      <c r="Y78" s="48">
        <f>AVERAGEIF('5.4.4 (Very Large incl tax)'!$A$35:$A$66,'Annual incl tax'!$B78,'5.4.4 (Very Large incl tax)'!Z$35:Z$66)</f>
        <v>6.0191019585206114</v>
      </c>
      <c r="Z78" s="48">
        <f>AVERAGEIF('5.4.4 (Very Large incl tax)'!$A$35:$A$66,'Annual incl tax'!$B78,'5.4.4 (Very Large incl tax)'!AA$35:AA$66)</f>
        <v>6.7935715156316308</v>
      </c>
      <c r="AA78" s="48">
        <f>AVERAGEIF('5.4.4 (Very Large incl tax)'!$A$35:$A$66,'Annual incl tax'!$B78,'5.4.4 (Very Large incl tax)'!AB$35:AB$66)</f>
        <v>5.9734036894944795</v>
      </c>
      <c r="AB78" s="48">
        <f>AVERAGEIF('5.4.4 (Very Large incl tax)'!$A$35:$A$66,'Annual incl tax'!$B78,'5.4.4 (Very Large incl tax)'!AC$35:AC$66)</f>
        <v>6.9370553753145208</v>
      </c>
      <c r="AC78" s="48">
        <f>AVERAGEIF('5.4.4 (Very Large incl tax)'!$A$35:$A$66,'Annual incl tax'!$B78,'5.4.4 (Very Large incl tax)'!AD$35:AD$66)</f>
        <v>9.1123608950576696</v>
      </c>
      <c r="AD78" s="48">
        <f>AVERAGEIF('5.4.4 (Very Large incl tax)'!$A$35:$A$66,'Annual incl tax'!$B78,'5.4.4 (Very Large incl tax)'!AE$35:AE$66)</f>
        <v>7.0968532617779507</v>
      </c>
      <c r="AE78" s="48">
        <f>AVERAGEIF('5.4.4 (Very Large incl tax)'!$A$35:$A$66,'Annual incl tax'!$B78,'5.4.4 (Very Large incl tax)'!AF$35:AF$66)</f>
        <v>7.7187975154449999</v>
      </c>
      <c r="AF78" s="48">
        <f>AVERAGEIF('5.4.4 (Very Large incl tax)'!$A$35:$A$66,'Annual incl tax'!$B78,'5.4.4 (Very Large incl tax)'!AG$35:AG$66)</f>
        <v>8.9455355007072193</v>
      </c>
      <c r="AG78" s="48">
        <f>AVERAGEIF('5.4.4 (Very Large incl tax)'!$A$35:$A$66,'Annual incl tax'!$B78,'5.4.4 (Very Large incl tax)'!AH$35:AH$66)</f>
        <v>5.8350790069746559</v>
      </c>
      <c r="AH78" s="48">
        <f t="shared" si="43"/>
        <v>6.1238404545776408</v>
      </c>
      <c r="AI78" s="50">
        <f t="shared" si="44"/>
        <v>95.460463597938741</v>
      </c>
      <c r="AJ78" s="51">
        <f>RANK(Q78,(C78:Q78,U78:AG78),1)</f>
        <v>26</v>
      </c>
    </row>
    <row r="79" spans="1:36" ht="12.6" customHeight="1" x14ac:dyDescent="0.2">
      <c r="A79" s="32" t="s">
        <v>40</v>
      </c>
      <c r="B79" s="110">
        <v>2021</v>
      </c>
      <c r="C79" s="48">
        <f>AVERAGEIF('5.4.4 (Very Large incl tax)'!$A$35:$A$66,'Annual incl tax'!$B79,'5.4.4 (Very Large incl tax)'!D$35:D$66)</f>
        <v>9.09278989839164</v>
      </c>
      <c r="D79" s="48">
        <f>AVERAGEIF('5.4.4 (Very Large incl tax)'!$A$35:$A$66,'Annual incl tax'!$B79,'5.4.4 (Very Large incl tax)'!E$35:E$66)</f>
        <v>7.4105401278075851</v>
      </c>
      <c r="E79" s="48">
        <f>AVERAGEIF('5.4.4 (Very Large incl tax)'!$A$35:$A$66,'Annual incl tax'!$B79,'5.4.4 (Very Large incl tax)'!F$35:F$66)</f>
        <v>8.4800389126890146</v>
      </c>
      <c r="F79" s="48">
        <f>AVERAGEIF('5.4.4 (Very Large incl tax)'!$A$35:$A$66,'Annual incl tax'!$B79,'5.4.4 (Very Large incl tax)'!G$35:G$66)</f>
        <v>5.4478898107065916</v>
      </c>
      <c r="G79" s="48">
        <f>AVERAGEIF('5.4.4 (Very Large incl tax)'!$A$35:$A$66,'Annual incl tax'!$B79,'5.4.4 (Very Large incl tax)'!H$35:H$66)</f>
        <v>6.6175147706407209</v>
      </c>
      <c r="H79" s="48">
        <f>AVERAGEIF('5.4.4 (Very Large incl tax)'!$A$35:$A$66,'Annual incl tax'!$B79,'5.4.4 (Very Large incl tax)'!I$35:I$66)</f>
        <v>10.725523774500386</v>
      </c>
      <c r="I79" s="48"/>
      <c r="J79" s="48">
        <f>AVERAGEIF('5.4.4 (Very Large incl tax)'!$A$35:$A$66,'Annual incl tax'!$B79,'5.4.4 (Very Large incl tax)'!K$35:K$66)</f>
        <v>11.810132541636097</v>
      </c>
      <c r="K79" s="48">
        <f>AVERAGEIF('5.4.4 (Very Large incl tax)'!$A$35:$A$66,'Annual incl tax'!$B79,'5.4.4 (Very Large incl tax)'!L$35:L$66)</f>
        <v>10.474919972727685</v>
      </c>
      <c r="L79" s="48"/>
      <c r="M79" s="48">
        <f>AVERAGEIF('5.4.4 (Very Large incl tax)'!$A$35:$A$66,'Annual incl tax'!$B79,'5.4.4 (Very Large incl tax)'!N$35:N$66)</f>
        <v>6.1929059969279026</v>
      </c>
      <c r="N79" s="48">
        <f>AVERAGEIF('5.4.4 (Very Large incl tax)'!$A$35:$A$66,'Annual incl tax'!$B79,'5.4.4 (Very Large incl tax)'!O$35:O$66)</f>
        <v>8.7157697964442136</v>
      </c>
      <c r="O79" s="48">
        <f>AVERAGEIF('5.4.4 (Very Large incl tax)'!$A$35:$A$66,'Annual incl tax'!$B79,'5.4.4 (Very Large incl tax)'!P$35:P$66)</f>
        <v>8.3661396468892253</v>
      </c>
      <c r="P79" s="48">
        <f>AVERAGEIF('5.4.4 (Very Large incl tax)'!$A$35:$A$66,'Annual incl tax'!$B79,'5.4.4 (Very Large incl tax)'!Q$35:Q$66)</f>
        <v>5.8130450005276959</v>
      </c>
      <c r="Q79" s="48">
        <f>AVERAGEIF('5.4.4 (Very Large incl tax)'!$A$35:$A$66,'Annual incl tax'!$B79,'5.4.4 (Very Large incl tax)'!R$35:R$66)</f>
        <v>13.794014919285811</v>
      </c>
      <c r="R79" s="49">
        <f t="shared" si="40"/>
        <v>8.4800389126890146</v>
      </c>
      <c r="S79" s="50">
        <f t="shared" si="41"/>
        <v>62.664523846055545</v>
      </c>
      <c r="T79" s="51">
        <f t="shared" si="42"/>
        <v>13</v>
      </c>
      <c r="U79" s="48">
        <f>AVERAGEIF('5.4.4 (Very Large incl tax)'!$A$35:$A$66,'Annual incl tax'!$B79,'5.4.4 (Very Large incl tax)'!V$35:V$66)</f>
        <v>9.0610496074325049</v>
      </c>
      <c r="V79" s="48">
        <f>AVERAGEIF('5.4.4 (Very Large incl tax)'!$A$35:$A$66,'Annual incl tax'!$B79,'5.4.4 (Very Large incl tax)'!W$35:W$66)</f>
        <v>6.871948532575777</v>
      </c>
      <c r="W79" s="48">
        <f>AVERAGEIF('5.4.4 (Very Large incl tax)'!$A$35:$A$66,'Annual incl tax'!$B79,'5.4.4 (Very Large incl tax)'!X$35:X$66)</f>
        <v>13.271853128190923</v>
      </c>
      <c r="X79" s="48">
        <f>AVERAGEIF('5.4.4 (Very Large incl tax)'!$A$35:$A$66,'Annual incl tax'!$B79,'5.4.4 (Very Large incl tax)'!Y$35:Y$66)</f>
        <v>6.2293145258255516</v>
      </c>
      <c r="Y79" s="48">
        <f>AVERAGEIF('5.4.4 (Very Large incl tax)'!$A$35:$A$66,'Annual incl tax'!$B79,'5.4.4 (Very Large incl tax)'!Z$35:Z$66)</f>
        <v>8.9515787947502865</v>
      </c>
      <c r="Z79" s="48">
        <f>AVERAGEIF('5.4.4 (Very Large incl tax)'!$A$35:$A$66,'Annual incl tax'!$B79,'5.4.4 (Very Large incl tax)'!AA$35:AA$66)</f>
        <v>8.0695428937684124</v>
      </c>
      <c r="AA79" s="48">
        <f>AVERAGEIF('5.4.4 (Very Large incl tax)'!$A$35:$A$66,'Annual incl tax'!$B79,'5.4.4 (Very Large incl tax)'!AB$35:AB$66)</f>
        <v>6.4611155701942131</v>
      </c>
      <c r="AB79" s="48">
        <f>AVERAGEIF('5.4.4 (Very Large incl tax)'!$A$35:$A$66,'Annual incl tax'!$B79,'5.4.4 (Very Large incl tax)'!AC$35:AC$66)</f>
        <v>8.2065734908656296</v>
      </c>
      <c r="AC79" s="48">
        <f>AVERAGEIF('5.4.4 (Very Large incl tax)'!$A$35:$A$66,'Annual incl tax'!$B79,'5.4.4 (Very Large incl tax)'!AD$35:AD$66)</f>
        <v>8.4407222571243672</v>
      </c>
      <c r="AD79" s="48">
        <f>AVERAGEIF('5.4.4 (Very Large incl tax)'!$A$35:$A$66,'Annual incl tax'!$B79,'5.4.4 (Very Large incl tax)'!AE$35:AE$66)</f>
        <v>7.4624010235888036</v>
      </c>
      <c r="AE79" s="48">
        <f>AVERAGEIF('5.4.4 (Very Large incl tax)'!$A$35:$A$66,'Annual incl tax'!$B79,'5.4.4 (Very Large incl tax)'!AF$35:AF$66)</f>
        <v>8.9285364603403856</v>
      </c>
      <c r="AF79" s="48">
        <f>AVERAGEIF('5.4.4 (Very Large incl tax)'!$A$35:$A$66,'Annual incl tax'!$B79,'5.4.4 (Very Large incl tax)'!AG$35:AG$66)</f>
        <v>10.181751724678213</v>
      </c>
      <c r="AG79" s="48">
        <f>AVERAGEIF('5.4.4 (Very Large incl tax)'!$A$35:$A$66,'Annual incl tax'!$B79,'5.4.4 (Very Large incl tax)'!AH$35:AH$66)</f>
        <v>6.690913997886252</v>
      </c>
      <c r="AH79" s="48">
        <f t="shared" si="43"/>
        <v>8.4034309520067971</v>
      </c>
      <c r="AI79" s="50">
        <f t="shared" si="44"/>
        <v>64.14741785903179</v>
      </c>
      <c r="AJ79" s="51">
        <f>RANK(Q79,(C79:Q79,U79:AG79),1)</f>
        <v>26</v>
      </c>
    </row>
    <row r="80" spans="1:36" x14ac:dyDescent="0.2">
      <c r="A80" s="32" t="s">
        <v>40</v>
      </c>
      <c r="B80" s="110">
        <v>2022</v>
      </c>
      <c r="C80" s="48">
        <f>AVERAGEIF('5.4.4 (Very Large incl tax)'!$A$35:$A$66,'Annual incl tax'!$B80,'5.4.4 (Very Large incl tax)'!D$35:D$66)</f>
        <v>16.121702100034895</v>
      </c>
      <c r="D80" s="48">
        <f>AVERAGEIF('5.4.4 (Very Large incl tax)'!$A$35:$A$66,'Annual incl tax'!$B80,'5.4.4 (Very Large incl tax)'!E$35:E$66)</f>
        <v>11.695302148975227</v>
      </c>
      <c r="E80" s="48">
        <f>AVERAGEIF('5.4.4 (Very Large incl tax)'!$A$35:$A$66,'Annual incl tax'!$B80,'5.4.4 (Very Large incl tax)'!F$35:F$66)</f>
        <v>17.652155212604708</v>
      </c>
      <c r="F80" s="48">
        <f>AVERAGEIF('5.4.4 (Very Large incl tax)'!$A$35:$A$66,'Annual incl tax'!$B80,'5.4.4 (Very Large incl tax)'!G$35:G$66)</f>
        <v>10.260142884178467</v>
      </c>
      <c r="G80" s="48">
        <f>AVERAGEIF('5.4.4 (Very Large incl tax)'!$A$35:$A$66,'Annual incl tax'!$B80,'5.4.4 (Very Large incl tax)'!H$35:H$66)</f>
        <v>10.99975796153279</v>
      </c>
      <c r="H80" s="48">
        <f>AVERAGEIF('5.4.4 (Very Large incl tax)'!$A$35:$A$66,'Annual incl tax'!$B80,'5.4.4 (Very Large incl tax)'!I$35:I$66)</f>
        <v>15.018134750243433</v>
      </c>
      <c r="I80" s="48"/>
      <c r="J80" s="48">
        <f>AVERAGEIF('5.4.4 (Very Large incl tax)'!$A$35:$A$66,'Annual incl tax'!$B80,'5.4.4 (Very Large incl tax)'!K$35:K$66)</f>
        <v>17.978127394567622</v>
      </c>
      <c r="K80" s="48">
        <f>AVERAGEIF('5.4.4 (Very Large incl tax)'!$A$35:$A$66,'Annual incl tax'!$B80,'5.4.4 (Very Large incl tax)'!L$35:L$66)</f>
        <v>24.938818915433643</v>
      </c>
      <c r="L80" s="48"/>
      <c r="M80" s="48">
        <f>AVERAGEIF('5.4.4 (Very Large incl tax)'!$A$35:$A$66,'Annual incl tax'!$B80,'5.4.4 (Very Large incl tax)'!N$35:N$66)</f>
        <v>12.684221599905626</v>
      </c>
      <c r="N80" s="48">
        <f>AVERAGEIF('5.4.4 (Very Large incl tax)'!$A$35:$A$66,'Annual incl tax'!$B80,'5.4.4 (Very Large incl tax)'!O$35:O$66)</f>
        <v>11.776687384618214</v>
      </c>
      <c r="O80" s="48">
        <f>AVERAGEIF('5.4.4 (Very Large incl tax)'!$A$35:$A$66,'Annual incl tax'!$B80,'5.4.4 (Very Large incl tax)'!P$35:P$66)</f>
        <v>17.438448277313718</v>
      </c>
      <c r="P80" s="48">
        <f>AVERAGEIF('5.4.4 (Very Large incl tax)'!$A$35:$A$66,'Annual incl tax'!$B80,'5.4.4 (Very Large incl tax)'!Q$35:Q$66)</f>
        <v>8.9528244528166567</v>
      </c>
      <c r="Q80" s="48">
        <f>AVERAGEIF('5.4.4 (Very Large incl tax)'!$A$35:$A$66,'Annual incl tax'!$B80,'5.4.4 (Very Large incl tax)'!R$35:R$66)</f>
        <v>20.075491989669601</v>
      </c>
      <c r="R80" s="49">
        <f t="shared" si="40"/>
        <v>15.018134750243433</v>
      </c>
      <c r="S80" s="50">
        <f t="shared" si="41"/>
        <v>33.675002412294852</v>
      </c>
      <c r="T80" s="51">
        <f t="shared" si="42"/>
        <v>12</v>
      </c>
      <c r="U80" s="48">
        <f>AVERAGEIF('5.4.4 (Very Large incl tax)'!$A$35:$A$66,'Annual incl tax'!$B80,'5.4.4 (Very Large incl tax)'!V$35:V$66)</f>
        <v>11.07763289813448</v>
      </c>
      <c r="V80" s="48">
        <f>AVERAGEIF('5.4.4 (Very Large incl tax)'!$A$35:$A$66,'Annual incl tax'!$B80,'5.4.4 (Very Large incl tax)'!W$35:W$66)</f>
        <v>13.81080926533836</v>
      </c>
      <c r="W80" s="48">
        <f>AVERAGEIF('5.4.4 (Very Large incl tax)'!$A$35:$A$66,'Annual incl tax'!$B80,'5.4.4 (Very Large incl tax)'!X$35:X$66)</f>
        <v>9.6149632871971562</v>
      </c>
      <c r="X80" s="48">
        <f>AVERAGEIF('5.4.4 (Very Large incl tax)'!$A$35:$A$66,'Annual incl tax'!$B80,'5.4.4 (Very Large incl tax)'!Y$35:Y$66)</f>
        <v>16.187306792112338</v>
      </c>
      <c r="Y80" s="48">
        <f>AVERAGEIF('5.4.4 (Very Large incl tax)'!$A$35:$A$66,'Annual incl tax'!$B80,'5.4.4 (Very Large incl tax)'!Z$35:Z$66)</f>
        <v>14.876509665949811</v>
      </c>
      <c r="Z80" s="48">
        <f>AVERAGEIF('5.4.4 (Very Large incl tax)'!$A$35:$A$66,'Annual incl tax'!$B80,'5.4.4 (Very Large incl tax)'!AA$35:AA$66)</f>
        <v>21.152876081194755</v>
      </c>
      <c r="AA80" s="48">
        <f>AVERAGEIF('5.4.4 (Very Large incl tax)'!$A$35:$A$66,'Annual incl tax'!$B80,'5.4.4 (Very Large incl tax)'!AB$35:AB$66)</f>
        <v>17.06945431245088</v>
      </c>
      <c r="AB80" s="48">
        <f>AVERAGEIF('5.4.4 (Very Large incl tax)'!$A$35:$A$66,'Annual incl tax'!$B80,'5.4.4 (Very Large incl tax)'!AC$35:AC$66)</f>
        <v>19.515005677553368</v>
      </c>
      <c r="AC80" s="48">
        <f>AVERAGEIF('5.4.4 (Very Large incl tax)'!$A$35:$A$66,'Annual incl tax'!$B80,'5.4.4 (Very Large incl tax)'!AD$35:AD$66)</f>
        <v>8.2524139812013999</v>
      </c>
      <c r="AD80" s="48">
        <f>AVERAGEIF('5.4.4 (Very Large incl tax)'!$A$35:$A$66,'Annual incl tax'!$B80,'5.4.4 (Very Large incl tax)'!AE$35:AE$66)</f>
        <v>11.514645811504481</v>
      </c>
      <c r="AE80" s="48">
        <f>AVERAGEIF('5.4.4 (Very Large incl tax)'!$A$35:$A$66,'Annual incl tax'!$B80,'5.4.4 (Very Large incl tax)'!AF$35:AF$66)</f>
        <v>20.205990458942548</v>
      </c>
      <c r="AF80" s="48">
        <f>AVERAGEIF('5.4.4 (Very Large incl tax)'!$A$35:$A$66,'Annual incl tax'!$B80,'5.4.4 (Very Large incl tax)'!AG$35:AG$66)</f>
        <v>18.040699962594339</v>
      </c>
      <c r="AG80" s="48">
        <f>AVERAGEIF('5.4.4 (Very Large incl tax)'!$A$35:$A$66,'Annual incl tax'!$B80,'5.4.4 (Very Large incl tax)'!AH$35:AH$66)</f>
        <v>14.512864271632235</v>
      </c>
      <c r="AH80" s="48">
        <f t="shared" si="43"/>
        <v>14.947322208096622</v>
      </c>
      <c r="AI80" s="50">
        <f t="shared" si="44"/>
        <v>34.308284187485874</v>
      </c>
      <c r="AJ80" s="51">
        <f>RANK(Q80,(C80:Q80,U80:AG80),1)</f>
        <v>23</v>
      </c>
    </row>
    <row r="81" spans="1:36" x14ac:dyDescent="0.2">
      <c r="A81" s="32" t="s">
        <v>40</v>
      </c>
      <c r="B81" s="124">
        <v>2023</v>
      </c>
      <c r="C81" s="48">
        <f>AVERAGEIF('5.4.4 (Very Large incl tax)'!$A$35:$A$66,'Annual incl tax'!$B81,'5.4.4 (Very Large incl tax)'!D$35:D$66)</f>
        <v>15.439871807883868</v>
      </c>
      <c r="D81" s="48">
        <f>AVERAGEIF('5.4.4 (Very Large incl tax)'!$A$35:$A$66,'Annual incl tax'!$B81,'5.4.4 (Very Large incl tax)'!E$35:E$66)</f>
        <v>11.613338504040264</v>
      </c>
      <c r="E81" s="48">
        <f>AVERAGEIF('5.4.4 (Very Large incl tax)'!$A$35:$A$66,'Annual incl tax'!$B81,'5.4.4 (Very Large incl tax)'!F$35:F$66)</f>
        <v>10.75433062893342</v>
      </c>
      <c r="F81" s="48">
        <f>AVERAGEIF('5.4.4 (Very Large incl tax)'!$A$35:$A$66,'Annual incl tax'!$B81,'5.4.4 (Very Large incl tax)'!G$35:G$66)</f>
        <v>6.4680432859189168</v>
      </c>
      <c r="G81" s="48">
        <f>AVERAGEIF('5.4.4 (Very Large incl tax)'!$A$35:$A$66,'Annual incl tax'!$B81,'5.4.4 (Very Large incl tax)'!H$35:H$66)</f>
        <v>10.807788115229892</v>
      </c>
      <c r="H81" s="48">
        <f>AVERAGEIF('5.4.4 (Very Large incl tax)'!$A$35:$A$66,'Annual incl tax'!$B81,'5.4.4 (Very Large incl tax)'!I$35:I$66)</f>
        <v>14.82037009225899</v>
      </c>
      <c r="I81" s="48"/>
      <c r="J81" s="48">
        <f>AVERAGEIF('5.4.4 (Very Large incl tax)'!$A$35:$A$66,'Annual incl tax'!$B81,'5.4.4 (Very Large incl tax)'!K$35:K$66)</f>
        <v>19.277080333036785</v>
      </c>
      <c r="K81" s="48">
        <f>AVERAGEIF('5.4.4 (Very Large incl tax)'!$A$35:$A$66,'Annual incl tax'!$B81,'5.4.4 (Very Large incl tax)'!L$35:L$66)</f>
        <v>15.947867258348451</v>
      </c>
      <c r="L81" s="48"/>
      <c r="M81" s="48">
        <f>AVERAGEIF('5.4.4 (Very Large incl tax)'!$A$35:$A$66,'Annual incl tax'!$B81,'5.4.4 (Very Large incl tax)'!N$35:N$66)</f>
        <v>21.33399510428864</v>
      </c>
      <c r="N81" s="48">
        <f>AVERAGEIF('5.4.4 (Very Large incl tax)'!$A$35:$A$66,'Annual incl tax'!$B81,'5.4.4 (Very Large incl tax)'!O$35:O$66)</f>
        <v>6.1189652748593311</v>
      </c>
      <c r="O81" s="48">
        <f>AVERAGEIF('5.4.4 (Very Large incl tax)'!$A$35:$A$66,'Annual incl tax'!$B81,'5.4.4 (Very Large incl tax)'!P$35:P$66)</f>
        <v>9.5254685710149012</v>
      </c>
      <c r="P81" s="48">
        <f>AVERAGEIF('5.4.4 (Very Large incl tax)'!$A$35:$A$66,'Annual incl tax'!$B81,'5.4.4 (Very Large incl tax)'!Q$35:Q$66)</f>
        <v>6.5766619616965531</v>
      </c>
      <c r="Q81" s="48">
        <f>AVERAGEIF('5.4.4 (Very Large incl tax)'!$A$35:$A$66,'Annual incl tax'!$B81,'5.4.4 (Very Large incl tax)'!R$35:R$66)</f>
        <v>22.812730830343007</v>
      </c>
      <c r="R81" s="49">
        <f t="shared" ref="R81" si="45">MEDIAN(C81:Q81)</f>
        <v>11.613338504040264</v>
      </c>
      <c r="S81" s="50">
        <f t="shared" ref="S81" si="46">(Q81-R81)/R81*100</f>
        <v>96.435597071475101</v>
      </c>
      <c r="T81" s="51">
        <f t="shared" ref="T81" si="47">RANK(Q81,(C81:Q81),1)</f>
        <v>13</v>
      </c>
      <c r="U81" s="48">
        <f>AVERAGEIF('5.4.4 (Very Large incl tax)'!$A$35:$A$66,'Annual incl tax'!$B81,'5.4.4 (Very Large incl tax)'!V$35:V$66)</f>
        <v>9.7649803428934128</v>
      </c>
      <c r="V81" s="48"/>
      <c r="W81" s="48">
        <f>AVERAGEIF('5.4.4 (Very Large incl tax)'!$A$35:$A$66,'Annual incl tax'!$B81,'5.4.4 (Very Large incl tax)'!X$35:X$66)</f>
        <v>0</v>
      </c>
      <c r="X81" s="48">
        <f>AVERAGEIF('5.4.4 (Very Large incl tax)'!$A$35:$A$66,'Annual incl tax'!$B81,'5.4.4 (Very Large incl tax)'!Y$35:Y$66)</f>
        <v>17.355663981444529</v>
      </c>
      <c r="Y81" s="48">
        <f>AVERAGEIF('5.4.4 (Very Large incl tax)'!$A$35:$A$66,'Annual incl tax'!$B81,'5.4.4 (Very Large incl tax)'!Z$35:Z$66)</f>
        <v>14.140488305951884</v>
      </c>
      <c r="Z81" s="48">
        <f>AVERAGEIF('5.4.4 (Very Large incl tax)'!$A$35:$A$66,'Annual incl tax'!$B81,'5.4.4 (Very Large incl tax)'!AA$35:AA$66)</f>
        <v>20.534448934555961</v>
      </c>
      <c r="AA81" s="48">
        <f>AVERAGEIF('5.4.4 (Very Large incl tax)'!$A$35:$A$66,'Annual incl tax'!$B81,'5.4.4 (Very Large incl tax)'!AB$35:AB$66)</f>
        <v>14.517470527762859</v>
      </c>
      <c r="AB81" s="48">
        <f>AVERAGEIF('5.4.4 (Very Large incl tax)'!$A$35:$A$66,'Annual incl tax'!$B81,'5.4.4 (Very Large incl tax)'!AC$35:AC$66)</f>
        <v>14.30967847603393</v>
      </c>
      <c r="AC81" s="48">
        <f>AVERAGEIF('5.4.4 (Very Large incl tax)'!$A$35:$A$66,'Annual incl tax'!$B81,'5.4.4 (Very Large incl tax)'!AD$35:AD$66)</f>
        <v>8.5432435177759203</v>
      </c>
      <c r="AD81" s="48">
        <f>AVERAGEIF('5.4.4 (Very Large incl tax)'!$A$35:$A$66,'Annual incl tax'!$B81,'5.4.4 (Very Large incl tax)'!AE$35:AE$66)</f>
        <v>17.595792117163661</v>
      </c>
      <c r="AE81" s="48">
        <f>AVERAGEIF('5.4.4 (Very Large incl tax)'!$A$35:$A$66,'Annual incl tax'!$B81,'5.4.4 (Very Large incl tax)'!AF$35:AF$66)</f>
        <v>14.716134448236897</v>
      </c>
      <c r="AF81" s="48">
        <f>AVERAGEIF('5.4.4 (Very Large incl tax)'!$A$35:$A$66,'Annual incl tax'!$B81,'5.4.4 (Very Large incl tax)'!AG$35:AG$66)</f>
        <v>18.573014968608206</v>
      </c>
      <c r="AG81" s="48">
        <f>AVERAGEIF('5.4.4 (Very Large incl tax)'!$A$35:$A$66,'Annual incl tax'!$B81,'5.4.4 (Very Large incl tax)'!AH$35:AH$66)</f>
        <v>15.911211015077335</v>
      </c>
      <c r="AH81" s="48">
        <f t="shared" ref="AH81" si="48">MEDIAN(C81:Q81,U81:AG81)</f>
        <v>14.517470527762859</v>
      </c>
      <c r="AI81" s="50">
        <f t="shared" ref="AI81" si="49">(Q81-AH81)/AH81*100</f>
        <v>57.139845999456263</v>
      </c>
      <c r="AJ81" s="51">
        <f>RANK(Q81,(C81:Q81,U81:AG81),1)</f>
        <v>25</v>
      </c>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2839E-21A5-47E5-B8D3-C9AC4B487D33}">
  <sheetPr>
    <tabColor theme="4"/>
  </sheetPr>
  <dimension ref="A1:AK66"/>
  <sheetViews>
    <sheetView showGridLines="0" zoomScaleNormal="100" workbookViewId="0">
      <pane ySplit="13" topLeftCell="A14" activePane="bottomLeft" state="frozen"/>
      <selection activeCell="A14" sqref="A14"/>
      <selection pane="bottomLeft" activeCell="A14" sqref="A14"/>
    </sheetView>
  </sheetViews>
  <sheetFormatPr defaultRowHeight="12.75" x14ac:dyDescent="0.2"/>
  <cols>
    <col min="1" max="1" width="8.5703125" customWidth="1"/>
    <col min="2" max="3" width="14.5703125" customWidth="1"/>
    <col min="4" max="37" width="11.5703125" customWidth="1"/>
  </cols>
  <sheetData>
    <row r="1" spans="1:37" ht="15.75" x14ac:dyDescent="0.2">
      <c r="A1" s="46" t="s">
        <v>104</v>
      </c>
    </row>
    <row r="2" spans="1:37" ht="15" x14ac:dyDescent="0.2">
      <c r="A2" s="36" t="s">
        <v>111</v>
      </c>
    </row>
    <row r="3" spans="1:37" ht="15" x14ac:dyDescent="0.2">
      <c r="A3" s="43" t="s">
        <v>119</v>
      </c>
    </row>
    <row r="4" spans="1:37" ht="15" x14ac:dyDescent="0.2">
      <c r="A4" s="44" t="s">
        <v>120</v>
      </c>
    </row>
    <row r="5" spans="1:37" ht="15" x14ac:dyDescent="0.2">
      <c r="A5" s="43" t="s">
        <v>121</v>
      </c>
    </row>
    <row r="6" spans="1:37" ht="15" x14ac:dyDescent="0.2">
      <c r="A6" s="43" t="s">
        <v>168</v>
      </c>
    </row>
    <row r="7" spans="1:37" ht="15" x14ac:dyDescent="0.2">
      <c r="A7" s="43" t="s">
        <v>127</v>
      </c>
    </row>
    <row r="8" spans="1:37" ht="15" x14ac:dyDescent="0.2">
      <c r="A8" s="43" t="s">
        <v>125</v>
      </c>
    </row>
    <row r="9" spans="1:37" ht="15" x14ac:dyDescent="0.2">
      <c r="A9" s="43" t="s">
        <v>128</v>
      </c>
    </row>
    <row r="10" spans="1:37" ht="15.75" x14ac:dyDescent="0.25">
      <c r="A10" s="45" t="s">
        <v>126</v>
      </c>
    </row>
    <row r="11" spans="1:37" ht="15" x14ac:dyDescent="0.2">
      <c r="A11" s="45" t="s">
        <v>133</v>
      </c>
    </row>
    <row r="12" spans="1:37" ht="15" x14ac:dyDescent="0.2">
      <c r="A12" s="36" t="s">
        <v>67</v>
      </c>
    </row>
    <row r="13" spans="1:37" ht="63.95" customHeight="1" x14ac:dyDescent="0.2">
      <c r="A13" s="102" t="s">
        <v>105</v>
      </c>
      <c r="B13" s="102" t="s">
        <v>106</v>
      </c>
      <c r="C13" s="103" t="s">
        <v>63</v>
      </c>
      <c r="D13" s="104" t="s">
        <v>0</v>
      </c>
      <c r="E13" s="104" t="s">
        <v>1</v>
      </c>
      <c r="F13" s="104" t="s">
        <v>2</v>
      </c>
      <c r="G13" s="104" t="s">
        <v>3</v>
      </c>
      <c r="H13" s="104" t="s">
        <v>4</v>
      </c>
      <c r="I13" s="104" t="s">
        <v>5</v>
      </c>
      <c r="J13" s="104" t="s">
        <v>6</v>
      </c>
      <c r="K13" s="104" t="s">
        <v>7</v>
      </c>
      <c r="L13" s="104" t="s">
        <v>8</v>
      </c>
      <c r="M13" s="104" t="s">
        <v>9</v>
      </c>
      <c r="N13" s="104" t="s">
        <v>10</v>
      </c>
      <c r="O13" s="104" t="s">
        <v>11</v>
      </c>
      <c r="P13" s="104" t="s">
        <v>12</v>
      </c>
      <c r="Q13" s="104" t="s">
        <v>13</v>
      </c>
      <c r="R13" s="104" t="s">
        <v>162</v>
      </c>
      <c r="S13" s="104" t="s">
        <v>123</v>
      </c>
      <c r="T13" s="104" t="s">
        <v>109</v>
      </c>
      <c r="U13" s="104" t="s">
        <v>163</v>
      </c>
      <c r="V13" s="104" t="s">
        <v>26</v>
      </c>
      <c r="W13" s="104" t="s">
        <v>50</v>
      </c>
      <c r="X13" s="105" t="s">
        <v>16</v>
      </c>
      <c r="Y13" s="105" t="s">
        <v>17</v>
      </c>
      <c r="Z13" s="105" t="s">
        <v>18</v>
      </c>
      <c r="AA13" s="106" t="s">
        <v>19</v>
      </c>
      <c r="AB13" s="106" t="s">
        <v>20</v>
      </c>
      <c r="AC13" s="106" t="s">
        <v>21</v>
      </c>
      <c r="AD13" s="106" t="s">
        <v>22</v>
      </c>
      <c r="AE13" s="106" t="s">
        <v>23</v>
      </c>
      <c r="AF13" s="106" t="s">
        <v>27</v>
      </c>
      <c r="AG13" s="106" t="s">
        <v>24</v>
      </c>
      <c r="AH13" s="106" t="s">
        <v>25</v>
      </c>
      <c r="AI13" s="104" t="s">
        <v>124</v>
      </c>
      <c r="AJ13" s="104" t="s">
        <v>110</v>
      </c>
      <c r="AK13" s="104" t="s">
        <v>161</v>
      </c>
    </row>
    <row r="14" spans="1:37" ht="12.95" customHeight="1" x14ac:dyDescent="0.2">
      <c r="A14">
        <v>1998</v>
      </c>
      <c r="B14" s="111">
        <v>35977</v>
      </c>
      <c r="C14" s="37" t="s">
        <v>107</v>
      </c>
      <c r="D14" s="34">
        <v>6.7525327354940714</v>
      </c>
      <c r="E14" s="34">
        <v>5.9373077960615053</v>
      </c>
      <c r="F14" s="34">
        <v>2.8684669683257922</v>
      </c>
      <c r="G14" s="34">
        <v>3.3851557182729093</v>
      </c>
      <c r="H14" s="34">
        <v>4.5238407721118996</v>
      </c>
      <c r="I14" s="34">
        <v>6.4752936357481383</v>
      </c>
      <c r="J14" s="34">
        <v>4.0255893155258766</v>
      </c>
      <c r="K14" s="34">
        <v>5.3904804469273744</v>
      </c>
      <c r="L14" s="34">
        <v>7.344930827325781</v>
      </c>
      <c r="M14" s="34">
        <v>5.7164913808470459</v>
      </c>
      <c r="N14" s="34">
        <v>5.0368526302910706</v>
      </c>
      <c r="O14" s="34">
        <v>5.3887468476345832</v>
      </c>
      <c r="P14" s="34">
        <v>4.7908551146560319</v>
      </c>
      <c r="Q14" s="34">
        <v>2.8951212856070088</v>
      </c>
      <c r="R14" s="34">
        <v>5.141</v>
      </c>
      <c r="S14" s="40">
        <f>MEDIAN(D14:R14)</f>
        <v>5.141</v>
      </c>
      <c r="T14" s="39">
        <f t="shared" ref="T14:T31" si="0">(R14-S14)/S14*100</f>
        <v>0</v>
      </c>
      <c r="U14" s="38">
        <f t="shared" ref="U14:U31" si="1">RANK(R14,D14:R14,1)</f>
        <v>8</v>
      </c>
      <c r="V14" s="40"/>
      <c r="W14" s="40"/>
      <c r="X14" s="41"/>
      <c r="Y14" s="41"/>
      <c r="Z14" s="41"/>
      <c r="AA14" s="41"/>
      <c r="AB14" s="41"/>
      <c r="AC14" s="41"/>
      <c r="AD14" s="41"/>
      <c r="AE14" s="41"/>
      <c r="AF14" s="41"/>
      <c r="AG14" s="41"/>
      <c r="AH14" s="41"/>
      <c r="AI14" s="34"/>
      <c r="AJ14" s="35"/>
      <c r="AK14" s="42"/>
    </row>
    <row r="15" spans="1:37" ht="12.95" customHeight="1" x14ac:dyDescent="0.2">
      <c r="A15">
        <v>1999</v>
      </c>
      <c r="B15" s="111">
        <v>36161</v>
      </c>
      <c r="C15" s="37" t="s">
        <v>107</v>
      </c>
      <c r="D15" s="34">
        <v>7.1470000000000002</v>
      </c>
      <c r="E15" s="34">
        <v>6.1080964504126181</v>
      </c>
      <c r="F15" s="34">
        <v>2.9794004032258061</v>
      </c>
      <c r="G15" s="34">
        <v>3.3879999999999999</v>
      </c>
      <c r="H15" s="34">
        <v>4.7818683236858517</v>
      </c>
      <c r="I15" s="34">
        <v>6.8460000000000001</v>
      </c>
      <c r="J15" s="34">
        <v>4.4426840633737186</v>
      </c>
      <c r="K15" s="34">
        <v>5.6422081253079108</v>
      </c>
      <c r="L15" s="34">
        <v>7.3849999999999998</v>
      </c>
      <c r="M15" s="34">
        <v>6.0759999999999996</v>
      </c>
      <c r="N15" s="34">
        <v>5.3619999999999992</v>
      </c>
      <c r="O15" s="34">
        <v>5.1169999999999991</v>
      </c>
      <c r="P15" s="34">
        <v>4.984</v>
      </c>
      <c r="Q15" s="34">
        <v>2.9837402995082698</v>
      </c>
      <c r="R15" s="34">
        <v>4.9800000000000004</v>
      </c>
      <c r="S15" s="40">
        <f t="shared" ref="S15:S31" si="2">MEDIAN(D15:R15)</f>
        <v>5.1169999999999991</v>
      </c>
      <c r="T15" s="39">
        <f t="shared" si="0"/>
        <v>-2.6773500097713248</v>
      </c>
      <c r="U15" s="38">
        <f t="shared" si="1"/>
        <v>6</v>
      </c>
      <c r="V15" s="40"/>
      <c r="W15" s="40"/>
      <c r="X15" s="41"/>
      <c r="Y15" s="41"/>
      <c r="Z15" s="41"/>
      <c r="AA15" s="41"/>
      <c r="AB15" s="41"/>
      <c r="AC15" s="41"/>
      <c r="AD15" s="41"/>
      <c r="AE15" s="41"/>
      <c r="AF15" s="41"/>
      <c r="AG15" s="41"/>
      <c r="AH15" s="41"/>
      <c r="AI15" s="34"/>
      <c r="AJ15" s="35"/>
      <c r="AK15" s="42"/>
    </row>
    <row r="16" spans="1:37" ht="12.95" customHeight="1" x14ac:dyDescent="0.2">
      <c r="A16">
        <v>1999</v>
      </c>
      <c r="B16" s="111">
        <v>36342</v>
      </c>
      <c r="C16" s="37" t="s">
        <v>107</v>
      </c>
      <c r="D16" s="34">
        <v>7.0280000000000005</v>
      </c>
      <c r="E16" s="34">
        <v>6.0907439036784909</v>
      </c>
      <c r="F16" s="34">
        <v>2.9156361895161287</v>
      </c>
      <c r="G16" s="34">
        <v>3.3320000000000003</v>
      </c>
      <c r="H16" s="34">
        <v>4.637804002396499</v>
      </c>
      <c r="I16" s="34">
        <v>6.8390000000000004</v>
      </c>
      <c r="J16" s="34">
        <v>4.3747323340471089</v>
      </c>
      <c r="K16" s="34">
        <v>5.6439857586177116</v>
      </c>
      <c r="L16" s="34">
        <v>7.3989999999999982</v>
      </c>
      <c r="M16" s="34">
        <v>6.0269999999999992</v>
      </c>
      <c r="N16" s="34">
        <v>5.3339999999999996</v>
      </c>
      <c r="O16" s="34">
        <v>5.1169999999999991</v>
      </c>
      <c r="P16" s="34">
        <v>4.984</v>
      </c>
      <c r="Q16" s="34">
        <v>3.003175374629925</v>
      </c>
      <c r="R16" s="34">
        <v>4.3869999999999996</v>
      </c>
      <c r="S16" s="40">
        <f t="shared" si="2"/>
        <v>5.1169999999999991</v>
      </c>
      <c r="T16" s="39">
        <f t="shared" si="0"/>
        <v>-14.266171584913028</v>
      </c>
      <c r="U16" s="38">
        <f t="shared" si="1"/>
        <v>5</v>
      </c>
      <c r="V16" s="40"/>
      <c r="W16" s="40"/>
      <c r="X16" s="41"/>
      <c r="Y16" s="41"/>
      <c r="Z16" s="41"/>
      <c r="AA16" s="41"/>
      <c r="AB16" s="41"/>
      <c r="AC16" s="41"/>
      <c r="AD16" s="41"/>
      <c r="AE16" s="41"/>
      <c r="AF16" s="41"/>
      <c r="AG16" s="41"/>
      <c r="AH16" s="41"/>
      <c r="AI16" s="34"/>
      <c r="AJ16" s="35"/>
      <c r="AK16" s="42"/>
    </row>
    <row r="17" spans="1:37" ht="12.95" customHeight="1" x14ac:dyDescent="0.2">
      <c r="A17">
        <v>2000</v>
      </c>
      <c r="B17" s="111">
        <v>36526</v>
      </c>
      <c r="C17" s="37" t="s">
        <v>107</v>
      </c>
      <c r="D17" s="34"/>
      <c r="E17" s="34">
        <v>5.3331812919714725</v>
      </c>
      <c r="F17" s="34">
        <v>2.6482068750000001</v>
      </c>
      <c r="G17" s="34">
        <v>2.9326000000000003</v>
      </c>
      <c r="H17" s="34">
        <v>4.1077692592654698</v>
      </c>
      <c r="I17" s="34">
        <v>4.0796000000000001</v>
      </c>
      <c r="J17" s="34">
        <v>3.8259582565620565</v>
      </c>
      <c r="K17" s="34">
        <v>4.9989588147756878</v>
      </c>
      <c r="L17" s="34">
        <v>6.5596000000000005</v>
      </c>
      <c r="M17" s="34">
        <v>5.1831999999999994</v>
      </c>
      <c r="N17" s="34">
        <v>5.1584000000000003</v>
      </c>
      <c r="O17" s="34">
        <v>4.5073999999999996</v>
      </c>
      <c r="P17" s="34">
        <v>4.5073999999999996</v>
      </c>
      <c r="Q17" s="34">
        <v>2.6910022065116279</v>
      </c>
      <c r="R17" s="34">
        <v>4.6478999999999999</v>
      </c>
      <c r="S17" s="40">
        <f t="shared" si="2"/>
        <v>4.5073999999999996</v>
      </c>
      <c r="T17" s="39">
        <f t="shared" si="0"/>
        <v>3.1170963304787751</v>
      </c>
      <c r="U17" s="38">
        <f t="shared" si="1"/>
        <v>9</v>
      </c>
      <c r="V17" s="40"/>
      <c r="W17" s="40"/>
      <c r="X17" s="41"/>
      <c r="Y17" s="41"/>
      <c r="Z17" s="41"/>
      <c r="AA17" s="41"/>
      <c r="AB17" s="41"/>
      <c r="AC17" s="41"/>
      <c r="AD17" s="41"/>
      <c r="AE17" s="41"/>
      <c r="AF17" s="41"/>
      <c r="AG17" s="41"/>
      <c r="AH17" s="41"/>
      <c r="AI17" s="34"/>
      <c r="AJ17" s="35"/>
      <c r="AK17" s="42"/>
    </row>
    <row r="18" spans="1:37" ht="12.95" customHeight="1" x14ac:dyDescent="0.2">
      <c r="A18">
        <v>2000</v>
      </c>
      <c r="B18" s="111">
        <v>36708</v>
      </c>
      <c r="C18" s="37" t="s">
        <v>107</v>
      </c>
      <c r="D18" s="34"/>
      <c r="E18" s="34">
        <v>5.5176140744027622</v>
      </c>
      <c r="F18" s="34">
        <v>2.6070642627345846</v>
      </c>
      <c r="G18" s="34">
        <v>2.9140000000000001</v>
      </c>
      <c r="H18" s="34">
        <v>4.0274286271813544</v>
      </c>
      <c r="I18" s="34">
        <v>6.063600000000001</v>
      </c>
      <c r="J18" s="34">
        <v>3.7601971145282902</v>
      </c>
      <c r="K18" s="34">
        <v>4.9973843395584359</v>
      </c>
      <c r="L18" s="34">
        <v>7.0928000000000004</v>
      </c>
      <c r="M18" s="34">
        <v>5.0840000000000005</v>
      </c>
      <c r="N18" s="34">
        <v>4.7615999999999996</v>
      </c>
      <c r="O18" s="34">
        <v>4.5073999999999996</v>
      </c>
      <c r="P18" s="34">
        <v>4.5073999999999996</v>
      </c>
      <c r="Q18" s="34">
        <v>2.6492332684898927</v>
      </c>
      <c r="R18" s="34">
        <v>4.6040000000000001</v>
      </c>
      <c r="S18" s="40">
        <f t="shared" si="2"/>
        <v>4.5556999999999999</v>
      </c>
      <c r="T18" s="39">
        <f t="shared" si="0"/>
        <v>1.0602102860153264</v>
      </c>
      <c r="U18" s="38">
        <f t="shared" si="1"/>
        <v>8</v>
      </c>
      <c r="V18" s="40"/>
      <c r="W18" s="40"/>
      <c r="X18" s="41"/>
      <c r="Y18" s="41"/>
      <c r="Z18" s="41"/>
      <c r="AA18" s="41"/>
      <c r="AB18" s="41"/>
      <c r="AC18" s="41"/>
      <c r="AD18" s="41"/>
      <c r="AE18" s="41"/>
      <c r="AF18" s="41"/>
      <c r="AG18" s="41"/>
      <c r="AH18" s="41"/>
      <c r="AI18" s="34"/>
      <c r="AJ18" s="35"/>
      <c r="AK18" s="42"/>
    </row>
    <row r="19" spans="1:37" ht="12.95" customHeight="1" x14ac:dyDescent="0.2">
      <c r="A19">
        <v>2001</v>
      </c>
      <c r="B19" s="111">
        <v>36892</v>
      </c>
      <c r="C19" s="37" t="s">
        <v>107</v>
      </c>
      <c r="D19" s="34"/>
      <c r="E19" s="34">
        <v>5.5129040974320702</v>
      </c>
      <c r="F19" s="34">
        <v>2.9610700938337797</v>
      </c>
      <c r="G19" s="34">
        <v>2.9420999999999999</v>
      </c>
      <c r="H19" s="34">
        <v>4.0923871534262153</v>
      </c>
      <c r="I19" s="34">
        <v>4.6242000000000001</v>
      </c>
      <c r="J19" s="34">
        <v>3.934928456925725</v>
      </c>
      <c r="K19" s="34">
        <v>5.0795871827559411</v>
      </c>
      <c r="L19" s="34">
        <v>7.2135000000000007</v>
      </c>
      <c r="M19" s="34">
        <v>5.0273999999999992</v>
      </c>
      <c r="N19" s="34">
        <v>4.3784999999999998</v>
      </c>
      <c r="O19" s="34">
        <v>4.6367999999999991</v>
      </c>
      <c r="P19" s="34">
        <v>4.0257000000000005</v>
      </c>
      <c r="Q19" s="34">
        <v>2.2107945842696628</v>
      </c>
      <c r="R19" s="34">
        <v>4.66</v>
      </c>
      <c r="S19" s="40">
        <f t="shared" si="2"/>
        <v>4.5013500000000004</v>
      </c>
      <c r="T19" s="39">
        <f t="shared" si="0"/>
        <v>3.5244982060937216</v>
      </c>
      <c r="U19" s="38">
        <f t="shared" si="1"/>
        <v>10</v>
      </c>
      <c r="V19" s="40"/>
      <c r="W19" s="40"/>
      <c r="X19" s="41"/>
      <c r="Y19" s="41"/>
      <c r="Z19" s="41"/>
      <c r="AA19" s="41"/>
      <c r="AB19" s="41"/>
      <c r="AC19" s="41"/>
      <c r="AD19" s="41"/>
      <c r="AE19" s="41"/>
      <c r="AF19" s="41"/>
      <c r="AG19" s="41"/>
      <c r="AH19" s="41"/>
      <c r="AI19" s="34"/>
      <c r="AJ19" s="35"/>
      <c r="AK19" s="42"/>
    </row>
    <row r="20" spans="1:37" ht="12.95" customHeight="1" x14ac:dyDescent="0.2">
      <c r="A20">
        <v>2001</v>
      </c>
      <c r="B20" s="111">
        <v>37073</v>
      </c>
      <c r="C20" s="37" t="s">
        <v>107</v>
      </c>
      <c r="D20" s="34"/>
      <c r="E20" s="34">
        <v>5.6222251418570695</v>
      </c>
      <c r="F20" s="34">
        <v>2.9749068699731902</v>
      </c>
      <c r="G20" s="34">
        <v>2.9862000000000002</v>
      </c>
      <c r="H20" s="34">
        <v>4.0587721451253662</v>
      </c>
      <c r="I20" s="34">
        <v>4.6242000000000001</v>
      </c>
      <c r="J20" s="34">
        <v>4.1088582794039059</v>
      </c>
      <c r="K20" s="34">
        <v>5.0795871827559411</v>
      </c>
      <c r="L20" s="34">
        <v>6.9552000000000005</v>
      </c>
      <c r="M20" s="34">
        <v>5.0903999999999989</v>
      </c>
      <c r="N20" s="34">
        <v>4.2462</v>
      </c>
      <c r="O20" s="34">
        <v>4.6367999999999991</v>
      </c>
      <c r="P20" s="34">
        <v>4.0257000000000005</v>
      </c>
      <c r="Q20" s="34">
        <v>2.6127572359550562</v>
      </c>
      <c r="R20" s="34">
        <v>4.28</v>
      </c>
      <c r="S20" s="40">
        <f t="shared" si="2"/>
        <v>4.2630999999999997</v>
      </c>
      <c r="T20" s="39">
        <f t="shared" si="0"/>
        <v>0.39642513663767176</v>
      </c>
      <c r="U20" s="38">
        <f t="shared" si="1"/>
        <v>8</v>
      </c>
      <c r="V20" s="40"/>
      <c r="W20" s="40"/>
      <c r="X20" s="41"/>
      <c r="Y20" s="41"/>
      <c r="Z20" s="41"/>
      <c r="AA20" s="41"/>
      <c r="AB20" s="41"/>
      <c r="AC20" s="41"/>
      <c r="AD20" s="41"/>
      <c r="AE20" s="41"/>
      <c r="AF20" s="41"/>
      <c r="AG20" s="41"/>
      <c r="AH20" s="41"/>
      <c r="AI20" s="34"/>
      <c r="AJ20" s="35"/>
      <c r="AK20" s="42"/>
    </row>
    <row r="21" spans="1:37" ht="12.95" customHeight="1" x14ac:dyDescent="0.2">
      <c r="A21">
        <v>2002</v>
      </c>
      <c r="B21" s="111">
        <v>37257</v>
      </c>
      <c r="C21" s="37" t="s">
        <v>107</v>
      </c>
      <c r="D21" s="34"/>
      <c r="E21" s="34">
        <v>5.4497999999999989</v>
      </c>
      <c r="F21" s="34">
        <v>3.9653297442799462</v>
      </c>
      <c r="G21" s="34">
        <v>2.7837999999999998</v>
      </c>
      <c r="H21" s="34">
        <v>4.0671999999999997</v>
      </c>
      <c r="I21" s="34">
        <v>4.3647999999999998</v>
      </c>
      <c r="J21" s="34">
        <v>3.968</v>
      </c>
      <c r="K21" s="34">
        <v>5.8837999999999999</v>
      </c>
      <c r="L21" s="34">
        <v>5.0902000000000003</v>
      </c>
      <c r="M21" s="34">
        <v>4.774</v>
      </c>
      <c r="N21" s="34"/>
      <c r="O21" s="34">
        <v>4.5011999999999999</v>
      </c>
      <c r="P21" s="34">
        <v>3.5339999999999998</v>
      </c>
      <c r="Q21" s="34">
        <v>2.1427952329360775</v>
      </c>
      <c r="R21" s="34">
        <v>4.2</v>
      </c>
      <c r="S21" s="40">
        <f t="shared" si="2"/>
        <v>4.2</v>
      </c>
      <c r="T21" s="39">
        <f t="shared" si="0"/>
        <v>0</v>
      </c>
      <c r="U21" s="38">
        <f t="shared" si="1"/>
        <v>7</v>
      </c>
      <c r="V21" s="40"/>
      <c r="W21" s="40"/>
      <c r="X21" s="41"/>
      <c r="Y21" s="41"/>
      <c r="Z21" s="41"/>
      <c r="AA21" s="41"/>
      <c r="AB21" s="41"/>
      <c r="AC21" s="41"/>
      <c r="AD21" s="41"/>
      <c r="AE21" s="41"/>
      <c r="AF21" s="41"/>
      <c r="AG21" s="41"/>
      <c r="AH21" s="41"/>
      <c r="AI21" s="34"/>
      <c r="AJ21" s="35"/>
      <c r="AK21" s="42"/>
    </row>
    <row r="22" spans="1:37" ht="12.95" customHeight="1" x14ac:dyDescent="0.2">
      <c r="A22">
        <v>2002</v>
      </c>
      <c r="B22" s="111">
        <v>37438</v>
      </c>
      <c r="C22" s="37" t="s">
        <v>107</v>
      </c>
      <c r="D22" s="34"/>
      <c r="E22" s="34">
        <v>5.6370269999999998</v>
      </c>
      <c r="F22" s="34">
        <v>3.8587287485361226</v>
      </c>
      <c r="G22" s="34">
        <v>2.8986759999999996</v>
      </c>
      <c r="H22" s="34">
        <v>4.2069279999999996</v>
      </c>
      <c r="I22" s="34">
        <v>4.4121439999999996</v>
      </c>
      <c r="J22" s="34">
        <v>4.1043200000000004</v>
      </c>
      <c r="K22" s="34">
        <v>6.0859370000000004</v>
      </c>
      <c r="L22" s="34">
        <v>5.4189849999999993</v>
      </c>
      <c r="M22" s="34">
        <v>4.9444229999999996</v>
      </c>
      <c r="N22" s="34"/>
      <c r="O22" s="34">
        <v>4.6558380000000001</v>
      </c>
      <c r="P22" s="34">
        <v>3.6554100000000003</v>
      </c>
      <c r="Q22" s="34">
        <v>2.1793095238095237</v>
      </c>
      <c r="R22" s="34">
        <v>4</v>
      </c>
      <c r="S22" s="40">
        <f t="shared" si="2"/>
        <v>4.2069279999999996</v>
      </c>
      <c r="T22" s="39">
        <f t="shared" si="0"/>
        <v>-4.9187435582448664</v>
      </c>
      <c r="U22" s="38">
        <f t="shared" si="1"/>
        <v>5</v>
      </c>
      <c r="V22" s="40"/>
      <c r="W22" s="40"/>
      <c r="X22" s="41"/>
      <c r="Y22" s="41"/>
      <c r="Z22" s="41"/>
      <c r="AA22" s="41"/>
      <c r="AB22" s="41"/>
      <c r="AC22" s="41"/>
      <c r="AD22" s="41"/>
      <c r="AE22" s="41"/>
      <c r="AF22" s="41"/>
      <c r="AG22" s="41"/>
      <c r="AH22" s="41"/>
      <c r="AI22" s="34"/>
      <c r="AJ22" s="35"/>
      <c r="AK22" s="42"/>
    </row>
    <row r="23" spans="1:37" ht="12.95" customHeight="1" x14ac:dyDescent="0.2">
      <c r="A23">
        <v>2003</v>
      </c>
      <c r="B23" s="111">
        <v>37622</v>
      </c>
      <c r="C23" s="37" t="s">
        <v>107</v>
      </c>
      <c r="D23" s="34"/>
      <c r="E23" s="34">
        <v>5.8154146500000001</v>
      </c>
      <c r="F23" s="34">
        <v>4.260528886245817</v>
      </c>
      <c r="G23" s="34">
        <v>4.0477914400000001</v>
      </c>
      <c r="H23" s="34">
        <v>4.0937890700000006</v>
      </c>
      <c r="I23" s="34">
        <v>5.0268838500000008</v>
      </c>
      <c r="J23" s="34">
        <v>4.4026303000000002</v>
      </c>
      <c r="K23" s="34">
        <v>5.8285568300000001</v>
      </c>
      <c r="L23" s="34">
        <v>5.723419390000001</v>
      </c>
      <c r="M23" s="34">
        <v>5.2897274500000009</v>
      </c>
      <c r="N23" s="34"/>
      <c r="O23" s="34">
        <v>4.8231800600000003</v>
      </c>
      <c r="P23" s="34">
        <v>3.7586634800000001</v>
      </c>
      <c r="Q23" s="34">
        <v>4.6131260226634776</v>
      </c>
      <c r="R23" s="34">
        <v>3.82</v>
      </c>
      <c r="S23" s="40">
        <f t="shared" si="2"/>
        <v>4.6131260226634776</v>
      </c>
      <c r="T23" s="39">
        <f t="shared" si="0"/>
        <v>-17.19281066172892</v>
      </c>
      <c r="U23" s="38">
        <f t="shared" si="1"/>
        <v>2</v>
      </c>
      <c r="V23" s="40"/>
      <c r="W23" s="40"/>
      <c r="X23" s="41"/>
      <c r="Y23" s="41"/>
      <c r="Z23" s="41"/>
      <c r="AA23" s="41"/>
      <c r="AB23" s="41"/>
      <c r="AC23" s="41"/>
      <c r="AD23" s="41"/>
      <c r="AE23" s="41"/>
      <c r="AF23" s="41"/>
      <c r="AG23" s="41"/>
      <c r="AH23" s="41"/>
      <c r="AI23" s="34"/>
      <c r="AJ23" s="35"/>
      <c r="AK23" s="42"/>
    </row>
    <row r="24" spans="1:37" ht="12.95" customHeight="1" x14ac:dyDescent="0.2">
      <c r="A24">
        <v>2003</v>
      </c>
      <c r="B24" s="111">
        <v>37803</v>
      </c>
      <c r="C24" s="37" t="s">
        <v>107</v>
      </c>
      <c r="D24" s="34">
        <v>3.9067112499999999</v>
      </c>
      <c r="E24" s="34">
        <v>5.9334487500000002</v>
      </c>
      <c r="F24" s="34">
        <v>4.7354097417540268</v>
      </c>
      <c r="G24" s="34">
        <v>4.0464862500000001</v>
      </c>
      <c r="H24" s="34">
        <v>4.353991250000008</v>
      </c>
      <c r="I24" s="34">
        <v>5.19963</v>
      </c>
      <c r="J24" s="34">
        <v>4.6824625000000077</v>
      </c>
      <c r="K24" s="34">
        <v>6.1990212499999995</v>
      </c>
      <c r="L24" s="34">
        <v>6.1501000000000001</v>
      </c>
      <c r="M24" s="34">
        <v>5.6259437500000002</v>
      </c>
      <c r="N24" s="34"/>
      <c r="O24" s="34">
        <v>5.1227537500000002</v>
      </c>
      <c r="P24" s="34">
        <v>3.9975649999999998</v>
      </c>
      <c r="Q24" s="34">
        <v>3.1120000000000001</v>
      </c>
      <c r="R24" s="34">
        <v>3.7</v>
      </c>
      <c r="S24" s="40">
        <f t="shared" si="2"/>
        <v>4.7089361208770173</v>
      </c>
      <c r="T24" s="39">
        <f t="shared" si="0"/>
        <v>-21.425988694217146</v>
      </c>
      <c r="U24" s="38">
        <f t="shared" si="1"/>
        <v>2</v>
      </c>
      <c r="V24" s="40"/>
      <c r="W24" s="40"/>
      <c r="X24" s="41"/>
      <c r="Y24" s="41"/>
      <c r="Z24" s="41"/>
      <c r="AA24" s="41"/>
      <c r="AB24" s="41"/>
      <c r="AC24" s="41"/>
      <c r="AD24" s="41"/>
      <c r="AE24" s="41"/>
      <c r="AF24" s="41"/>
      <c r="AG24" s="41"/>
      <c r="AH24" s="41"/>
      <c r="AI24" s="34"/>
      <c r="AJ24" s="35"/>
      <c r="AK24" s="42"/>
    </row>
    <row r="25" spans="1:37" ht="12.95" customHeight="1" x14ac:dyDescent="0.2">
      <c r="A25">
        <v>2004</v>
      </c>
      <c r="B25" s="111">
        <v>37987</v>
      </c>
      <c r="C25" s="37" t="s">
        <v>107</v>
      </c>
      <c r="D25" s="34">
        <v>4.2020999999999988</v>
      </c>
      <c r="E25" s="34">
        <v>6.04</v>
      </c>
      <c r="F25" s="34">
        <v>4.51</v>
      </c>
      <c r="G25" s="34">
        <v>4.0847999999999995</v>
      </c>
      <c r="H25" s="34">
        <v>4.34</v>
      </c>
      <c r="I25" s="34">
        <v>5.885699999999999</v>
      </c>
      <c r="J25" s="34">
        <v>4.7333999999999996</v>
      </c>
      <c r="K25" s="34">
        <v>6.3686999999999996</v>
      </c>
      <c r="L25" s="34">
        <v>5.761499999999999</v>
      </c>
      <c r="M25" s="34">
        <v>5.69</v>
      </c>
      <c r="N25" s="34"/>
      <c r="O25" s="34">
        <v>5.1542999999999992</v>
      </c>
      <c r="P25" s="34">
        <v>4.0199999999999996</v>
      </c>
      <c r="Q25" s="34">
        <v>4.077</v>
      </c>
      <c r="R25" s="34">
        <v>3.75</v>
      </c>
      <c r="S25" s="40">
        <f t="shared" si="2"/>
        <v>4.6216999999999997</v>
      </c>
      <c r="T25" s="39">
        <f t="shared" si="0"/>
        <v>-18.861025163900724</v>
      </c>
      <c r="U25" s="38">
        <f t="shared" si="1"/>
        <v>1</v>
      </c>
      <c r="V25" s="40"/>
      <c r="W25" s="40"/>
      <c r="X25" s="41"/>
      <c r="Y25" s="41"/>
      <c r="Z25" s="41"/>
      <c r="AA25" s="41"/>
      <c r="AB25" s="41"/>
      <c r="AC25" s="41"/>
      <c r="AD25" s="41"/>
      <c r="AE25" s="41"/>
      <c r="AF25" s="41"/>
      <c r="AG25" s="41"/>
      <c r="AH25" s="41"/>
      <c r="AI25" s="34"/>
      <c r="AJ25" s="35"/>
      <c r="AK25" s="42"/>
    </row>
    <row r="26" spans="1:37" ht="12.95" customHeight="1" x14ac:dyDescent="0.2">
      <c r="A26">
        <v>2004</v>
      </c>
      <c r="B26" s="111">
        <v>38169</v>
      </c>
      <c r="C26" s="37" t="s">
        <v>107</v>
      </c>
      <c r="D26" s="34">
        <v>4.13124</v>
      </c>
      <c r="E26" s="34">
        <v>5.6743999999999994</v>
      </c>
      <c r="F26" s="34">
        <v>4.5737020134228183</v>
      </c>
      <c r="G26" s="34">
        <v>3.9098000000000002</v>
      </c>
      <c r="H26" s="34">
        <v>4.3526799999999994</v>
      </c>
      <c r="I26" s="34">
        <v>5.8958399999999997</v>
      </c>
      <c r="J26" s="34">
        <v>4.7471199999999998</v>
      </c>
      <c r="K26" s="34">
        <v>6.3871599999999997</v>
      </c>
      <c r="L26" s="34">
        <v>6.2418399999999998</v>
      </c>
      <c r="M26" s="34">
        <v>5.7505199999999999</v>
      </c>
      <c r="N26" s="34"/>
      <c r="O26" s="34">
        <v>5.1415599999999992</v>
      </c>
      <c r="P26" s="34">
        <v>4.0343599999999995</v>
      </c>
      <c r="Q26" s="34">
        <v>4.28</v>
      </c>
      <c r="R26" s="34">
        <v>3.88</v>
      </c>
      <c r="S26" s="40">
        <f t="shared" si="2"/>
        <v>4.6604110067114091</v>
      </c>
      <c r="T26" s="39">
        <f t="shared" si="0"/>
        <v>-16.745540373747026</v>
      </c>
      <c r="U26" s="38">
        <f t="shared" si="1"/>
        <v>1</v>
      </c>
      <c r="V26" s="40"/>
      <c r="W26" s="40"/>
      <c r="X26" s="41"/>
      <c r="Y26" s="41"/>
      <c r="Z26" s="41"/>
      <c r="AA26" s="41"/>
      <c r="AB26" s="41"/>
      <c r="AC26" s="41"/>
      <c r="AD26" s="41"/>
      <c r="AE26" s="41"/>
      <c r="AF26" s="41"/>
      <c r="AG26" s="41"/>
      <c r="AH26" s="41"/>
      <c r="AI26" s="34"/>
      <c r="AJ26" s="35"/>
      <c r="AK26" s="42"/>
    </row>
    <row r="27" spans="1:37" ht="12.95" customHeight="1" x14ac:dyDescent="0.2">
      <c r="A27">
        <v>2005</v>
      </c>
      <c r="B27" s="111">
        <v>38353</v>
      </c>
      <c r="C27" s="37" t="s">
        <v>107</v>
      </c>
      <c r="D27" s="34">
        <v>4.7299958999999996</v>
      </c>
      <c r="E27" s="34">
        <v>5.6941604999999997</v>
      </c>
      <c r="F27" s="34">
        <v>4.6649990726429671</v>
      </c>
      <c r="G27" s="34">
        <v>4.0173525000000003</v>
      </c>
      <c r="H27" s="34">
        <v>4.3946342999999999</v>
      </c>
      <c r="I27" s="34">
        <v>6.2041896000000003</v>
      </c>
      <c r="J27" s="34">
        <v>4.9186367999999998</v>
      </c>
      <c r="K27" s="34">
        <v>7.2591812999999998</v>
      </c>
      <c r="L27" s="34">
        <v>6.1552826999999999</v>
      </c>
      <c r="M27" s="34" t="s">
        <v>66</v>
      </c>
      <c r="N27" s="34">
        <v>6.1762427999999998</v>
      </c>
      <c r="O27" s="34">
        <v>5.4286658999999995</v>
      </c>
      <c r="P27" s="34">
        <v>5.2120781999999997</v>
      </c>
      <c r="Q27" s="34">
        <v>3.71</v>
      </c>
      <c r="R27" s="34">
        <v>4.3</v>
      </c>
      <c r="S27" s="40">
        <f t="shared" si="2"/>
        <v>5.0653574999999993</v>
      </c>
      <c r="T27" s="39">
        <f t="shared" si="0"/>
        <v>-15.109644284732116</v>
      </c>
      <c r="U27" s="38">
        <f t="shared" si="1"/>
        <v>3</v>
      </c>
      <c r="V27" s="40"/>
      <c r="W27" s="40"/>
      <c r="X27" s="41">
        <v>6.3774439655172417</v>
      </c>
      <c r="Y27" s="41">
        <v>4.8685896380224625</v>
      </c>
      <c r="Z27" s="41">
        <v>3.5528389554280171</v>
      </c>
      <c r="AA27" s="41">
        <v>5.9671878817493278</v>
      </c>
      <c r="AB27" s="41">
        <v>2.9350265651924183</v>
      </c>
      <c r="AC27" s="41">
        <v>3.695200996292864</v>
      </c>
      <c r="AD27" s="41">
        <v>5.2111443702509783</v>
      </c>
      <c r="AE27" s="41">
        <v>3.9114355962132739</v>
      </c>
      <c r="AF27" s="41"/>
      <c r="AG27" s="41">
        <v>5.3425688785409395</v>
      </c>
      <c r="AH27" s="41">
        <v>4.7694688881474692</v>
      </c>
      <c r="AI27" s="34">
        <f>MEDIAN(D27:R27,V27:AH27)</f>
        <v>4.8936132190112307</v>
      </c>
      <c r="AJ27" s="35">
        <f>(R27-AI27)/AI27*100</f>
        <v>-12.130366509251262</v>
      </c>
      <c r="AK27" s="42">
        <f>RANK(R27,(D27:R27,X27:AH27),1)</f>
        <v>7</v>
      </c>
    </row>
    <row r="28" spans="1:37" ht="12.95" customHeight="1" x14ac:dyDescent="0.2">
      <c r="A28">
        <v>2005</v>
      </c>
      <c r="B28" s="111">
        <v>38534</v>
      </c>
      <c r="C28" s="37" t="s">
        <v>107</v>
      </c>
      <c r="D28" s="34">
        <v>4.4365649999999999</v>
      </c>
      <c r="E28" s="34">
        <v>5.8881600000000001</v>
      </c>
      <c r="F28" s="34">
        <v>4.61877676824529</v>
      </c>
      <c r="G28" s="34">
        <v>3.7550649999999997</v>
      </c>
      <c r="H28" s="34">
        <v>4.2866349999999995</v>
      </c>
      <c r="I28" s="34">
        <v>6.4129149999999999</v>
      </c>
      <c r="J28" s="34">
        <v>4.7977600000000002</v>
      </c>
      <c r="K28" s="34">
        <v>7.0807850000000006</v>
      </c>
      <c r="L28" s="34">
        <v>6.4469899999999996</v>
      </c>
      <c r="M28" s="34" t="s">
        <v>66</v>
      </c>
      <c r="N28" s="34">
        <v>6.0380899999999995</v>
      </c>
      <c r="O28" s="34">
        <v>5.4451849999999995</v>
      </c>
      <c r="P28" s="34">
        <v>5.08399</v>
      </c>
      <c r="Q28" s="34">
        <v>4.1486062791684333</v>
      </c>
      <c r="R28" s="34">
        <v>4.75</v>
      </c>
      <c r="S28" s="40">
        <f t="shared" si="2"/>
        <v>4.9408750000000001</v>
      </c>
      <c r="T28" s="39">
        <f t="shared" si="0"/>
        <v>-3.8631821286715433</v>
      </c>
      <c r="U28" s="38">
        <f t="shared" si="1"/>
        <v>6</v>
      </c>
      <c r="V28" s="40"/>
      <c r="W28" s="40"/>
      <c r="X28" s="41">
        <v>7.4234176111595467</v>
      </c>
      <c r="Y28" s="41">
        <v>4.5281760586862294</v>
      </c>
      <c r="Z28" s="41">
        <v>3.5194163588255605</v>
      </c>
      <c r="AA28" s="41">
        <v>6.4089847551086612</v>
      </c>
      <c r="AB28" s="41">
        <v>2.8186009767308247</v>
      </c>
      <c r="AC28" s="41">
        <v>3.5476019462465249</v>
      </c>
      <c r="AD28" s="41">
        <v>5.0612625203820176</v>
      </c>
      <c r="AE28" s="41">
        <v>3.7449382347823925</v>
      </c>
      <c r="AF28" s="41"/>
      <c r="AG28" s="41">
        <v>5.1569620253164565</v>
      </c>
      <c r="AH28" s="41">
        <v>4.5795990812278138</v>
      </c>
      <c r="AI28" s="34">
        <f>MEDIAN(D28:R28,V28:AH28)</f>
        <v>4.7738800000000001</v>
      </c>
      <c r="AJ28" s="35">
        <f>(R28-AI28)/AI28*100</f>
        <v>-0.50022204160976236</v>
      </c>
      <c r="AK28" s="42">
        <f>RANK(R28,(D28:R28,X28:AH28),1)</f>
        <v>12</v>
      </c>
    </row>
    <row r="29" spans="1:37" ht="12.95" customHeight="1" x14ac:dyDescent="0.2">
      <c r="A29">
        <v>2006</v>
      </c>
      <c r="B29" s="111">
        <v>38718</v>
      </c>
      <c r="C29" s="37" t="s">
        <v>107</v>
      </c>
      <c r="D29" s="34">
        <v>4.8280320000000003</v>
      </c>
      <c r="E29" s="34">
        <v>6.768845999999999</v>
      </c>
      <c r="F29" s="34">
        <v>4.9412453426970808</v>
      </c>
      <c r="G29" s="34">
        <v>3.8816279999999996</v>
      </c>
      <c r="H29" s="34">
        <v>4.313682</v>
      </c>
      <c r="I29" s="34">
        <v>6.9128640000000008</v>
      </c>
      <c r="J29" s="34">
        <v>4.9926240000000002</v>
      </c>
      <c r="K29" s="34">
        <v>7.7701140000000004</v>
      </c>
      <c r="L29" s="34">
        <v>6.6796919999999993</v>
      </c>
      <c r="M29" s="34" t="s">
        <v>66</v>
      </c>
      <c r="N29" s="34">
        <v>6.4259460000000006</v>
      </c>
      <c r="O29" s="34">
        <v>6.1173359999999999</v>
      </c>
      <c r="P29" s="34">
        <v>5.369813999999999</v>
      </c>
      <c r="Q29" s="34">
        <v>4.4957926298481476</v>
      </c>
      <c r="R29" s="34">
        <v>5.89</v>
      </c>
      <c r="S29" s="40">
        <f t="shared" si="2"/>
        <v>5.6299069999999993</v>
      </c>
      <c r="T29" s="39">
        <f t="shared" si="0"/>
        <v>4.6198454077483051</v>
      </c>
      <c r="U29" s="38">
        <f t="shared" si="1"/>
        <v>8</v>
      </c>
      <c r="V29" s="40"/>
      <c r="W29" s="40"/>
      <c r="X29" s="41">
        <v>8.430496948561462</v>
      </c>
      <c r="Y29" s="41">
        <v>5.4571064416121251</v>
      </c>
      <c r="Z29" s="41">
        <v>3.5590454156174505</v>
      </c>
      <c r="AA29" s="41">
        <v>6.4538857889113146</v>
      </c>
      <c r="AB29" s="41">
        <v>2.8468284975581728</v>
      </c>
      <c r="AC29" s="41">
        <v>3.583130213160334</v>
      </c>
      <c r="AD29" s="41">
        <v>5.1119496855345909</v>
      </c>
      <c r="AE29" s="41">
        <v>4.804945557998189</v>
      </c>
      <c r="AF29" s="41"/>
      <c r="AG29" s="41">
        <v>5.6870777763105771</v>
      </c>
      <c r="AH29" s="41">
        <v>4.879345302713987</v>
      </c>
      <c r="AI29" s="34">
        <f>MEDIAN(D29:R29,V29:AH29)</f>
        <v>5.240881842767295</v>
      </c>
      <c r="AJ29" s="35">
        <f>(R29-AI29)/AI29*100</f>
        <v>12.385666700891635</v>
      </c>
      <c r="AK29" s="42">
        <f>RANK(R29,(D29:R29,X29:AH29),1)</f>
        <v>16</v>
      </c>
    </row>
    <row r="30" spans="1:37" ht="12.95" customHeight="1" x14ac:dyDescent="0.2">
      <c r="A30">
        <v>2006</v>
      </c>
      <c r="B30" s="111">
        <v>38899</v>
      </c>
      <c r="C30" s="37" t="s">
        <v>107</v>
      </c>
      <c r="D30" s="34">
        <v>4.7547269999999999</v>
      </c>
      <c r="E30" s="34">
        <v>7.4123910000000004</v>
      </c>
      <c r="F30" s="34">
        <v>5.7712113899613904</v>
      </c>
      <c r="G30" s="34">
        <v>4.097232</v>
      </c>
      <c r="H30" s="34">
        <v>4.3533089999999994</v>
      </c>
      <c r="I30" s="34">
        <v>7.1909190000000001</v>
      </c>
      <c r="J30" s="34">
        <v>5.0384880000000001</v>
      </c>
      <c r="K30" s="34">
        <v>7.8414929999999998</v>
      </c>
      <c r="L30" s="34">
        <v>7.8622560000000004</v>
      </c>
      <c r="M30" s="34" t="s">
        <v>66</v>
      </c>
      <c r="N30" s="34">
        <v>6.7133700000000003</v>
      </c>
      <c r="O30" s="34">
        <v>6.0697169999999998</v>
      </c>
      <c r="P30" s="34">
        <v>5.7444300000000004</v>
      </c>
      <c r="Q30" s="34">
        <v>5.3189478811495379</v>
      </c>
      <c r="R30" s="34">
        <v>6.3</v>
      </c>
      <c r="S30" s="40">
        <f t="shared" si="2"/>
        <v>5.9204641949806955</v>
      </c>
      <c r="T30" s="39">
        <f t="shared" si="0"/>
        <v>6.410575125867167</v>
      </c>
      <c r="U30" s="38">
        <f t="shared" si="1"/>
        <v>9</v>
      </c>
      <c r="V30" s="40"/>
      <c r="W30" s="40"/>
      <c r="X30" s="41">
        <v>8.5940765217391331</v>
      </c>
      <c r="Y30" s="41">
        <v>5.6110307794896999</v>
      </c>
      <c r="Z30" s="41">
        <v>3.6846298876433217</v>
      </c>
      <c r="AA30" s="41">
        <v>5.7253658020116465</v>
      </c>
      <c r="AB30" s="41">
        <v>3.1120140784370065</v>
      </c>
      <c r="AC30" s="41">
        <v>3.6160461075069517</v>
      </c>
      <c r="AD30" s="41">
        <v>7.2224737945492654</v>
      </c>
      <c r="AE30" s="41">
        <v>4.5695054999260103</v>
      </c>
      <c r="AF30" s="41"/>
      <c r="AG30" s="41">
        <v>5.6847848761408084</v>
      </c>
      <c r="AH30" s="41">
        <v>4.8088574051662984</v>
      </c>
      <c r="AI30" s="34">
        <f>MEDIAN(D30:R30,V30:AH30)</f>
        <v>5.7050753390762274</v>
      </c>
      <c r="AJ30" s="35">
        <f>(R30-AI30)/AI30*100</f>
        <v>10.427989563063392</v>
      </c>
      <c r="AK30" s="42">
        <f>RANK(R30,(D30:R30,X30:AH30),1)</f>
        <v>17</v>
      </c>
    </row>
    <row r="31" spans="1:37" ht="12.95" customHeight="1" x14ac:dyDescent="0.2">
      <c r="A31">
        <v>2007</v>
      </c>
      <c r="B31" s="111">
        <v>39083</v>
      </c>
      <c r="C31" s="37" t="s">
        <v>107</v>
      </c>
      <c r="D31" s="34">
        <v>5.5509839999999997</v>
      </c>
      <c r="E31" s="34">
        <v>6.5126240000000006</v>
      </c>
      <c r="F31" s="34">
        <v>4.327068072660925</v>
      </c>
      <c r="G31" s="34">
        <v>3.9195120000000001</v>
      </c>
      <c r="H31" s="34">
        <v>4.2444799999999994</v>
      </c>
      <c r="I31" s="34">
        <v>7.1360320000000002</v>
      </c>
      <c r="J31" s="34">
        <v>5.0469520000000001</v>
      </c>
      <c r="K31" s="34">
        <v>7.7992319999999991</v>
      </c>
      <c r="L31" s="34">
        <v>6.9967599999999992</v>
      </c>
      <c r="M31" s="34" t="s">
        <v>66</v>
      </c>
      <c r="N31" s="34">
        <v>6.6320000000000006</v>
      </c>
      <c r="O31" s="34">
        <v>6.2208159999999992</v>
      </c>
      <c r="P31" s="34">
        <v>5.8029999999999999</v>
      </c>
      <c r="Q31" s="34">
        <v>4.6726587017563173</v>
      </c>
      <c r="R31" s="34">
        <v>6.59</v>
      </c>
      <c r="S31" s="40">
        <f t="shared" si="2"/>
        <v>6.011908</v>
      </c>
      <c r="T31" s="39">
        <f t="shared" si="0"/>
        <v>9.6157825435785078</v>
      </c>
      <c r="U31" s="38">
        <f t="shared" si="1"/>
        <v>10</v>
      </c>
      <c r="V31" s="40"/>
      <c r="W31" s="40"/>
      <c r="X31" s="41">
        <v>7.6959321945990808</v>
      </c>
      <c r="Y31" s="41">
        <v>5.9811749281609199</v>
      </c>
      <c r="Z31" s="41">
        <v>3.5742885355284857</v>
      </c>
      <c r="AA31" s="41">
        <v>6.89</v>
      </c>
      <c r="AB31" s="41">
        <v>2.9770226523297492</v>
      </c>
      <c r="AC31" s="41">
        <v>3.7639602351714556</v>
      </c>
      <c r="AD31" s="41">
        <v>6.9230766363848133</v>
      </c>
      <c r="AE31" s="41">
        <v>4.5452861966748292</v>
      </c>
      <c r="AF31" s="41"/>
      <c r="AG31" s="41">
        <v>6.548002359644328</v>
      </c>
      <c r="AH31" s="41">
        <v>5.5045599999999997</v>
      </c>
      <c r="AI31" s="34">
        <f>MEDIAN(D31:R31,V31:AH31)</f>
        <v>5.8920874640804595</v>
      </c>
      <c r="AJ31" s="35">
        <f>(R31-AI31)/AI31*100</f>
        <v>11.844911335314999</v>
      </c>
      <c r="AK31" s="42">
        <f>RANK(R31,(D31:R31,X31:AH31),1)</f>
        <v>17</v>
      </c>
    </row>
    <row r="32" spans="1:37" ht="12.95" customHeight="1" x14ac:dyDescent="0.2">
      <c r="A32">
        <v>2007</v>
      </c>
      <c r="B32" s="111">
        <v>39264</v>
      </c>
      <c r="C32" s="37" t="s">
        <v>107</v>
      </c>
      <c r="D32" s="34">
        <v>5.5392870000000007</v>
      </c>
      <c r="E32" s="34">
        <v>6.5041080000000004</v>
      </c>
      <c r="F32" s="34">
        <v>4.775826714510341</v>
      </c>
      <c r="G32" s="34" t="s">
        <v>66</v>
      </c>
      <c r="H32" s="34">
        <v>4.3180800000000001</v>
      </c>
      <c r="I32" s="34" t="s">
        <v>66</v>
      </c>
      <c r="J32" s="34">
        <v>5.3368770000000003</v>
      </c>
      <c r="K32" s="34">
        <v>7.9344719999999995</v>
      </c>
      <c r="L32" s="34">
        <v>7.6578450000000009</v>
      </c>
      <c r="M32" s="34" t="s">
        <v>66</v>
      </c>
      <c r="N32" s="34" t="s">
        <v>66</v>
      </c>
      <c r="O32" s="34">
        <v>6.3286860000000003</v>
      </c>
      <c r="P32" s="34">
        <v>4.8173580000000005</v>
      </c>
      <c r="Q32" s="34" t="s">
        <v>66</v>
      </c>
      <c r="R32" s="34" t="s">
        <v>66</v>
      </c>
      <c r="S32" s="40" t="s">
        <v>66</v>
      </c>
      <c r="T32" s="39" t="s">
        <v>66</v>
      </c>
      <c r="U32" s="38" t="s">
        <v>66</v>
      </c>
      <c r="V32" s="40"/>
      <c r="W32" s="40"/>
      <c r="X32" s="41">
        <v>8.128083270560845</v>
      </c>
      <c r="Y32" s="41">
        <v>5.8976409605416258</v>
      </c>
      <c r="Z32" s="41">
        <v>3.6205693249651678</v>
      </c>
      <c r="AA32" s="41">
        <v>7.7901530984204133</v>
      </c>
      <c r="AB32" s="41">
        <v>3.5708652604390876</v>
      </c>
      <c r="AC32" s="41">
        <v>3.8263137164040777</v>
      </c>
      <c r="AD32" s="41">
        <v>7.0377638015373858</v>
      </c>
      <c r="AE32" s="41">
        <v>4.8769704368133322</v>
      </c>
      <c r="AF32" s="41"/>
      <c r="AG32" s="41">
        <v>6.9411030426693872</v>
      </c>
      <c r="AH32" s="41">
        <v>5.5122989999999996</v>
      </c>
      <c r="AI32" s="34" t="s">
        <v>66</v>
      </c>
      <c r="AJ32" s="35"/>
      <c r="AK32" s="42"/>
    </row>
    <row r="33" spans="1:37" ht="12.95" customHeight="1" x14ac:dyDescent="0.2">
      <c r="A33">
        <v>2007</v>
      </c>
      <c r="B33" s="111" t="s">
        <v>183</v>
      </c>
      <c r="C33" s="37" t="s">
        <v>108</v>
      </c>
      <c r="D33" s="34"/>
      <c r="E33" s="34"/>
      <c r="F33" s="34"/>
      <c r="G33" s="34">
        <v>4.4797224800000004</v>
      </c>
      <c r="H33" s="34"/>
      <c r="I33" s="34">
        <v>7.4482132799999992</v>
      </c>
      <c r="J33" s="34"/>
      <c r="K33" s="34"/>
      <c r="L33" s="34"/>
      <c r="M33" s="34">
        <v>8.5748904699999997</v>
      </c>
      <c r="N33" s="34">
        <v>6.7735562799999993</v>
      </c>
      <c r="O33" s="34"/>
      <c r="P33" s="34"/>
      <c r="Q33" s="34">
        <v>4.8568927426479922</v>
      </c>
      <c r="R33" s="34">
        <v>7.61</v>
      </c>
      <c r="S33" s="40"/>
      <c r="T33" s="39"/>
      <c r="U33" s="38"/>
      <c r="V33" s="40"/>
      <c r="W33" s="40"/>
      <c r="X33" s="41"/>
      <c r="Y33" s="41"/>
      <c r="Z33" s="41"/>
      <c r="AA33" s="41"/>
      <c r="AB33" s="41"/>
      <c r="AC33" s="41"/>
      <c r="AD33" s="41"/>
      <c r="AE33" s="41"/>
      <c r="AF33" s="41"/>
      <c r="AG33" s="41"/>
      <c r="AH33" s="41"/>
      <c r="AI33" s="34"/>
      <c r="AJ33" s="35"/>
      <c r="AK33" s="42"/>
    </row>
    <row r="34" spans="1:37" ht="12.95" customHeight="1" x14ac:dyDescent="0.2">
      <c r="A34">
        <v>2007</v>
      </c>
      <c r="B34" s="111" t="s">
        <v>200</v>
      </c>
      <c r="C34" s="37" t="s">
        <v>108</v>
      </c>
      <c r="D34" s="34">
        <v>7.0000056000000006</v>
      </c>
      <c r="E34" s="34">
        <v>7.4930615499999993</v>
      </c>
      <c r="F34" s="34">
        <v>5.7986157500000006</v>
      </c>
      <c r="G34" s="34">
        <v>4.5347258500000001</v>
      </c>
      <c r="H34" s="34">
        <v>4.6250037000000006</v>
      </c>
      <c r="I34" s="34">
        <v>7.5972283000000003</v>
      </c>
      <c r="J34" s="34">
        <v>6.7916720999999995</v>
      </c>
      <c r="K34" s="34">
        <v>9.6180632500000005</v>
      </c>
      <c r="L34" s="34"/>
      <c r="M34" s="34">
        <v>7.3888947999999992</v>
      </c>
      <c r="N34" s="34">
        <v>7.28472805</v>
      </c>
      <c r="O34" s="34">
        <v>6.2222271999999998</v>
      </c>
      <c r="P34" s="34">
        <v>7.6736172500000004</v>
      </c>
      <c r="Q34" s="34">
        <v>5.2291708500000009</v>
      </c>
      <c r="R34" s="34">
        <v>8.0382272018820959</v>
      </c>
      <c r="S34" s="40">
        <f t="shared" ref="S34:S66" si="3">MEDIAN(D34:R34)</f>
        <v>7.1423668249999999</v>
      </c>
      <c r="T34" s="39">
        <f t="shared" ref="T34:T66" si="4">(R34-S34)/S34*100</f>
        <v>12.542906277879338</v>
      </c>
      <c r="U34" s="38">
        <f t="shared" ref="U34:U66" si="5">RANK(R34,D34:R34,1)</f>
        <v>13</v>
      </c>
      <c r="V34" s="40">
        <v>7.4930615499999993</v>
      </c>
      <c r="W34" s="40">
        <v>5.4097265500000002</v>
      </c>
      <c r="X34" s="41">
        <v>10.187508149999999</v>
      </c>
      <c r="Y34" s="41">
        <v>7.5833393999999998</v>
      </c>
      <c r="Z34" s="41">
        <v>3.9027808999999998</v>
      </c>
      <c r="AA34" s="41">
        <v>7.7638951</v>
      </c>
      <c r="AB34" s="41">
        <v>4.9861151000000001</v>
      </c>
      <c r="AC34" s="41">
        <v>6.0000048000000001</v>
      </c>
      <c r="AD34" s="41">
        <v>8.9444516000000007</v>
      </c>
      <c r="AE34" s="41">
        <v>6.96528335</v>
      </c>
      <c r="AF34" s="41">
        <v>7.4097281500000003</v>
      </c>
      <c r="AG34" s="41">
        <v>8.7083402999999997</v>
      </c>
      <c r="AH34" s="41">
        <v>7.4027836999999996</v>
      </c>
      <c r="AI34" s="34">
        <f t="shared" ref="AI34:AI60" si="6">MEDIAN(D34:R34,V34:AH34)</f>
        <v>7.3888947999999992</v>
      </c>
      <c r="AJ34" s="35">
        <f t="shared" ref="AJ34:AJ66" si="7">(R34-AI34)/AI34*100</f>
        <v>8.7879502883448382</v>
      </c>
      <c r="AK34" s="42">
        <f>RANK(R34,(D34:R34,V34:AH34),1)</f>
        <v>23</v>
      </c>
    </row>
    <row r="35" spans="1:37" ht="12.95" customHeight="1" x14ac:dyDescent="0.2">
      <c r="A35">
        <v>2008</v>
      </c>
      <c r="B35" s="111" t="s">
        <v>184</v>
      </c>
      <c r="C35" s="37" t="s">
        <v>108</v>
      </c>
      <c r="D35" s="34">
        <v>8.3263818999999994</v>
      </c>
      <c r="E35" s="34">
        <v>10.101746383333333</v>
      </c>
      <c r="F35" s="34">
        <v>6.0703510499999993</v>
      </c>
      <c r="G35" s="34">
        <v>5.3803622333333339</v>
      </c>
      <c r="H35" s="34">
        <v>5.9850715333333335</v>
      </c>
      <c r="I35" s="34">
        <v>8.6442419166666671</v>
      </c>
      <c r="J35" s="34">
        <v>8.1558228666666661</v>
      </c>
      <c r="K35" s="34">
        <v>10.776229833333334</v>
      </c>
      <c r="L35" s="34"/>
      <c r="M35" s="34">
        <v>8.2488550666666658</v>
      </c>
      <c r="N35" s="34">
        <v>7.8302101666666664</v>
      </c>
      <c r="O35" s="34">
        <v>6.4657378999999997</v>
      </c>
      <c r="P35" s="34">
        <v>8.6209838666666663</v>
      </c>
      <c r="Q35" s="34">
        <v>6.1401251999999999</v>
      </c>
      <c r="R35" s="34">
        <v>8.2721131166666666</v>
      </c>
      <c r="S35" s="40">
        <f t="shared" si="3"/>
        <v>8.202338966666666</v>
      </c>
      <c r="T35" s="39">
        <f t="shared" si="4"/>
        <v>0.85066162570889259</v>
      </c>
      <c r="U35" s="38">
        <f t="shared" si="5"/>
        <v>9</v>
      </c>
      <c r="V35" s="40">
        <v>4.9152012333333328</v>
      </c>
      <c r="W35" s="40">
        <v>6.0781037333333332</v>
      </c>
      <c r="X35" s="41">
        <v>12.660131883333333</v>
      </c>
      <c r="Y35" s="41">
        <v>10.125004433333332</v>
      </c>
      <c r="Z35" s="41">
        <v>4.2639758333333333</v>
      </c>
      <c r="AA35" s="41">
        <v>10.303316149999999</v>
      </c>
      <c r="AB35" s="41">
        <v>5.9230500666666668</v>
      </c>
      <c r="AC35" s="41">
        <v>7.3107803833333334</v>
      </c>
      <c r="AD35" s="41">
        <v>9.9932088166666659</v>
      </c>
      <c r="AE35" s="41">
        <v>7.4890920999999997</v>
      </c>
      <c r="AF35" s="41">
        <v>7.7526833333333336</v>
      </c>
      <c r="AG35" s="41">
        <v>11.039821066666667</v>
      </c>
      <c r="AH35" s="41">
        <v>9.3032199999999996</v>
      </c>
      <c r="AI35" s="34">
        <f t="shared" si="6"/>
        <v>8.1558228666666661</v>
      </c>
      <c r="AJ35" s="35">
        <f t="shared" si="7"/>
        <v>1.4258555133079907</v>
      </c>
      <c r="AK35" s="42">
        <f>RANK(R35,(D35:R35,V35:AH35),1)</f>
        <v>16</v>
      </c>
    </row>
    <row r="36" spans="1:37" ht="12.95" customHeight="1" x14ac:dyDescent="0.2">
      <c r="A36">
        <v>2008</v>
      </c>
      <c r="B36" s="111" t="s">
        <v>201</v>
      </c>
      <c r="C36" s="37" t="s">
        <v>108</v>
      </c>
      <c r="D36" s="34">
        <v>8.5380060000000011</v>
      </c>
      <c r="E36" s="34">
        <v>10.549835000000002</v>
      </c>
      <c r="F36" s="34">
        <v>7.4094190000000006</v>
      </c>
      <c r="G36" s="34">
        <v>5.9945961666666676</v>
      </c>
      <c r="H36" s="34">
        <v>5.8392110000000015</v>
      </c>
      <c r="I36" s="34">
        <v>9.3067536666666673</v>
      </c>
      <c r="J36" s="34">
        <v>9.2576846666666679</v>
      </c>
      <c r="K36" s="34">
        <v>12.667980166666668</v>
      </c>
      <c r="L36" s="34"/>
      <c r="M36" s="34">
        <v>8.7015693333333335</v>
      </c>
      <c r="N36" s="34">
        <v>8.5052933333333343</v>
      </c>
      <c r="O36" s="34">
        <v>6.7960564999999997</v>
      </c>
      <c r="P36" s="34">
        <v>9.7892655000000008</v>
      </c>
      <c r="Q36" s="34">
        <v>7.0986486666666684</v>
      </c>
      <c r="R36" s="34">
        <v>9.2086156666666685</v>
      </c>
      <c r="S36" s="40">
        <f t="shared" si="3"/>
        <v>8.6197876666666673</v>
      </c>
      <c r="T36" s="39">
        <f t="shared" si="4"/>
        <v>6.8311195445920445</v>
      </c>
      <c r="U36" s="38">
        <f t="shared" si="5"/>
        <v>9</v>
      </c>
      <c r="V36" s="40">
        <v>5.9373490000000002</v>
      </c>
      <c r="W36" s="40">
        <v>8.0882068333333343</v>
      </c>
      <c r="X36" s="41">
        <v>15.5794075</v>
      </c>
      <c r="Y36" s="41">
        <v>10.9178525</v>
      </c>
      <c r="Z36" s="41">
        <v>4.8905436666666668</v>
      </c>
      <c r="AA36" s="41">
        <v>10.991456000000001</v>
      </c>
      <c r="AB36" s="41">
        <v>7.4257753333333341</v>
      </c>
      <c r="AC36" s="41">
        <v>7.7774365000000012</v>
      </c>
      <c r="AD36" s="41">
        <v>14.426286000000003</v>
      </c>
      <c r="AE36" s="41">
        <v>8.2190575000000017</v>
      </c>
      <c r="AF36" s="41">
        <v>8.840598166666668</v>
      </c>
      <c r="AG36" s="41">
        <v>12.373566166666668</v>
      </c>
      <c r="AH36" s="41">
        <v>10.222708333333335</v>
      </c>
      <c r="AI36" s="34">
        <f t="shared" si="6"/>
        <v>8.7015693333333335</v>
      </c>
      <c r="AJ36" s="35">
        <f t="shared" si="7"/>
        <v>5.8270676691729522</v>
      </c>
      <c r="AK36" s="42">
        <f>RANK(R36,(D36:R36,V36:AH36),1)</f>
        <v>16</v>
      </c>
    </row>
    <row r="37" spans="1:37" ht="12.95" customHeight="1" x14ac:dyDescent="0.2">
      <c r="A37">
        <v>2009</v>
      </c>
      <c r="B37" s="111" t="s">
        <v>185</v>
      </c>
      <c r="C37" s="37" t="s">
        <v>108</v>
      </c>
      <c r="D37" s="34">
        <v>10.154817599999999</v>
      </c>
      <c r="E37" s="34">
        <v>10.843128299999998</v>
      </c>
      <c r="F37" s="34">
        <v>5.9176841999999992</v>
      </c>
      <c r="G37" s="34">
        <v>6.7311422999999992</v>
      </c>
      <c r="H37" s="34">
        <v>7.4552094000000002</v>
      </c>
      <c r="I37" s="34">
        <v>10.3514778</v>
      </c>
      <c r="J37" s="34">
        <v>10.601772599999999</v>
      </c>
      <c r="K37" s="34">
        <v>13.390771799999998</v>
      </c>
      <c r="L37" s="34"/>
      <c r="M37" s="34">
        <v>11.2185705</v>
      </c>
      <c r="N37" s="34">
        <v>9.9134618999999997</v>
      </c>
      <c r="O37" s="34">
        <v>9.1715165999999986</v>
      </c>
      <c r="P37" s="34">
        <v>11.191753200000001</v>
      </c>
      <c r="Q37" s="34">
        <v>6.7758377999999997</v>
      </c>
      <c r="R37" s="34">
        <v>10.154817599999999</v>
      </c>
      <c r="S37" s="40">
        <f t="shared" si="3"/>
        <v>10.154817599999999</v>
      </c>
      <c r="T37" s="39">
        <f t="shared" si="4"/>
        <v>0</v>
      </c>
      <c r="U37" s="38">
        <f t="shared" si="5"/>
        <v>7</v>
      </c>
      <c r="V37" s="40">
        <v>6.4897865999999995</v>
      </c>
      <c r="W37" s="40">
        <v>8.7156224999999985</v>
      </c>
      <c r="X37" s="41">
        <v>13.051085999999998</v>
      </c>
      <c r="Y37" s="41">
        <v>11.790672899999997</v>
      </c>
      <c r="Z37" s="41">
        <v>5.6584502999999984</v>
      </c>
      <c r="AA37" s="41">
        <v>11.406291599999999</v>
      </c>
      <c r="AB37" s="41">
        <v>8.5815359999999998</v>
      </c>
      <c r="AC37" s="41">
        <v>9.1715165999999986</v>
      </c>
      <c r="AD37" s="41">
        <v>14.660124</v>
      </c>
      <c r="AE37" s="41">
        <v>8.9390999999999998</v>
      </c>
      <c r="AF37" s="41">
        <v>8.6709269999999989</v>
      </c>
      <c r="AG37" s="41">
        <v>14.9193579</v>
      </c>
      <c r="AH37" s="41">
        <v>11.477804399999998</v>
      </c>
      <c r="AI37" s="34">
        <f t="shared" si="6"/>
        <v>10.154817599999999</v>
      </c>
      <c r="AJ37" s="35">
        <f t="shared" si="7"/>
        <v>0</v>
      </c>
      <c r="AK37" s="42">
        <f>RANK(R37,(D37:R37,V37:AH37),1)</f>
        <v>14</v>
      </c>
    </row>
    <row r="38" spans="1:37" ht="12.95" customHeight="1" x14ac:dyDescent="0.2">
      <c r="A38">
        <v>2009</v>
      </c>
      <c r="B38" s="111" t="s">
        <v>202</v>
      </c>
      <c r="C38" s="37" t="s">
        <v>108</v>
      </c>
      <c r="D38" s="34">
        <v>9.9764789419961843</v>
      </c>
      <c r="E38" s="34">
        <v>10.31376203789997</v>
      </c>
      <c r="F38" s="34">
        <v>6.0444681134336307</v>
      </c>
      <c r="G38" s="34">
        <v>6.6302755957928383</v>
      </c>
      <c r="H38" s="34">
        <v>6.7367860471308747</v>
      </c>
      <c r="I38" s="34">
        <v>10.091865264279058</v>
      </c>
      <c r="J38" s="34">
        <v>9.3196644920782852</v>
      </c>
      <c r="K38" s="34">
        <v>12.435095193715885</v>
      </c>
      <c r="L38" s="34"/>
      <c r="M38" s="34">
        <v>11.281231970887143</v>
      </c>
      <c r="N38" s="34">
        <v>9.6480717170372348</v>
      </c>
      <c r="O38" s="34">
        <v>9.4261749434163242</v>
      </c>
      <c r="P38" s="34">
        <v>11.272356099942307</v>
      </c>
      <c r="Q38" s="34">
        <v>6.8787999822482586</v>
      </c>
      <c r="R38" s="34">
        <v>9.9143478453823271</v>
      </c>
      <c r="S38" s="40">
        <f t="shared" si="3"/>
        <v>9.7812097812097818</v>
      </c>
      <c r="T38" s="39">
        <f t="shared" si="4"/>
        <v>1.3611615245008903</v>
      </c>
      <c r="U38" s="38">
        <f t="shared" si="5"/>
        <v>8</v>
      </c>
      <c r="V38" s="40">
        <v>6.3551235965029065</v>
      </c>
      <c r="W38" s="40">
        <v>9.0001331380641734</v>
      </c>
      <c r="X38" s="41">
        <v>13.775351706386191</v>
      </c>
      <c r="Y38" s="41">
        <v>12.301957129543336</v>
      </c>
      <c r="Z38" s="41">
        <v>5.5207917276882794</v>
      </c>
      <c r="AA38" s="41">
        <v>10.695424488527937</v>
      </c>
      <c r="AB38" s="41">
        <v>8.5829672036568585</v>
      </c>
      <c r="AC38" s="41">
        <v>8.1746771401943814</v>
      </c>
      <c r="AD38" s="41">
        <v>12.648116096391959</v>
      </c>
      <c r="AE38" s="41">
        <v>9.479430169085342</v>
      </c>
      <c r="AF38" s="41">
        <v>8.6095948164913683</v>
      </c>
      <c r="AG38" s="41">
        <v>14.787200994097546</v>
      </c>
      <c r="AH38" s="41">
        <v>10.988328229707541</v>
      </c>
      <c r="AI38" s="34">
        <f t="shared" si="6"/>
        <v>9.6480717170372348</v>
      </c>
      <c r="AJ38" s="35">
        <f t="shared" si="7"/>
        <v>2.759889604415807</v>
      </c>
      <c r="AK38" s="42">
        <f>RANK(R38,(D38:R38,V38:AH38),1)</f>
        <v>15</v>
      </c>
    </row>
    <row r="39" spans="1:37" ht="12.95" customHeight="1" x14ac:dyDescent="0.2">
      <c r="A39">
        <v>2010</v>
      </c>
      <c r="B39" s="111" t="s">
        <v>186</v>
      </c>
      <c r="C39" s="37" t="s">
        <v>108</v>
      </c>
      <c r="D39" s="34">
        <v>9.3875065251435537</v>
      </c>
      <c r="E39" s="34">
        <v>10.083521837480426</v>
      </c>
      <c r="F39" s="34">
        <v>6.8383504437097624</v>
      </c>
      <c r="G39" s="34">
        <v>6.699147381242387</v>
      </c>
      <c r="H39" s="34">
        <v>7.3429615451539938</v>
      </c>
      <c r="I39" s="34">
        <v>9.5354097790151382</v>
      </c>
      <c r="J39" s="34">
        <v>9.1787019314424914</v>
      </c>
      <c r="K39" s="34">
        <v>11.840960501131024</v>
      </c>
      <c r="L39" s="34"/>
      <c r="M39" s="34">
        <v>9.4658082477814514</v>
      </c>
      <c r="N39" s="34">
        <v>8.6914912128066817</v>
      </c>
      <c r="O39" s="34">
        <v>8.2825822168087697</v>
      </c>
      <c r="P39" s="34">
        <v>11.536453801983644</v>
      </c>
      <c r="Q39" s="34">
        <v>7.8475726465982252</v>
      </c>
      <c r="R39" s="34">
        <v>9.7790151383330421</v>
      </c>
      <c r="S39" s="40">
        <f t="shared" si="3"/>
        <v>9.2831042282930234</v>
      </c>
      <c r="T39" s="39">
        <f t="shared" si="4"/>
        <v>5.3420805998125349</v>
      </c>
      <c r="U39" s="38">
        <f t="shared" si="5"/>
        <v>11</v>
      </c>
      <c r="V39" s="40">
        <v>6.0901339829476253</v>
      </c>
      <c r="W39" s="40">
        <v>9.2048025056551257</v>
      </c>
      <c r="X39" s="41">
        <v>14.938228641030102</v>
      </c>
      <c r="Y39" s="41">
        <v>11.666956673046807</v>
      </c>
      <c r="Z39" s="41">
        <v>5.4028188620149642</v>
      </c>
      <c r="AA39" s="41">
        <v>9.3527057595267102</v>
      </c>
      <c r="AB39" s="41">
        <v>8.3173829824256131</v>
      </c>
      <c r="AC39" s="41">
        <v>9.5006090133982948</v>
      </c>
      <c r="AD39" s="41">
        <v>17.400382808421785</v>
      </c>
      <c r="AE39" s="41">
        <v>9.7703149469288313</v>
      </c>
      <c r="AF39" s="41">
        <v>8.839394466678268</v>
      </c>
      <c r="AG39" s="41">
        <v>12.510875239255265</v>
      </c>
      <c r="AH39" s="41">
        <v>9.6137115016530377</v>
      </c>
      <c r="AI39" s="34">
        <f t="shared" si="6"/>
        <v>9.3875065251435537</v>
      </c>
      <c r="AJ39" s="35">
        <f t="shared" si="7"/>
        <v>4.1705282669137906</v>
      </c>
      <c r="AK39" s="42">
        <f>RANK(R39,(D39:R39,V39:AH39),1)</f>
        <v>20</v>
      </c>
    </row>
    <row r="40" spans="1:37" ht="12.95" customHeight="1" x14ac:dyDescent="0.2">
      <c r="A40">
        <v>2010</v>
      </c>
      <c r="B40" s="111" t="s">
        <v>203</v>
      </c>
      <c r="C40" s="37" t="s">
        <v>108</v>
      </c>
      <c r="D40" s="34">
        <v>9.1559361400906614</v>
      </c>
      <c r="E40" s="34">
        <v>9.925982525255403</v>
      </c>
      <c r="F40" s="34">
        <v>7.0065759001802839</v>
      </c>
      <c r="G40" s="34">
        <v>6.5157771052401197</v>
      </c>
      <c r="H40" s="34">
        <v>6.7188662617670838</v>
      </c>
      <c r="I40" s="34">
        <v>9.3674873448062499</v>
      </c>
      <c r="J40" s="34">
        <v>9.0459295136385549</v>
      </c>
      <c r="K40" s="34">
        <v>11.372992765510027</v>
      </c>
      <c r="L40" s="34">
        <v>9.9344445734440257</v>
      </c>
      <c r="M40" s="34">
        <v>9.2659427665427678</v>
      </c>
      <c r="N40" s="34">
        <v>8.3520415621714257</v>
      </c>
      <c r="O40" s="34">
        <v>7.7850843335336481</v>
      </c>
      <c r="P40" s="34">
        <v>11.136055416228567</v>
      </c>
      <c r="Q40" s="34">
        <v>7.9458632491174965</v>
      </c>
      <c r="R40" s="34">
        <v>9.6890451759739449</v>
      </c>
      <c r="S40" s="40">
        <f t="shared" si="3"/>
        <v>9.1559361400906614</v>
      </c>
      <c r="T40" s="39">
        <f t="shared" si="4"/>
        <v>5.822550831792987</v>
      </c>
      <c r="U40" s="38">
        <f t="shared" si="5"/>
        <v>11</v>
      </c>
      <c r="V40" s="40">
        <v>5.9488198766023421</v>
      </c>
      <c r="W40" s="40">
        <v>8.7243716824708599</v>
      </c>
      <c r="X40" s="41">
        <v>15.037059631184016</v>
      </c>
      <c r="Y40" s="41">
        <v>11.669164452111849</v>
      </c>
      <c r="Z40" s="41">
        <v>5.5511036117370374</v>
      </c>
      <c r="AA40" s="41">
        <v>8.6989855379049903</v>
      </c>
      <c r="AB40" s="41">
        <v>8.1404903574558372</v>
      </c>
      <c r="AC40" s="41">
        <v>9.0797777063930489</v>
      </c>
      <c r="AD40" s="41">
        <v>17.008716859133301</v>
      </c>
      <c r="AE40" s="41">
        <v>9.6551969832194491</v>
      </c>
      <c r="AF40" s="41">
        <v>8.2758831284738132</v>
      </c>
      <c r="AG40" s="41">
        <v>12.363052403578981</v>
      </c>
      <c r="AH40" s="41">
        <v>9.2574807183541434</v>
      </c>
      <c r="AI40" s="34">
        <f t="shared" si="6"/>
        <v>9.117856923241856</v>
      </c>
      <c r="AJ40" s="35">
        <f t="shared" si="7"/>
        <v>6.2645011600928111</v>
      </c>
      <c r="AK40" s="42">
        <f>RANK(R40,(D40:R40,V40:AH40),1)</f>
        <v>20</v>
      </c>
    </row>
    <row r="41" spans="1:37" ht="12.95" customHeight="1" x14ac:dyDescent="0.2">
      <c r="A41">
        <v>2011</v>
      </c>
      <c r="B41" s="111" t="s">
        <v>187</v>
      </c>
      <c r="C41" s="37" t="s">
        <v>108</v>
      </c>
      <c r="D41" s="34">
        <v>9.3496578730452029</v>
      </c>
      <c r="E41" s="34">
        <v>11.016449248741283</v>
      </c>
      <c r="F41" s="34">
        <v>7.4397927550601093</v>
      </c>
      <c r="G41" s="34">
        <v>6.9883700908090889</v>
      </c>
      <c r="H41" s="34">
        <v>7.6828664973491207</v>
      </c>
      <c r="I41" s="34">
        <v>9.540644384843711</v>
      </c>
      <c r="J41" s="34">
        <v>9.6274564356612142</v>
      </c>
      <c r="K41" s="34">
        <v>11.250841785948545</v>
      </c>
      <c r="L41" s="34">
        <v>11.511277938401056</v>
      </c>
      <c r="M41" s="34">
        <v>9.4798759492714595</v>
      </c>
      <c r="N41" s="34">
        <v>8.4034065191344052</v>
      </c>
      <c r="O41" s="34">
        <v>7.9867086752103855</v>
      </c>
      <c r="P41" s="34">
        <v>11.3810598621748</v>
      </c>
      <c r="Q41" s="34">
        <v>8.7246111071591717</v>
      </c>
      <c r="R41" s="34">
        <v>9.6100940254977143</v>
      </c>
      <c r="S41" s="40">
        <f t="shared" si="3"/>
        <v>9.4798759492714595</v>
      </c>
      <c r="T41" s="39">
        <f t="shared" si="4"/>
        <v>1.3736263736263579</v>
      </c>
      <c r="U41" s="38">
        <f t="shared" si="5"/>
        <v>10</v>
      </c>
      <c r="V41" s="40">
        <v>6.1636556080427969</v>
      </c>
      <c r="W41" s="40">
        <v>9.0024096697751848</v>
      </c>
      <c r="X41" s="41">
        <v>16.051548196156524</v>
      </c>
      <c r="Y41" s="41">
        <v>12.553022548211107</v>
      </c>
      <c r="Z41" s="41">
        <v>5.5472900472385174</v>
      </c>
      <c r="AA41" s="41">
        <v>9.2975706425546996</v>
      </c>
      <c r="AB41" s="41">
        <v>9.158671361246693</v>
      </c>
      <c r="AC41" s="41">
        <v>9.8618489728684775</v>
      </c>
      <c r="AD41" s="41">
        <v>17.36241016350084</v>
      </c>
      <c r="AE41" s="41">
        <v>10.018110664339986</v>
      </c>
      <c r="AF41" s="41">
        <v>8.5683494156876634</v>
      </c>
      <c r="AG41" s="41">
        <v>12.674559419355614</v>
      </c>
      <c r="AH41" s="41">
        <v>9.1847149764919447</v>
      </c>
      <c r="AI41" s="34">
        <f t="shared" si="6"/>
        <v>9.4147669111583312</v>
      </c>
      <c r="AJ41" s="35">
        <f t="shared" si="7"/>
        <v>2.0746887966804834</v>
      </c>
      <c r="AK41" s="42">
        <f>RANK(R41,(D41:R41,V41:AH41),1)</f>
        <v>17</v>
      </c>
    </row>
    <row r="42" spans="1:37" ht="12.95" customHeight="1" x14ac:dyDescent="0.2">
      <c r="A42">
        <v>2011</v>
      </c>
      <c r="B42" s="111" t="s">
        <v>204</v>
      </c>
      <c r="C42" s="37" t="s">
        <v>108</v>
      </c>
      <c r="D42" s="34">
        <v>9.3692106941904783</v>
      </c>
      <c r="E42" s="34">
        <v>11.251728028115787</v>
      </c>
      <c r="F42" s="34">
        <v>6.6625498269798955</v>
      </c>
      <c r="G42" s="34">
        <v>7.0269080206428596</v>
      </c>
      <c r="H42" s="34">
        <v>7.3305398486953273</v>
      </c>
      <c r="I42" s="34">
        <v>9.542714595934747</v>
      </c>
      <c r="J42" s="34">
        <v>10.054551106080337</v>
      </c>
      <c r="K42" s="34">
        <v>12.743861583116493</v>
      </c>
      <c r="L42" s="34">
        <v>12.14527312209877</v>
      </c>
      <c r="M42" s="34">
        <v>9.5513897910219594</v>
      </c>
      <c r="N42" s="34">
        <v>8.4843407952947114</v>
      </c>
      <c r="O42" s="34">
        <v>8.1633585770678163</v>
      </c>
      <c r="P42" s="34">
        <v>12.049845976139419</v>
      </c>
      <c r="Q42" s="34">
        <v>8.0766066261956801</v>
      </c>
      <c r="R42" s="34">
        <v>10.002499935557056</v>
      </c>
      <c r="S42" s="40">
        <f t="shared" si="3"/>
        <v>9.542714595934747</v>
      </c>
      <c r="T42" s="39">
        <f t="shared" si="4"/>
        <v>4.8181818181818024</v>
      </c>
      <c r="U42" s="38">
        <f t="shared" si="5"/>
        <v>10</v>
      </c>
      <c r="V42" s="40">
        <v>6.6365242417182557</v>
      </c>
      <c r="W42" s="40">
        <v>8.8053230135216065</v>
      </c>
      <c r="X42" s="41">
        <v>18.92927568029965</v>
      </c>
      <c r="Y42" s="41">
        <v>12.197324292622049</v>
      </c>
      <c r="Z42" s="41">
        <v>5.8297310986074082</v>
      </c>
      <c r="AA42" s="41">
        <v>8.9788269152658735</v>
      </c>
      <c r="AB42" s="41">
        <v>10.349507739045594</v>
      </c>
      <c r="AC42" s="41">
        <v>9.8810472043360686</v>
      </c>
      <c r="AD42" s="41">
        <v>17.35039017442681</v>
      </c>
      <c r="AE42" s="41">
        <v>9.508013815585894</v>
      </c>
      <c r="AF42" s="41">
        <v>8.397588844422577</v>
      </c>
      <c r="AG42" s="41">
        <v>12.717835997854854</v>
      </c>
      <c r="AH42" s="41">
        <v>9.1523308170101423</v>
      </c>
      <c r="AI42" s="34">
        <f t="shared" si="6"/>
        <v>9.5253642057603205</v>
      </c>
      <c r="AJ42" s="35">
        <f t="shared" si="7"/>
        <v>5.009107468123843</v>
      </c>
      <c r="AK42" s="42">
        <f>RANK(R42,(D42:R42,V42:AH42),1)</f>
        <v>18</v>
      </c>
    </row>
    <row r="43" spans="1:37" ht="12.95" customHeight="1" x14ac:dyDescent="0.2">
      <c r="A43">
        <v>2012</v>
      </c>
      <c r="B43" s="111" t="s">
        <v>188</v>
      </c>
      <c r="C43" s="37" t="s">
        <v>108</v>
      </c>
      <c r="D43" s="34">
        <v>8.8384155816781238</v>
      </c>
      <c r="E43" s="34">
        <v>10.860973938043534</v>
      </c>
      <c r="F43" s="34">
        <v>5.9607919039224546</v>
      </c>
      <c r="G43" s="34">
        <v>6.6431998046473701</v>
      </c>
      <c r="H43" s="34">
        <v>7.1282849388976111</v>
      </c>
      <c r="I43" s="34">
        <v>8.9699640926612396</v>
      </c>
      <c r="J43" s="34">
        <v>9.6852591211319332</v>
      </c>
      <c r="K43" s="34">
        <v>12.612213490506271</v>
      </c>
      <c r="L43" s="34">
        <v>10.869195719979981</v>
      </c>
      <c r="M43" s="34">
        <v>9.3235007159283629</v>
      </c>
      <c r="N43" s="34">
        <v>8.0326809519065367</v>
      </c>
      <c r="O43" s="34">
        <v>8.3944393571101052</v>
      </c>
      <c r="P43" s="34">
        <v>11.970914499463579</v>
      </c>
      <c r="Q43" s="34">
        <v>7.5558175995927384</v>
      </c>
      <c r="R43" s="34">
        <v>10.269005638619513</v>
      </c>
      <c r="S43" s="40">
        <f t="shared" si="3"/>
        <v>8.9699640926612396</v>
      </c>
      <c r="T43" s="39">
        <f t="shared" si="4"/>
        <v>14.482126489459212</v>
      </c>
      <c r="U43" s="38">
        <f t="shared" si="5"/>
        <v>11</v>
      </c>
      <c r="V43" s="40">
        <v>6.4458770381726955</v>
      </c>
      <c r="W43" s="40">
        <v>8.5506532139025548</v>
      </c>
      <c r="X43" s="41">
        <v>21.475294417993727</v>
      </c>
      <c r="Y43" s="41">
        <v>11.847587770416908</v>
      </c>
      <c r="Z43" s="41">
        <v>5.3934889503077663</v>
      </c>
      <c r="AA43" s="41">
        <v>8.4602136126016632</v>
      </c>
      <c r="AB43" s="41">
        <v>9.7345898127506025</v>
      </c>
      <c r="AC43" s="41">
        <v>9.8496947598608298</v>
      </c>
      <c r="AD43" s="41">
        <v>16.525781692253979</v>
      </c>
      <c r="AE43" s="41">
        <v>9.2495046785003616</v>
      </c>
      <c r="AF43" s="41">
        <v>7.7860274938131937</v>
      </c>
      <c r="AG43" s="41">
        <v>12.513552107268932</v>
      </c>
      <c r="AH43" s="41">
        <v>8.6904235068221176</v>
      </c>
      <c r="AI43" s="34">
        <f t="shared" si="6"/>
        <v>9.1097343855808006</v>
      </c>
      <c r="AJ43" s="35">
        <f t="shared" si="7"/>
        <v>12.725631768953068</v>
      </c>
      <c r="AK43" s="42">
        <f>RANK(R43,(D43:R43,V43:AH43),1)</f>
        <v>20</v>
      </c>
    </row>
    <row r="44" spans="1:37" ht="12.95" customHeight="1" x14ac:dyDescent="0.2">
      <c r="A44">
        <v>2012</v>
      </c>
      <c r="B44" s="111" t="s">
        <v>205</v>
      </c>
      <c r="C44" s="37" t="s">
        <v>108</v>
      </c>
      <c r="D44" s="34">
        <v>8.58581821088816</v>
      </c>
      <c r="E44" s="34">
        <v>10.688304420817014</v>
      </c>
      <c r="F44" s="34">
        <v>5.5959709009513157</v>
      </c>
      <c r="G44" s="34">
        <v>6.4833320009593107</v>
      </c>
      <c r="H44" s="34">
        <v>6.9070269406027673</v>
      </c>
      <c r="I44" s="34">
        <v>8.5378527460228639</v>
      </c>
      <c r="J44" s="34">
        <v>9.4731793108961551</v>
      </c>
      <c r="K44" s="34">
        <v>12.327124470381328</v>
      </c>
      <c r="L44" s="34">
        <v>11.295866975777443</v>
      </c>
      <c r="M44" s="34">
        <v>8.9535534415221054</v>
      </c>
      <c r="N44" s="34">
        <v>7.8423535054760585</v>
      </c>
      <c r="O44" s="34">
        <v>8.417939083859622</v>
      </c>
      <c r="P44" s="34">
        <v>11.855464065872571</v>
      </c>
      <c r="Q44" s="34">
        <v>7.1788312415061162</v>
      </c>
      <c r="R44" s="34">
        <v>10.392517387481014</v>
      </c>
      <c r="S44" s="40">
        <f t="shared" si="3"/>
        <v>8.58581821088816</v>
      </c>
      <c r="T44" s="39">
        <f t="shared" si="4"/>
        <v>21.042830540037258</v>
      </c>
      <c r="U44" s="38">
        <f t="shared" si="5"/>
        <v>11</v>
      </c>
      <c r="V44" s="40">
        <v>7.1548485090734681</v>
      </c>
      <c r="W44" s="40">
        <v>8.8975937325125916</v>
      </c>
      <c r="X44" s="41">
        <v>18.570629147014152</v>
      </c>
      <c r="Y44" s="41">
        <v>11.575665520825009</v>
      </c>
      <c r="Z44" s="41">
        <v>5.6919018306819096</v>
      </c>
      <c r="AA44" s="41">
        <v>8.5298585018786479</v>
      </c>
      <c r="AB44" s="41">
        <v>8.1781117595331363</v>
      </c>
      <c r="AC44" s="41">
        <v>9.569110240626749</v>
      </c>
      <c r="AD44" s="41">
        <v>16.068430729874493</v>
      </c>
      <c r="AE44" s="41">
        <v>9.2013750099928053</v>
      </c>
      <c r="AF44" s="41">
        <v>7.2347909505156291</v>
      </c>
      <c r="AG44" s="41">
        <v>12.047325925333761</v>
      </c>
      <c r="AH44" s="41">
        <v>8.465904548724918</v>
      </c>
      <c r="AI44" s="34">
        <f t="shared" si="6"/>
        <v>8.7417059717003767</v>
      </c>
      <c r="AJ44" s="35">
        <f t="shared" si="7"/>
        <v>18.884316415180606</v>
      </c>
      <c r="AK44" s="42">
        <f>RANK(R44,(D44:R44,V44:AH44),1)</f>
        <v>20</v>
      </c>
    </row>
    <row r="45" spans="1:37" ht="12.95" customHeight="1" x14ac:dyDescent="0.2">
      <c r="A45">
        <v>2013</v>
      </c>
      <c r="B45" s="111" t="s">
        <v>189</v>
      </c>
      <c r="C45" s="37" t="s">
        <v>108</v>
      </c>
      <c r="D45" s="34">
        <v>9.0359908108568039</v>
      </c>
      <c r="E45" s="34">
        <v>10.763209393346379</v>
      </c>
      <c r="F45" s="34">
        <v>6.3132817153067302</v>
      </c>
      <c r="G45" s="34">
        <v>7.0194843869650301</v>
      </c>
      <c r="H45" s="34">
        <v>7.7256870586233299</v>
      </c>
      <c r="I45" s="34">
        <v>8.9849400153152388</v>
      </c>
      <c r="J45" s="34">
        <v>10.627073938568877</v>
      </c>
      <c r="K45" s="34">
        <v>13.341274568195354</v>
      </c>
      <c r="L45" s="34">
        <v>11.358802007997959</v>
      </c>
      <c r="M45" s="34">
        <v>9.4018548455713429</v>
      </c>
      <c r="N45" s="34">
        <v>7.9639241044839615</v>
      </c>
      <c r="O45" s="34">
        <v>9.7507019484386959</v>
      </c>
      <c r="P45" s="34">
        <v>12.141580872968603</v>
      </c>
      <c r="Q45" s="34">
        <v>7.5299923423806687</v>
      </c>
      <c r="R45" s="34">
        <v>10.644090870416063</v>
      </c>
      <c r="S45" s="40">
        <f t="shared" si="3"/>
        <v>9.4018548455713429</v>
      </c>
      <c r="T45" s="39">
        <f t="shared" si="4"/>
        <v>13.212669683257916</v>
      </c>
      <c r="U45" s="38">
        <f t="shared" si="5"/>
        <v>11</v>
      </c>
      <c r="V45" s="40">
        <v>7.7852463200884872</v>
      </c>
      <c r="W45" s="40">
        <v>9.5124649025780652</v>
      </c>
      <c r="X45" s="41">
        <v>19.509912362800989</v>
      </c>
      <c r="Y45" s="41">
        <v>12.490427975835958</v>
      </c>
      <c r="Z45" s="41">
        <v>7.6661277971581718</v>
      </c>
      <c r="AA45" s="41">
        <v>8.7126691057602326</v>
      </c>
      <c r="AB45" s="41">
        <v>8.9083638220028938</v>
      </c>
      <c r="AC45" s="41">
        <v>8.6531098442950736</v>
      </c>
      <c r="AD45" s="41">
        <v>17.102016506423894</v>
      </c>
      <c r="AE45" s="41">
        <v>9.6145664936611936</v>
      </c>
      <c r="AF45" s="41">
        <v>9.0189738790096143</v>
      </c>
      <c r="AG45" s="41">
        <v>12.549987237301114</v>
      </c>
      <c r="AH45" s="41">
        <v>9.7507019484386959</v>
      </c>
      <c r="AI45" s="34">
        <f t="shared" si="6"/>
        <v>9.4571598740747049</v>
      </c>
      <c r="AJ45" s="35">
        <f t="shared" si="7"/>
        <v>12.550607287449376</v>
      </c>
      <c r="AK45" s="42">
        <f>RANK(R45,(D45:R45,V45:AH45),1)</f>
        <v>20</v>
      </c>
    </row>
    <row r="46" spans="1:37" ht="12.95" customHeight="1" x14ac:dyDescent="0.2">
      <c r="A46">
        <v>2013</v>
      </c>
      <c r="B46" s="111" t="s">
        <v>206</v>
      </c>
      <c r="C46" s="37" t="s">
        <v>108</v>
      </c>
      <c r="D46" s="34">
        <v>8.925998135119098</v>
      </c>
      <c r="E46" s="34">
        <v>10.494193439009917</v>
      </c>
      <c r="F46" s="34">
        <v>6.1710604390946857</v>
      </c>
      <c r="G46" s="34">
        <v>6.9509197253539048</v>
      </c>
      <c r="H46" s="34">
        <v>7.6629651606340596</v>
      </c>
      <c r="I46" s="34">
        <v>9.4854624056963637</v>
      </c>
      <c r="J46" s="34">
        <v>10.553530558616597</v>
      </c>
      <c r="K46" s="34">
        <v>13.223700940917183</v>
      </c>
      <c r="L46" s="34">
        <v>10.960413664490973</v>
      </c>
      <c r="M46" s="34">
        <v>9.4515554802068333</v>
      </c>
      <c r="N46" s="34">
        <v>8.0105111469017558</v>
      </c>
      <c r="O46" s="34">
        <v>9.4600322115792146</v>
      </c>
      <c r="P46" s="34">
        <v>12.359074340934137</v>
      </c>
      <c r="Q46" s="34">
        <v>7.2984657116215992</v>
      </c>
      <c r="R46" s="34">
        <v>11.053657709587181</v>
      </c>
      <c r="S46" s="40">
        <f t="shared" si="3"/>
        <v>9.4600322115792146</v>
      </c>
      <c r="T46" s="39">
        <f t="shared" si="4"/>
        <v>16.845878136200703</v>
      </c>
      <c r="U46" s="38">
        <f t="shared" si="5"/>
        <v>13</v>
      </c>
      <c r="V46" s="40">
        <v>7.4595236076968714</v>
      </c>
      <c r="W46" s="40">
        <v>9.1718233449182005</v>
      </c>
      <c r="X46" s="41">
        <v>17.487496821225736</v>
      </c>
      <c r="Y46" s="41">
        <v>12.384504535051285</v>
      </c>
      <c r="Z46" s="41">
        <v>7.6968720861235917</v>
      </c>
      <c r="AA46" s="41">
        <v>8.4767313723828099</v>
      </c>
      <c r="AB46" s="41">
        <v>8.324150207679919</v>
      </c>
      <c r="AC46" s="41">
        <v>8.6547427312028482</v>
      </c>
      <c r="AD46" s="41">
        <v>16.95346274476562</v>
      </c>
      <c r="AE46" s="41">
        <v>9.2735441213867933</v>
      </c>
      <c r="AF46" s="41">
        <v>8.2987200135627699</v>
      </c>
      <c r="AG46" s="41">
        <v>12.621853013478004</v>
      </c>
      <c r="AH46" s="41">
        <v>8.5954056115961688</v>
      </c>
      <c r="AI46" s="34">
        <f t="shared" si="6"/>
        <v>9.2226837331524969</v>
      </c>
      <c r="AJ46" s="35">
        <f t="shared" si="7"/>
        <v>19.852941176470562</v>
      </c>
      <c r="AK46" s="42">
        <f>RANK(R46,(D46:R46,V46:AH46),1)</f>
        <v>22</v>
      </c>
    </row>
    <row r="47" spans="1:37" ht="12.95" customHeight="1" x14ac:dyDescent="0.2">
      <c r="A47">
        <v>2014</v>
      </c>
      <c r="B47" s="111" t="s">
        <v>190</v>
      </c>
      <c r="C47" s="37" t="s">
        <v>108</v>
      </c>
      <c r="D47" s="34">
        <v>8.3107497741644085</v>
      </c>
      <c r="E47" s="34">
        <v>10.339163997700584</v>
      </c>
      <c r="F47" s="34">
        <v>6.0770304672743691</v>
      </c>
      <c r="G47" s="34">
        <v>6.6190358873285708</v>
      </c>
      <c r="H47" s="34">
        <v>7.6948345241028173</v>
      </c>
      <c r="I47" s="34">
        <v>9.0005748542333919</v>
      </c>
      <c r="J47" s="34">
        <v>10.692288741069229</v>
      </c>
      <c r="K47" s="34">
        <v>12.548246694588158</v>
      </c>
      <c r="L47" s="34">
        <v>10.150283321015028</v>
      </c>
      <c r="M47" s="34">
        <v>8.8445429908844542</v>
      </c>
      <c r="N47" s="34">
        <v>7.6455613040978889</v>
      </c>
      <c r="O47" s="34">
        <v>10.585530097725218</v>
      </c>
      <c r="P47" s="34">
        <v>12.48254906791492</v>
      </c>
      <c r="Q47" s="34">
        <v>6.6683091073334975</v>
      </c>
      <c r="R47" s="34">
        <v>11.431387041143138</v>
      </c>
      <c r="S47" s="40">
        <f t="shared" si="3"/>
        <v>9.0005748542333919</v>
      </c>
      <c r="T47" s="39">
        <f t="shared" si="4"/>
        <v>27.007299270072966</v>
      </c>
      <c r="U47" s="38">
        <f t="shared" si="5"/>
        <v>13</v>
      </c>
      <c r="V47" s="40">
        <v>7.1035558840436881</v>
      </c>
      <c r="W47" s="40">
        <v>8.7131477375379802</v>
      </c>
      <c r="X47" s="41">
        <v>15.759218198242586</v>
      </c>
      <c r="Y47" s="41">
        <v>10.199556541019957</v>
      </c>
      <c r="Z47" s="41">
        <v>6.9557362240289065</v>
      </c>
      <c r="AA47" s="41">
        <v>7.7194711341052811</v>
      </c>
      <c r="AB47" s="41">
        <v>8.3353863841668723</v>
      </c>
      <c r="AC47" s="41">
        <v>8.4092962141742635</v>
      </c>
      <c r="AD47" s="41">
        <v>16.424406668309107</v>
      </c>
      <c r="AE47" s="41">
        <v>8.6310257041964356</v>
      </c>
      <c r="AF47" s="41">
        <v>7.678410117434507</v>
      </c>
      <c r="AG47" s="41">
        <v>11.226081957789274</v>
      </c>
      <c r="AH47" s="41">
        <v>7.7358955407735897</v>
      </c>
      <c r="AI47" s="34">
        <f t="shared" si="6"/>
        <v>8.6720867208672079</v>
      </c>
      <c r="AJ47" s="35">
        <f t="shared" si="7"/>
        <v>31.818181818181817</v>
      </c>
      <c r="AK47" s="42">
        <f>RANK(R47,(D47:R47,V47:AH47),1)</f>
        <v>24</v>
      </c>
    </row>
    <row r="48" spans="1:37" ht="12.95" customHeight="1" x14ac:dyDescent="0.2">
      <c r="A48">
        <v>2014</v>
      </c>
      <c r="B48" s="111" t="s">
        <v>207</v>
      </c>
      <c r="C48" s="37" t="s">
        <v>108</v>
      </c>
      <c r="D48" s="34">
        <v>7.5973409306742639</v>
      </c>
      <c r="E48" s="34">
        <v>9.7499208610319723</v>
      </c>
      <c r="F48" s="34">
        <v>5.6584362139917683</v>
      </c>
      <c r="G48" s="34">
        <v>6.2519784742006967</v>
      </c>
      <c r="H48" s="34">
        <v>7.1699905033238363</v>
      </c>
      <c r="I48" s="34">
        <v>8.1433998100664766</v>
      </c>
      <c r="J48" s="34">
        <v>10.842038619816398</v>
      </c>
      <c r="K48" s="34">
        <v>11.839189616967396</v>
      </c>
      <c r="L48" s="34">
        <v>9.6786957898069019</v>
      </c>
      <c r="M48" s="34">
        <v>8.3491611269389043</v>
      </c>
      <c r="N48" s="34">
        <v>7.3994935106046213</v>
      </c>
      <c r="O48" s="34">
        <v>10.0664767331434</v>
      </c>
      <c r="P48" s="34">
        <v>11.728395061728394</v>
      </c>
      <c r="Q48" s="34">
        <v>6.0857866413421959</v>
      </c>
      <c r="R48" s="34">
        <v>11.451408673630894</v>
      </c>
      <c r="S48" s="40">
        <f t="shared" si="3"/>
        <v>8.3491611269389043</v>
      </c>
      <c r="T48" s="39">
        <f t="shared" si="4"/>
        <v>37.156398104265385</v>
      </c>
      <c r="U48" s="38">
        <f t="shared" si="5"/>
        <v>13</v>
      </c>
      <c r="V48" s="40">
        <v>7.1304210193099085</v>
      </c>
      <c r="W48" s="40">
        <v>8.2304526748971174</v>
      </c>
      <c r="X48" s="41">
        <v>15.455840455840455</v>
      </c>
      <c r="Y48" s="41">
        <v>9.7736625514403297</v>
      </c>
      <c r="Z48" s="41">
        <v>6.9246597024374799</v>
      </c>
      <c r="AA48" s="41">
        <v>7.2886989553656214</v>
      </c>
      <c r="AB48" s="41">
        <v>8.1829692940804062</v>
      </c>
      <c r="AC48" s="41">
        <v>8.1513137068692618</v>
      </c>
      <c r="AD48" s="41">
        <v>15.906932573599242</v>
      </c>
      <c r="AE48" s="41">
        <v>8.4757834757834765</v>
      </c>
      <c r="AF48" s="41">
        <v>6.9721430832541937</v>
      </c>
      <c r="AG48" s="41">
        <v>10.770813548591326</v>
      </c>
      <c r="AH48" s="41">
        <v>7.3440962329851214</v>
      </c>
      <c r="AI48" s="34">
        <f t="shared" si="6"/>
        <v>8.2067109844887618</v>
      </c>
      <c r="AJ48" s="35">
        <f t="shared" si="7"/>
        <v>39.5371263259402</v>
      </c>
      <c r="AK48" s="42">
        <f>RANK(R48,(D48:R48,V48:AH48),1)</f>
        <v>24</v>
      </c>
    </row>
    <row r="49" spans="1:37" ht="12.95" customHeight="1" x14ac:dyDescent="0.2">
      <c r="A49">
        <v>2015</v>
      </c>
      <c r="B49" s="111" t="s">
        <v>191</v>
      </c>
      <c r="C49" s="37">
        <v>2015</v>
      </c>
      <c r="D49" s="34">
        <v>6.7147574685444607</v>
      </c>
      <c r="E49" s="34">
        <v>8.9115156370977182</v>
      </c>
      <c r="F49" s="34">
        <v>4.7962553346746146</v>
      </c>
      <c r="G49" s="34">
        <v>5.6456684931818737</v>
      </c>
      <c r="H49" s="34">
        <v>7.0369486665989385</v>
      </c>
      <c r="I49" s="34">
        <v>7.5495255725946979</v>
      </c>
      <c r="J49" s="34">
        <v>9.7023485777768919</v>
      </c>
      <c r="K49" s="34">
        <v>10.95450073385225</v>
      </c>
      <c r="L49" s="34">
        <v>8.2671332409887626</v>
      </c>
      <c r="M49" s="34">
        <v>6.9051431764857423</v>
      </c>
      <c r="N49" s="34">
        <v>6.5609843967457326</v>
      </c>
      <c r="O49" s="34">
        <v>9.1458365084100652</v>
      </c>
      <c r="P49" s="34">
        <v>11.005758424451823</v>
      </c>
      <c r="Q49" s="34">
        <v>5.2502520228422878</v>
      </c>
      <c r="R49" s="34">
        <v>9.7609287956049791</v>
      </c>
      <c r="S49" s="40">
        <f t="shared" si="3"/>
        <v>7.5495255725946979</v>
      </c>
      <c r="T49" s="39">
        <f t="shared" si="4"/>
        <v>29.291949563530569</v>
      </c>
      <c r="U49" s="38">
        <f t="shared" si="5"/>
        <v>13</v>
      </c>
      <c r="V49" s="40">
        <v>6.4877591244606236</v>
      </c>
      <c r="W49" s="40">
        <v>7.5055904092236325</v>
      </c>
      <c r="X49" s="41">
        <v>11.642818293332271</v>
      </c>
      <c r="Y49" s="41">
        <v>8.7577425652989902</v>
      </c>
      <c r="Z49" s="41">
        <v>5.9825047456933733</v>
      </c>
      <c r="AA49" s="41">
        <v>6.4657915427750918</v>
      </c>
      <c r="AB49" s="41">
        <v>7.688653589936405</v>
      </c>
      <c r="AC49" s="41">
        <v>6.7440475774585034</v>
      </c>
      <c r="AD49" s="41">
        <v>13.063388575663376</v>
      </c>
      <c r="AE49" s="41">
        <v>8.1426502781040764</v>
      </c>
      <c r="AF49" s="41">
        <v>6.3486311071189165</v>
      </c>
      <c r="AG49" s="41">
        <v>9.7682513228334891</v>
      </c>
      <c r="AH49" s="41">
        <v>6.6415321962593517</v>
      </c>
      <c r="AI49" s="34">
        <f t="shared" si="6"/>
        <v>7.5275579909091652</v>
      </c>
      <c r="AJ49" s="35">
        <f t="shared" si="7"/>
        <v>29.66926070038912</v>
      </c>
      <c r="AK49" s="42">
        <f>RANK(R49,(D49:R49,V49:AH49),1)</f>
        <v>23</v>
      </c>
    </row>
    <row r="50" spans="1:37" ht="12.95" customHeight="1" x14ac:dyDescent="0.2">
      <c r="A50">
        <v>2015</v>
      </c>
      <c r="B50" s="111" t="s">
        <v>208</v>
      </c>
      <c r="C50" s="37">
        <v>2015</v>
      </c>
      <c r="D50" s="34">
        <v>6.5844872372009871</v>
      </c>
      <c r="E50" s="34">
        <v>8.8584740863326932</v>
      </c>
      <c r="F50" s="34">
        <v>4.4760120891136763</v>
      </c>
      <c r="G50" s="34">
        <v>5.5050630999549233</v>
      </c>
      <c r="H50" s="34">
        <v>6.5844872372009871</v>
      </c>
      <c r="I50" s="34">
        <v>7.2537302022935455</v>
      </c>
      <c r="J50" s="34">
        <v>8.937631856397406</v>
      </c>
      <c r="K50" s="34">
        <v>10.585552705926396</v>
      </c>
      <c r="L50" s="34">
        <v>7.8582077191513413</v>
      </c>
      <c r="M50" s="34">
        <v>6.7931759037352251</v>
      </c>
      <c r="N50" s="34">
        <v>6.2822484787720887</v>
      </c>
      <c r="O50" s="34">
        <v>8.8224932817578239</v>
      </c>
      <c r="P50" s="34">
        <v>10.348079395732263</v>
      </c>
      <c r="Q50" s="34">
        <v>5.0085279968217336</v>
      </c>
      <c r="R50" s="34">
        <v>9.7220133961295438</v>
      </c>
      <c r="S50" s="40">
        <f t="shared" si="3"/>
        <v>7.2537302022935455</v>
      </c>
      <c r="T50" s="39">
        <f t="shared" si="4"/>
        <v>34.027777777777779</v>
      </c>
      <c r="U50" s="38">
        <f t="shared" si="5"/>
        <v>13</v>
      </c>
      <c r="V50" s="40">
        <v>7.3616726160181525</v>
      </c>
      <c r="W50" s="40">
        <v>7.3904572596780476</v>
      </c>
      <c r="X50" s="41">
        <v>10.916576108015189</v>
      </c>
      <c r="Y50" s="41">
        <v>8.7361393507781404</v>
      </c>
      <c r="Z50" s="41">
        <v>6.1023444558977449</v>
      </c>
      <c r="AA50" s="41">
        <v>6.3182292833469589</v>
      </c>
      <c r="AB50" s="41">
        <v>7.4912035124876803</v>
      </c>
      <c r="AC50" s="41">
        <v>6.6852334900106198</v>
      </c>
      <c r="AD50" s="41">
        <v>11.190030222784191</v>
      </c>
      <c r="AE50" s="41">
        <v>7.8150307536614987</v>
      </c>
      <c r="AF50" s="41">
        <v>6.0519713294929289</v>
      </c>
      <c r="AG50" s="41">
        <v>9.6140709824049377</v>
      </c>
      <c r="AH50" s="41">
        <v>6.4405640189015108</v>
      </c>
      <c r="AI50" s="34">
        <f t="shared" si="6"/>
        <v>7.3760649378481</v>
      </c>
      <c r="AJ50" s="35">
        <f t="shared" si="7"/>
        <v>31.804878048780477</v>
      </c>
      <c r="AK50" s="42">
        <f>RANK(R50,(D50:R50,V50:AH50),1)</f>
        <v>24</v>
      </c>
    </row>
    <row r="51" spans="1:37" ht="12.95" customHeight="1" x14ac:dyDescent="0.2">
      <c r="A51">
        <v>2016</v>
      </c>
      <c r="B51" s="111" t="s">
        <v>192</v>
      </c>
      <c r="C51" s="37">
        <v>2015</v>
      </c>
      <c r="D51" s="34">
        <v>6.9836801230833867</v>
      </c>
      <c r="E51" s="34">
        <v>9.1480759694793505</v>
      </c>
      <c r="F51" s="34">
        <v>4.9983529977921224</v>
      </c>
      <c r="G51" s="34">
        <v>5.9014821998854039</v>
      </c>
      <c r="H51" s="34">
        <v>6.975894526513617</v>
      </c>
      <c r="I51" s="34">
        <v>7.6921694109324257</v>
      </c>
      <c r="J51" s="34">
        <v>9.1714327591886615</v>
      </c>
      <c r="K51" s="34">
        <v>11.187902270759002</v>
      </c>
      <c r="L51" s="34">
        <v>7.8868093251766664</v>
      </c>
      <c r="M51" s="34">
        <v>7.2094624236067064</v>
      </c>
      <c r="N51" s="34">
        <v>6.1895492729668806</v>
      </c>
      <c r="O51" s="34">
        <v>9.6385685533748404</v>
      </c>
      <c r="P51" s="34">
        <v>10.860907214828678</v>
      </c>
      <c r="Q51" s="34">
        <v>5.5277735645364592</v>
      </c>
      <c r="R51" s="34">
        <v>9.031292020932808</v>
      </c>
      <c r="S51" s="40">
        <f t="shared" si="3"/>
        <v>7.6921694109324257</v>
      </c>
      <c r="T51" s="39">
        <f t="shared" si="4"/>
        <v>17.408906882591101</v>
      </c>
      <c r="U51" s="38">
        <f t="shared" si="5"/>
        <v>10</v>
      </c>
      <c r="V51" s="40">
        <v>8.2527323639558414</v>
      </c>
      <c r="W51" s="40">
        <v>7.8245245526185103</v>
      </c>
      <c r="X51" s="41">
        <v>9.467285428839908</v>
      </c>
      <c r="Y51" s="41">
        <v>9.0001496346537291</v>
      </c>
      <c r="Z51" s="41">
        <v>6.1584068866878026</v>
      </c>
      <c r="AA51" s="41">
        <v>6.5710435048855942</v>
      </c>
      <c r="AB51" s="41">
        <v>7.9179517114557454</v>
      </c>
      <c r="AC51" s="41">
        <v>6.9603233333740775</v>
      </c>
      <c r="AD51" s="41">
        <v>12.285671387096524</v>
      </c>
      <c r="AE51" s="41">
        <v>7.9490940977348243</v>
      </c>
      <c r="AF51" s="41">
        <v>6.1895492729668806</v>
      </c>
      <c r="AG51" s="41">
        <v>10.167989120119177</v>
      </c>
      <c r="AH51" s="41">
        <v>6.7812546122693744</v>
      </c>
      <c r="AI51" s="34">
        <f t="shared" si="6"/>
        <v>7.8556669388975884</v>
      </c>
      <c r="AJ51" s="35">
        <f t="shared" si="7"/>
        <v>14.965312190287422</v>
      </c>
      <c r="AK51" s="42">
        <f>RANK(R51,(D51:R51,V51:AH51),1)</f>
        <v>20</v>
      </c>
    </row>
    <row r="52" spans="1:37" ht="12.95" customHeight="1" x14ac:dyDescent="0.2">
      <c r="A52">
        <v>2016</v>
      </c>
      <c r="B52" s="111" t="s">
        <v>209</v>
      </c>
      <c r="C52" s="37">
        <v>2015</v>
      </c>
      <c r="D52" s="34">
        <v>7.5190579239682256</v>
      </c>
      <c r="E52" s="34">
        <v>10.509494675443589</v>
      </c>
      <c r="F52" s="34">
        <v>5.9379074576709074</v>
      </c>
      <c r="G52" s="34">
        <v>6.6511438093158928</v>
      </c>
      <c r="H52" s="34">
        <v>7.1409567255058235</v>
      </c>
      <c r="I52" s="34">
        <v>8.4385312929563394</v>
      </c>
      <c r="J52" s="34">
        <v>9.6329873517352933</v>
      </c>
      <c r="K52" s="34">
        <v>11.832848870061996</v>
      </c>
      <c r="L52" s="34">
        <v>8.8338189095306703</v>
      </c>
      <c r="M52" s="34">
        <v>7.9916844220462284</v>
      </c>
      <c r="N52" s="34">
        <v>6.8487876176030582</v>
      </c>
      <c r="O52" s="34">
        <v>10.638392811283044</v>
      </c>
      <c r="P52" s="34">
        <v>11.523493344047305</v>
      </c>
      <c r="Q52" s="34">
        <v>6.5222456734764389</v>
      </c>
      <c r="R52" s="34">
        <v>9.2720725713848182</v>
      </c>
      <c r="S52" s="40">
        <f t="shared" si="3"/>
        <v>8.4385312929563394</v>
      </c>
      <c r="T52" s="39">
        <f t="shared" si="4"/>
        <v>9.8778004073319909</v>
      </c>
      <c r="U52" s="38">
        <f t="shared" si="5"/>
        <v>10</v>
      </c>
      <c r="V52" s="40">
        <v>8.0432436763820121</v>
      </c>
      <c r="W52" s="40">
        <v>8.5502430106838698</v>
      </c>
      <c r="X52" s="41">
        <v>11.910187751565671</v>
      </c>
      <c r="Y52" s="41">
        <v>9.9251564596380604</v>
      </c>
      <c r="Z52" s="41">
        <v>7.0464314258902236</v>
      </c>
      <c r="AA52" s="41">
        <v>7.4073462062406987</v>
      </c>
      <c r="AB52" s="41">
        <v>9.3837842891123469</v>
      </c>
      <c r="AC52" s="41">
        <v>7.2440752341773882</v>
      </c>
      <c r="AD52" s="41">
        <v>13.37962650013546</v>
      </c>
      <c r="AE52" s="41">
        <v>8.7650732370829605</v>
      </c>
      <c r="AF52" s="41">
        <v>6.6855166455397477</v>
      </c>
      <c r="AG52" s="41">
        <v>11.16257856369683</v>
      </c>
      <c r="AH52" s="41">
        <v>7.3214141156810619</v>
      </c>
      <c r="AI52" s="34">
        <f t="shared" si="6"/>
        <v>8.4943871518201046</v>
      </c>
      <c r="AJ52" s="35">
        <f t="shared" si="7"/>
        <v>9.155285786545269</v>
      </c>
      <c r="AK52" s="42">
        <f>RANK(R52,(D52:R52,V52:AH52),1)</f>
        <v>18</v>
      </c>
    </row>
    <row r="53" spans="1:37" ht="12.95" customHeight="1" x14ac:dyDescent="0.2">
      <c r="A53">
        <v>2017</v>
      </c>
      <c r="B53" s="111" t="s">
        <v>193</v>
      </c>
      <c r="C53" s="37">
        <v>2015</v>
      </c>
      <c r="D53" s="34">
        <v>7.3851500114717776</v>
      </c>
      <c r="E53" s="34">
        <v>10.819502988834527</v>
      </c>
      <c r="F53" s="34">
        <v>6.748202341484701</v>
      </c>
      <c r="G53" s="34">
        <v>6.6363061291896743</v>
      </c>
      <c r="H53" s="34">
        <v>7.9446310729469118</v>
      </c>
      <c r="I53" s="34">
        <v>8.5815787429339867</v>
      </c>
      <c r="J53" s="34">
        <v>9.2271338138668355</v>
      </c>
      <c r="K53" s="34">
        <v>11.559739470170859</v>
      </c>
      <c r="L53" s="34">
        <v>8.6590453514459291</v>
      </c>
      <c r="M53" s="34">
        <v>7.5142610256583477</v>
      </c>
      <c r="N53" s="34">
        <v>6.3952989027080784</v>
      </c>
      <c r="O53" s="34">
        <v>9.2529560167041502</v>
      </c>
      <c r="P53" s="34">
        <v>11.224050833285776</v>
      </c>
      <c r="Q53" s="34">
        <v>6.5244099168946486</v>
      </c>
      <c r="R53" s="34">
        <v>9.8210444791250548</v>
      </c>
      <c r="S53" s="40">
        <f t="shared" si="3"/>
        <v>8.5815787429339867</v>
      </c>
      <c r="T53" s="39">
        <f t="shared" si="4"/>
        <v>14.44332998996992</v>
      </c>
      <c r="U53" s="38">
        <f t="shared" si="5"/>
        <v>12</v>
      </c>
      <c r="V53" s="40">
        <v>7.5745128322787458</v>
      </c>
      <c r="W53" s="40">
        <v>8.4782899315847331</v>
      </c>
      <c r="X53" s="41">
        <v>13.169323447030093</v>
      </c>
      <c r="Y53" s="41">
        <v>9.5197854460230609</v>
      </c>
      <c r="Z53" s="41">
        <v>6.7740245443220148</v>
      </c>
      <c r="AA53" s="41">
        <v>6.7740245443220148</v>
      </c>
      <c r="AB53" s="41">
        <v>9.278778219541465</v>
      </c>
      <c r="AC53" s="41">
        <v>6.8600985537797268</v>
      </c>
      <c r="AD53" s="41">
        <v>12.962745824331581</v>
      </c>
      <c r="AE53" s="41">
        <v>8.2028531013200521</v>
      </c>
      <c r="AF53" s="41">
        <v>6.5502321197319606</v>
      </c>
      <c r="AG53" s="41">
        <v>8.2028531013200521</v>
      </c>
      <c r="AH53" s="41">
        <v>6.9892095679662969</v>
      </c>
      <c r="AI53" s="34">
        <f t="shared" si="6"/>
        <v>8.2028531013200521</v>
      </c>
      <c r="AJ53" s="35">
        <f t="shared" si="7"/>
        <v>19.727177334732396</v>
      </c>
      <c r="AK53" s="42">
        <f>RANK(R53,(D53:R53,V53:AH53),1)</f>
        <v>23</v>
      </c>
    </row>
    <row r="54" spans="1:37" ht="12.95" customHeight="1" x14ac:dyDescent="0.2">
      <c r="A54">
        <v>2017</v>
      </c>
      <c r="B54" s="111" t="s">
        <v>210</v>
      </c>
      <c r="C54" s="37">
        <v>2015</v>
      </c>
      <c r="D54" s="34">
        <v>8.0245852620883031</v>
      </c>
      <c r="E54" s="34">
        <v>9.8365883857856637</v>
      </c>
      <c r="F54" s="34">
        <v>6.9802287819277584</v>
      </c>
      <c r="G54" s="34">
        <v>6.7213711928281352</v>
      </c>
      <c r="H54" s="34">
        <v>7.8728411581333519</v>
      </c>
      <c r="I54" s="34">
        <v>8.7208229155286681</v>
      </c>
      <c r="J54" s="34">
        <v>10.577456658036306</v>
      </c>
      <c r="K54" s="34">
        <v>12.032414831251428</v>
      </c>
      <c r="L54" s="34">
        <v>8.6315616779081097</v>
      </c>
      <c r="M54" s="34">
        <v>7.7835799205127927</v>
      </c>
      <c r="N54" s="34">
        <v>6.4892919750146802</v>
      </c>
      <c r="O54" s="34">
        <v>9.4795434353034249</v>
      </c>
      <c r="P54" s="34">
        <v>11.764631118389749</v>
      </c>
      <c r="Q54" s="34">
        <v>7.0962683908344841</v>
      </c>
      <c r="R54" s="125">
        <v>9.7294749006409909</v>
      </c>
      <c r="S54" s="40">
        <f t="shared" si="3"/>
        <v>8.6315616779081097</v>
      </c>
      <c r="T54" s="39">
        <f t="shared" si="4"/>
        <v>12.719751809720769</v>
      </c>
      <c r="U54" s="38">
        <f t="shared" si="5"/>
        <v>11</v>
      </c>
      <c r="V54" s="40">
        <v>8.2745167274258709</v>
      </c>
      <c r="W54" s="40">
        <v>8.6761922967183871</v>
      </c>
      <c r="X54" s="41">
        <v>12.451942648068059</v>
      </c>
      <c r="Y54" s="41">
        <v>10.488195420415746</v>
      </c>
      <c r="Z54" s="41">
        <v>7.0784161433103714</v>
      </c>
      <c r="AA54" s="41">
        <v>7.1319728858827078</v>
      </c>
      <c r="AB54" s="41">
        <v>9.5331001778757614</v>
      </c>
      <c r="AC54" s="41">
        <v>7.0784161433103714</v>
      </c>
      <c r="AD54" s="41">
        <v>13.469520756942439</v>
      </c>
      <c r="AE54" s="41">
        <v>8.167403242281198</v>
      </c>
      <c r="AF54" s="41">
        <v>6.8998936680692529</v>
      </c>
      <c r="AG54" s="41">
        <v>8.3548518412843755</v>
      </c>
      <c r="AH54" s="41">
        <v>7.1944557522171007</v>
      </c>
      <c r="AI54" s="34">
        <f t="shared" si="6"/>
        <v>8.3146842843551241</v>
      </c>
      <c r="AJ54" s="35">
        <f t="shared" si="7"/>
        <v>17.015566290928579</v>
      </c>
      <c r="AK54" s="42">
        <f>RANK(R54,(D54:R54,V54:AH54),1)</f>
        <v>21</v>
      </c>
    </row>
    <row r="55" spans="1:37" ht="12.95" customHeight="1" x14ac:dyDescent="0.2">
      <c r="A55">
        <v>2018</v>
      </c>
      <c r="B55" s="111" t="s">
        <v>194</v>
      </c>
      <c r="C55" s="37">
        <v>2015</v>
      </c>
      <c r="D55" s="34">
        <v>8.0585715608848556</v>
      </c>
      <c r="E55" s="34">
        <v>9.0614942223923585</v>
      </c>
      <c r="F55" s="34">
        <v>7.0908391682021774</v>
      </c>
      <c r="G55" s="34">
        <v>6.712543778335311</v>
      </c>
      <c r="H55" s="34">
        <v>8.4544620851641348</v>
      </c>
      <c r="I55" s="34">
        <v>8.340093711483453</v>
      </c>
      <c r="J55" s="34">
        <v>8.8503526094434104</v>
      </c>
      <c r="K55" s="34">
        <v>12.255011118245202</v>
      </c>
      <c r="L55" s="34">
        <v>8.5952231604634317</v>
      </c>
      <c r="M55" s="34">
        <v>8.0497739936786488</v>
      </c>
      <c r="N55" s="34">
        <v>6.5277948670049826</v>
      </c>
      <c r="O55" s="34">
        <v>8.7623769373813492</v>
      </c>
      <c r="P55" s="34">
        <v>9.9940363462502155</v>
      </c>
      <c r="Q55" s="34">
        <v>6.6333656734794548</v>
      </c>
      <c r="R55" s="125">
        <v>10.363733167383989</v>
      </c>
      <c r="S55" s="40">
        <f t="shared" si="3"/>
        <v>8.4544620851641348</v>
      </c>
      <c r="T55" s="39">
        <f t="shared" si="4"/>
        <v>22.582998929881509</v>
      </c>
      <c r="U55" s="38">
        <f t="shared" si="5"/>
        <v>14</v>
      </c>
      <c r="V55" s="40">
        <v>8.1993326361841543</v>
      </c>
      <c r="W55" s="40">
        <v>8.771174504587556</v>
      </c>
      <c r="X55" s="41">
        <v>11.964691400440399</v>
      </c>
      <c r="Y55" s="41">
        <v>10.864995499664627</v>
      </c>
      <c r="Z55" s="41">
        <v>7.2403978107076812</v>
      </c>
      <c r="AA55" s="41">
        <v>7.9530007544103816</v>
      </c>
      <c r="AB55" s="41">
        <v>9.0175063863613278</v>
      </c>
      <c r="AC55" s="41">
        <v>7.1084343026145884</v>
      </c>
      <c r="AD55" s="41">
        <v>13.240338645340291</v>
      </c>
      <c r="AE55" s="41">
        <v>8.0409764264724437</v>
      </c>
      <c r="AF55" s="41">
        <v>7.2052075418828574</v>
      </c>
      <c r="AG55" s="41">
        <v>8.542437757226196</v>
      </c>
      <c r="AH55" s="41">
        <v>7.7506567086676403</v>
      </c>
      <c r="AI55" s="34">
        <f t="shared" si="6"/>
        <v>8.397277898323793</v>
      </c>
      <c r="AJ55" s="35">
        <f t="shared" si="7"/>
        <v>23.417770530766006</v>
      </c>
      <c r="AK55" s="42">
        <f>RANK(R55,(D55:R55,V55:AH55),1)</f>
        <v>24</v>
      </c>
    </row>
    <row r="56" spans="1:37" ht="12.95" customHeight="1" x14ac:dyDescent="0.2">
      <c r="A56">
        <v>2018</v>
      </c>
      <c r="B56" s="111" t="s">
        <v>211</v>
      </c>
      <c r="C56" s="37">
        <v>2015</v>
      </c>
      <c r="D56" s="34">
        <v>8.2806440072385605</v>
      </c>
      <c r="E56" s="34">
        <v>10.006148773515983</v>
      </c>
      <c r="F56" s="34">
        <v>7.7380883848523592</v>
      </c>
      <c r="G56" s="34">
        <v>7.0976948633473373</v>
      </c>
      <c r="H56" s="34">
        <v>8.0760738545355668</v>
      </c>
      <c r="I56" s="34">
        <v>8.5830520590603765</v>
      </c>
      <c r="J56" s="34">
        <v>8.8320939840901094</v>
      </c>
      <c r="K56" s="34">
        <v>13.136961545318318</v>
      </c>
      <c r="L56" s="34">
        <v>9.2056568716347051</v>
      </c>
      <c r="M56" s="34">
        <v>8.3429044884959929</v>
      </c>
      <c r="N56" s="34">
        <v>6.4484069873769672</v>
      </c>
      <c r="O56" s="34">
        <v>8.8765657564168468</v>
      </c>
      <c r="P56" s="34">
        <v>12.016272882684529</v>
      </c>
      <c r="Q56" s="34">
        <v>7.2488988892582453</v>
      </c>
      <c r="R56" s="125">
        <v>10.752177234384233</v>
      </c>
      <c r="S56" s="40">
        <f t="shared" si="3"/>
        <v>8.5830520590603765</v>
      </c>
      <c r="T56" s="39">
        <f t="shared" si="4"/>
        <v>25.272189430962388</v>
      </c>
      <c r="U56" s="38">
        <f t="shared" si="5"/>
        <v>13</v>
      </c>
      <c r="V56" s="40">
        <v>8.5207915778029442</v>
      </c>
      <c r="W56" s="40">
        <v>8.8765657564168468</v>
      </c>
      <c r="X56" s="41">
        <v>15.645169504546324</v>
      </c>
      <c r="Y56" s="41">
        <v>11.402562424575548</v>
      </c>
      <c r="Z56" s="41">
        <v>8.022707727743482</v>
      </c>
      <c r="AA56" s="41">
        <v>8.0760738545355668</v>
      </c>
      <c r="AB56" s="41">
        <v>9.25902299842679</v>
      </c>
      <c r="AC56" s="41">
        <v>7.9248698286246588</v>
      </c>
      <c r="AD56" s="41">
        <v>13.421580888209439</v>
      </c>
      <c r="AE56" s="41">
        <v>8.0582851456048719</v>
      </c>
      <c r="AF56" s="41">
        <v>7.5157295232186723</v>
      </c>
      <c r="AG56" s="41">
        <v>8.8320939840901094</v>
      </c>
      <c r="AH56" s="41">
        <v>7.8715037018325731</v>
      </c>
      <c r="AI56" s="34">
        <f t="shared" si="6"/>
        <v>8.5519218184316603</v>
      </c>
      <c r="AJ56" s="35">
        <f t="shared" si="7"/>
        <v>25.728198440851486</v>
      </c>
      <c r="AK56" s="42">
        <f>RANK(R56,(D56:R56,V56:AH56),1)</f>
        <v>23</v>
      </c>
    </row>
    <row r="57" spans="1:37" ht="12.95" customHeight="1" x14ac:dyDescent="0.2">
      <c r="A57">
        <v>2019</v>
      </c>
      <c r="B57" s="111" t="s">
        <v>195</v>
      </c>
      <c r="C57" s="37">
        <v>2015</v>
      </c>
      <c r="D57" s="34">
        <v>8.6741902871030003</v>
      </c>
      <c r="E57" s="34">
        <v>10.403787141933206</v>
      </c>
      <c r="F57" s="34">
        <v>7.416301665408306</v>
      </c>
      <c r="G57" s="34">
        <v>7.0756234970326597</v>
      </c>
      <c r="H57" s="34">
        <v>8.8663677154174678</v>
      </c>
      <c r="I57" s="34">
        <v>8.8751030530681252</v>
      </c>
      <c r="J57" s="34">
        <v>9.1109571696358813</v>
      </c>
      <c r="K57" s="34">
        <v>13.618391397375204</v>
      </c>
      <c r="L57" s="34">
        <v>9.6263420910246804</v>
      </c>
      <c r="M57" s="34">
        <v>8.4121301575832721</v>
      </c>
      <c r="N57" s="34">
        <v>6.9271227569714791</v>
      </c>
      <c r="O57" s="34">
        <v>8.8751030530681252</v>
      </c>
      <c r="P57" s="34">
        <v>9.5914007404220492</v>
      </c>
      <c r="Q57" s="34">
        <v>7.564802405469484</v>
      </c>
      <c r="R57" s="125">
        <v>10.657218365540007</v>
      </c>
      <c r="S57" s="40">
        <f t="shared" si="3"/>
        <v>8.8751030530681252</v>
      </c>
      <c r="T57" s="39">
        <f t="shared" si="4"/>
        <v>20.079939374403146</v>
      </c>
      <c r="U57" s="38">
        <f t="shared" si="5"/>
        <v>14</v>
      </c>
      <c r="V57" s="40">
        <v>8.6043075858977396</v>
      </c>
      <c r="W57" s="40">
        <v>9.4254293250595538</v>
      </c>
      <c r="X57" s="41">
        <v>12.526474191043002</v>
      </c>
      <c r="Y57" s="41">
        <v>10.482405180789124</v>
      </c>
      <c r="Z57" s="41">
        <v>7.416301665408306</v>
      </c>
      <c r="AA57" s="41">
        <v>8.9624564295747007</v>
      </c>
      <c r="AB57" s="41">
        <v>9.1546338578891682</v>
      </c>
      <c r="AC57" s="41">
        <v>8.2199527292688046</v>
      </c>
      <c r="AD57" s="41">
        <v>13.120477151287721</v>
      </c>
      <c r="AE57" s="41">
        <v>8.8226910271641792</v>
      </c>
      <c r="AF57" s="41">
        <v>8.0365106386049945</v>
      </c>
      <c r="AG57" s="41">
        <v>9.6787541169286246</v>
      </c>
      <c r="AH57" s="41">
        <v>8.3422474563780113</v>
      </c>
      <c r="AI57" s="34">
        <f t="shared" si="6"/>
        <v>8.8751030530681252</v>
      </c>
      <c r="AJ57" s="35">
        <f t="shared" si="7"/>
        <v>20.079939374403146</v>
      </c>
      <c r="AK57" s="42">
        <f>RANK(R57,(D57:R57,V57:AH57),1)</f>
        <v>25</v>
      </c>
    </row>
    <row r="58" spans="1:37" ht="12.95" customHeight="1" x14ac:dyDescent="0.2">
      <c r="A58">
        <v>2019</v>
      </c>
      <c r="B58" s="111" t="s">
        <v>212</v>
      </c>
      <c r="C58" s="37">
        <v>2015</v>
      </c>
      <c r="D58" s="34">
        <v>8.6910579905670122</v>
      </c>
      <c r="E58" s="34">
        <v>10.057299358252497</v>
      </c>
      <c r="F58" s="34">
        <v>7.3953323063749741</v>
      </c>
      <c r="G58" s="34">
        <v>7.1485274141479191</v>
      </c>
      <c r="H58" s="34">
        <v>8.5676555444534852</v>
      </c>
      <c r="I58" s="34">
        <v>7.6773950403487516</v>
      </c>
      <c r="J58" s="34">
        <v>9.2904413002612909</v>
      </c>
      <c r="K58" s="34">
        <v>13.618341374671436</v>
      </c>
      <c r="L58" s="34">
        <v>9.5108028111783032</v>
      </c>
      <c r="M58" s="34">
        <v>8.5235832422700835</v>
      </c>
      <c r="N58" s="34">
        <v>7.069197270217793</v>
      </c>
      <c r="O58" s="34">
        <v>9.5725040342350667</v>
      </c>
      <c r="P58" s="34">
        <v>9.0348219475975551</v>
      </c>
      <c r="Q58" s="34">
        <v>6.9634237449776277</v>
      </c>
      <c r="R58" s="125">
        <v>10.796648500635159</v>
      </c>
      <c r="S58" s="40">
        <f t="shared" si="3"/>
        <v>8.6910579905670122</v>
      </c>
      <c r="T58" s="39">
        <f t="shared" si="4"/>
        <v>24.227090790942661</v>
      </c>
      <c r="U58" s="38">
        <f t="shared" si="5"/>
        <v>14</v>
      </c>
      <c r="V58" s="40">
        <v>8.2591494291696677</v>
      </c>
      <c r="W58" s="40">
        <v>9.8545667682088443</v>
      </c>
      <c r="X58" s="41">
        <v>13.539011230741311</v>
      </c>
      <c r="Y58" s="41">
        <v>10.982817704103955</v>
      </c>
      <c r="Z58" s="41">
        <v>7.3512600041915714</v>
      </c>
      <c r="AA58" s="41">
        <v>9.0171930267241933</v>
      </c>
      <c r="AB58" s="41">
        <v>9.3433280628813726</v>
      </c>
      <c r="AC58" s="41">
        <v>8.4618820192133199</v>
      </c>
      <c r="AD58" s="41">
        <v>13.265762957204213</v>
      </c>
      <c r="AE58" s="41">
        <v>7.7214673425321543</v>
      </c>
      <c r="AF58" s="41">
        <v>8.5147687818334017</v>
      </c>
      <c r="AG58" s="41">
        <v>10.09255719999922</v>
      </c>
      <c r="AH58" s="41">
        <v>8.4706964796499999</v>
      </c>
      <c r="AI58" s="34">
        <f t="shared" si="6"/>
        <v>8.8541255086456019</v>
      </c>
      <c r="AJ58" s="35">
        <f t="shared" si="7"/>
        <v>21.939185186530086</v>
      </c>
      <c r="AK58" s="42">
        <f>RANK(R58,(D58:R58,V58:AH58),1)</f>
        <v>24</v>
      </c>
    </row>
    <row r="59" spans="1:37" ht="12.95" customHeight="1" x14ac:dyDescent="0.2">
      <c r="A59">
        <v>2020</v>
      </c>
      <c r="B59" s="111" t="s">
        <v>196</v>
      </c>
      <c r="C59" s="37">
        <v>2015</v>
      </c>
      <c r="D59" s="34">
        <v>9.0615124484269458</v>
      </c>
      <c r="E59" s="34">
        <v>9.9536690794496749</v>
      </c>
      <c r="F59" s="34">
        <v>6.6124550299331757</v>
      </c>
      <c r="G59" s="34">
        <v>6.9185872072448973</v>
      </c>
      <c r="H59" s="34">
        <v>9.8487094757999429</v>
      </c>
      <c r="I59" s="34">
        <v>8.6854072020154014</v>
      </c>
      <c r="J59" s="34">
        <v>8.982792745689645</v>
      </c>
      <c r="K59" s="34">
        <v>13.933387384502049</v>
      </c>
      <c r="L59" s="34">
        <v>8.7029004692903573</v>
      </c>
      <c r="M59" s="34">
        <v>8.7378870038402674</v>
      </c>
      <c r="N59" s="34">
        <v>7.2072261172816638</v>
      </c>
      <c r="O59" s="34">
        <v>8.7641269047527022</v>
      </c>
      <c r="P59" s="34">
        <v>8.5542076974532346</v>
      </c>
      <c r="Q59" s="34">
        <v>6.4462689908210997</v>
      </c>
      <c r="R59" s="125">
        <v>10.907687423360832</v>
      </c>
      <c r="S59" s="40">
        <f t="shared" si="3"/>
        <v>8.7378870038402674</v>
      </c>
      <c r="T59" s="39">
        <f t="shared" si="4"/>
        <v>24.83209520295863</v>
      </c>
      <c r="U59" s="38">
        <f t="shared" si="5"/>
        <v>14</v>
      </c>
      <c r="V59" s="40">
        <v>8.046902946479527</v>
      </c>
      <c r="W59" s="40">
        <v>9.4463643284759655</v>
      </c>
      <c r="X59" s="41">
        <v>11.737982341495137</v>
      </c>
      <c r="Y59" s="41">
        <v>11.064491551409349</v>
      </c>
      <c r="Z59" s="41">
        <v>6.4462689908210997</v>
      </c>
      <c r="AA59" s="41">
        <v>8.9215663102273002</v>
      </c>
      <c r="AB59" s="41">
        <v>8.9303129438647773</v>
      </c>
      <c r="AC59" s="41">
        <v>8.5542076974532346</v>
      </c>
      <c r="AD59" s="41">
        <v>13.137443723491574</v>
      </c>
      <c r="AE59" s="41">
        <v>9.052765814789467</v>
      </c>
      <c r="AF59" s="41">
        <v>8.9215663102273002</v>
      </c>
      <c r="AG59" s="41">
        <v>10.469720464060863</v>
      </c>
      <c r="AH59" s="41">
        <v>8.5629543310907135</v>
      </c>
      <c r="AI59" s="34">
        <f t="shared" si="6"/>
        <v>8.9215663102273002</v>
      </c>
      <c r="AJ59" s="35">
        <f t="shared" si="7"/>
        <v>22.26202265466242</v>
      </c>
      <c r="AK59" s="42">
        <f>RANK(R59,(D59:R59,V59:AH59),1)</f>
        <v>24</v>
      </c>
    </row>
    <row r="60" spans="1:37" ht="12.95" customHeight="1" x14ac:dyDescent="0.2">
      <c r="A60">
        <v>2020</v>
      </c>
      <c r="B60" s="111" t="s">
        <v>213</v>
      </c>
      <c r="C60" s="37">
        <v>2015</v>
      </c>
      <c r="D60" s="34">
        <v>9.3669357364804835</v>
      </c>
      <c r="E60" s="34">
        <v>9.9184638059064589</v>
      </c>
      <c r="F60" s="34">
        <v>7.5134397654587657</v>
      </c>
      <c r="G60" s="34">
        <v>7.6128956468306628</v>
      </c>
      <c r="H60" s="34">
        <v>8.7973247795323459</v>
      </c>
      <c r="I60" s="34">
        <v>9.1770654174977722</v>
      </c>
      <c r="J60" s="34">
        <v>9.6833862681183387</v>
      </c>
      <c r="K60" s="34">
        <v>13.797243179410442</v>
      </c>
      <c r="L60" s="34">
        <v>8.8154076670545081</v>
      </c>
      <c r="M60" s="34">
        <v>9.0504852048426283</v>
      </c>
      <c r="N60" s="34">
        <v>7.2783622276706472</v>
      </c>
      <c r="O60" s="34">
        <v>8.9600707672318141</v>
      </c>
      <c r="P60" s="34">
        <v>9.2403555238253414</v>
      </c>
      <c r="Q60" s="34">
        <v>7.3054865589538904</v>
      </c>
      <c r="R60" s="125">
        <v>10.433466144622043</v>
      </c>
      <c r="S60" s="40">
        <f t="shared" si="3"/>
        <v>9.0504852048426283</v>
      </c>
      <c r="T60" s="39">
        <f t="shared" si="4"/>
        <v>15.280738087273219</v>
      </c>
      <c r="U60" s="38">
        <f t="shared" si="5"/>
        <v>14</v>
      </c>
      <c r="V60" s="40">
        <v>8.5712886855053068</v>
      </c>
      <c r="W60" s="40">
        <v>9.5025573928967066</v>
      </c>
      <c r="X60" s="41">
        <v>10.361494550199453</v>
      </c>
      <c r="Y60" s="41">
        <v>11.03960283228057</v>
      </c>
      <c r="Z60" s="41">
        <v>7.4411082153701136</v>
      </c>
      <c r="AA60" s="41">
        <v>9.1680239737366893</v>
      </c>
      <c r="AB60" s="41">
        <v>9.4211843990469735</v>
      </c>
      <c r="AC60" s="41">
        <v>9.2222726363031793</v>
      </c>
      <c r="AD60" s="41">
        <v>13.607372860427731</v>
      </c>
      <c r="AE60" s="41">
        <v>9.1770654174977722</v>
      </c>
      <c r="AF60" s="41">
        <v>8.978153654753978</v>
      </c>
      <c r="AG60" s="41">
        <v>10.876856844581102</v>
      </c>
      <c r="AH60" s="41">
        <v>8.896780660904243</v>
      </c>
      <c r="AI60" s="34">
        <f t="shared" si="6"/>
        <v>9.1770654174977722</v>
      </c>
      <c r="AJ60" s="35">
        <f t="shared" si="7"/>
        <v>13.690658941241837</v>
      </c>
      <c r="AK60" s="42">
        <f>RANK(R60,(D60:R60,V60:AH60),1)</f>
        <v>24</v>
      </c>
    </row>
    <row r="61" spans="1:37" ht="12.95" customHeight="1" x14ac:dyDescent="0.2">
      <c r="A61">
        <v>2021</v>
      </c>
      <c r="B61" s="111" t="s">
        <v>197</v>
      </c>
      <c r="C61" s="37">
        <v>2015</v>
      </c>
      <c r="D61" s="34">
        <v>9.1967304924915894</v>
      </c>
      <c r="E61" s="34">
        <v>9.74384477108174</v>
      </c>
      <c r="F61" s="34">
        <v>7.9114461554861553</v>
      </c>
      <c r="G61" s="34">
        <v>7.2601196333550222</v>
      </c>
      <c r="H61" s="34">
        <v>10.021744087191024</v>
      </c>
      <c r="I61" s="34">
        <v>9.0404121271801188</v>
      </c>
      <c r="J61" s="34">
        <v>10.282274696043478</v>
      </c>
      <c r="K61" s="34">
        <v>14.433395730425893</v>
      </c>
      <c r="L61" s="34">
        <v>9.3530488578030617</v>
      </c>
      <c r="M61" s="34">
        <v>8.8667250546118161</v>
      </c>
      <c r="N61" s="34">
        <v>7.2861726942402685</v>
      </c>
      <c r="O61" s="34">
        <v>8.2935577151364193</v>
      </c>
      <c r="P61" s="34">
        <v>9.3617332114314777</v>
      </c>
      <c r="Q61" s="34">
        <v>7.3817005841528349</v>
      </c>
      <c r="R61" s="125">
        <v>10.691160967484068</v>
      </c>
      <c r="S61" s="40">
        <f t="shared" si="3"/>
        <v>9.1967304924915894</v>
      </c>
      <c r="T61" s="39">
        <f t="shared" si="4"/>
        <v>16.249584308386162</v>
      </c>
      <c r="U61" s="38">
        <f t="shared" si="5"/>
        <v>14</v>
      </c>
      <c r="V61" s="40">
        <v>7.7985495583167603</v>
      </c>
      <c r="W61" s="40">
        <v>9.2054148461200054</v>
      </c>
      <c r="X61" s="41">
        <v>10.360433878699213</v>
      </c>
      <c r="Y61" s="41">
        <v>10.308327756928723</v>
      </c>
      <c r="Z61" s="41">
        <v>7.763812143803098</v>
      </c>
      <c r="AA61" s="41">
        <v>8.658300567529853</v>
      </c>
      <c r="AB61" s="41">
        <v>9.1967304924915894</v>
      </c>
      <c r="AC61" s="41">
        <v>9.1880461388631751</v>
      </c>
      <c r="AD61" s="41">
        <v>13.052583503507892</v>
      </c>
      <c r="AE61" s="41">
        <v>8.5627726776172874</v>
      </c>
      <c r="AF61" s="41">
        <v>8.4585604340763059</v>
      </c>
      <c r="AG61" s="41">
        <v>10.108587623475175</v>
      </c>
      <c r="AH61" s="41">
        <v>8.1806611179670234</v>
      </c>
      <c r="AI61" s="34">
        <f t="shared" ref="AI61" si="8">MEDIAN(D61:R61,V61:AH61)</f>
        <v>9.1923883156773822</v>
      </c>
      <c r="AJ61" s="35">
        <f t="shared" si="7"/>
        <v>16.304496724214395</v>
      </c>
      <c r="AK61" s="42">
        <f>RANK(R61,(D61:R61,V61:AH61),1)</f>
        <v>26</v>
      </c>
    </row>
    <row r="62" spans="1:37" ht="12.95" customHeight="1" x14ac:dyDescent="0.2">
      <c r="A62">
        <v>2021</v>
      </c>
      <c r="B62" s="111" t="s">
        <v>214</v>
      </c>
      <c r="C62" s="37">
        <v>2015</v>
      </c>
      <c r="D62" s="34">
        <v>9.7948285185186315</v>
      </c>
      <c r="E62" s="34">
        <v>11.506794198711887</v>
      </c>
      <c r="F62" s="34">
        <v>12.034863214492894</v>
      </c>
      <c r="G62" s="34">
        <v>7.912517994525051</v>
      </c>
      <c r="H62" s="34">
        <v>8.5683456431562988</v>
      </c>
      <c r="I62" s="34">
        <v>9.1475181120773996</v>
      </c>
      <c r="J62" s="34">
        <v>17.434794762963165</v>
      </c>
      <c r="K62" s="34">
        <v>16.736380903381836</v>
      </c>
      <c r="L62" s="34">
        <v>13.320966785185339</v>
      </c>
      <c r="M62" s="34">
        <v>8.8920008463769165</v>
      </c>
      <c r="N62" s="34">
        <v>8.1765525024155536</v>
      </c>
      <c r="O62" s="34">
        <v>9.1219663855073527</v>
      </c>
      <c r="P62" s="34">
        <v>9.6755871278584049</v>
      </c>
      <c r="Q62" s="34">
        <v>10.152552690499313</v>
      </c>
      <c r="R62" s="125">
        <v>13.755094055531513</v>
      </c>
      <c r="S62" s="40">
        <f t="shared" si="3"/>
        <v>9.7948285185186315</v>
      </c>
      <c r="T62" s="39">
        <f t="shared" si="4"/>
        <v>40.432208991973575</v>
      </c>
      <c r="U62" s="38">
        <f t="shared" si="5"/>
        <v>13</v>
      </c>
      <c r="V62" s="40">
        <v>15.02441522318858</v>
      </c>
      <c r="W62" s="40">
        <v>10.288828565539571</v>
      </c>
      <c r="X62" s="41">
        <v>12.111518394203038</v>
      </c>
      <c r="Y62" s="41">
        <v>11.029828636070981</v>
      </c>
      <c r="Z62" s="41">
        <v>12.96324261320466</v>
      </c>
      <c r="AA62" s="41">
        <v>9.7437250653785341</v>
      </c>
      <c r="AB62" s="41">
        <v>11.583449378422035</v>
      </c>
      <c r="AC62" s="41">
        <v>12.545897745893864</v>
      </c>
      <c r="AD62" s="41">
        <v>13.176173667955066</v>
      </c>
      <c r="AE62" s="41">
        <v>8.0062076586152298</v>
      </c>
      <c r="AF62" s="41">
        <v>10.331414776489654</v>
      </c>
      <c r="AG62" s="41">
        <v>10.535828589050041</v>
      </c>
      <c r="AH62" s="41">
        <v>8.15951801803552</v>
      </c>
      <c r="AI62" s="34">
        <f>MEDIAN(D62:R62,V62:AH62)</f>
        <v>10.433621682769846</v>
      </c>
      <c r="AJ62" s="35">
        <f t="shared" si="7"/>
        <v>31.83431864552621</v>
      </c>
      <c r="AK62" s="42">
        <f>RANK(R62,(D62:R62,V62:AH62),1)</f>
        <v>25</v>
      </c>
    </row>
    <row r="63" spans="1:37" ht="12.95" customHeight="1" x14ac:dyDescent="0.2">
      <c r="A63">
        <v>2022</v>
      </c>
      <c r="B63" s="111" t="s">
        <v>198</v>
      </c>
      <c r="C63" s="37">
        <v>2015</v>
      </c>
      <c r="D63" s="34">
        <v>12.149204924190455</v>
      </c>
      <c r="E63" s="34">
        <v>15.980035305691947</v>
      </c>
      <c r="F63" s="34">
        <v>15.828485971918264</v>
      </c>
      <c r="G63" s="34">
        <v>8.0068564677097172</v>
      </c>
      <c r="H63" s="34">
        <v>12.01449440528051</v>
      </c>
      <c r="I63" s="34">
        <v>13.302663742356838</v>
      </c>
      <c r="J63" s="34">
        <v>24.828832516588804</v>
      </c>
      <c r="K63" s="34">
        <v>19.112054870348114</v>
      </c>
      <c r="L63" s="34">
        <v>21.04009917224667</v>
      </c>
      <c r="M63" s="34">
        <v>11.913461516098051</v>
      </c>
      <c r="N63" s="34">
        <v>11.787170404619983</v>
      </c>
      <c r="O63" s="34">
        <v>12.174463146486069</v>
      </c>
      <c r="P63" s="34">
        <v>16.729362567128504</v>
      </c>
      <c r="Q63" s="34">
        <v>11.071520772910914</v>
      </c>
      <c r="R63" s="125">
        <v>15.029707858361755</v>
      </c>
      <c r="S63" s="40">
        <f t="shared" si="3"/>
        <v>13.302663742356838</v>
      </c>
      <c r="T63" s="39">
        <f t="shared" si="4"/>
        <v>12.982693913444255</v>
      </c>
      <c r="U63" s="38">
        <f t="shared" si="5"/>
        <v>9</v>
      </c>
      <c r="V63" s="40">
        <v>20.577031763493743</v>
      </c>
      <c r="W63" s="40">
        <v>15.365418563165335</v>
      </c>
      <c r="X63" s="41">
        <v>14.582413672001293</v>
      </c>
      <c r="Y63" s="41">
        <v>16.99036419751652</v>
      </c>
      <c r="Z63" s="41">
        <v>12.746982851853325</v>
      </c>
      <c r="AA63" s="41">
        <v>14.843415302389307</v>
      </c>
      <c r="AB63" s="41">
        <v>12.949048630218238</v>
      </c>
      <c r="AC63" s="41">
        <v>15.154933377368549</v>
      </c>
      <c r="AD63" s="41">
        <v>12.662788777534608</v>
      </c>
      <c r="AE63" s="41">
        <v>10.305354696610612</v>
      </c>
      <c r="AF63" s="41">
        <v>18.539535164980858</v>
      </c>
      <c r="AG63" s="41">
        <v>17.251365827904529</v>
      </c>
      <c r="AH63" s="41">
        <v>10.709486253340442</v>
      </c>
      <c r="AI63" s="34">
        <f>MEDIAN(D63:R63,V63:AH63)</f>
        <v>14.712914487195299</v>
      </c>
      <c r="AJ63" s="35">
        <f t="shared" si="7"/>
        <v>2.1531653122986794</v>
      </c>
      <c r="AK63" s="42">
        <f>RANK(R63,(D63:R63,V63:AH63),1)</f>
        <v>16</v>
      </c>
    </row>
    <row r="64" spans="1:37" ht="12.95" customHeight="1" x14ac:dyDescent="0.2">
      <c r="A64">
        <v>2022</v>
      </c>
      <c r="B64" s="111" t="s">
        <v>215</v>
      </c>
      <c r="C64" s="37">
        <v>2015</v>
      </c>
      <c r="D64" s="34">
        <v>15.536651093455012</v>
      </c>
      <c r="E64" s="34">
        <v>21.803100367815198</v>
      </c>
      <c r="F64" s="34">
        <v>23.840127955623746</v>
      </c>
      <c r="G64" s="34">
        <v>11.764697466877323</v>
      </c>
      <c r="H64" s="34">
        <v>12.058167543087029</v>
      </c>
      <c r="I64" s="34">
        <v>16.192643028511998</v>
      </c>
      <c r="J64" s="34">
        <v>40.170874549410904</v>
      </c>
      <c r="K64" s="34">
        <v>27.309980033162034</v>
      </c>
      <c r="L64" s="34">
        <v>28.501123283660252</v>
      </c>
      <c r="M64" s="34">
        <v>13.050786918502212</v>
      </c>
      <c r="N64" s="34">
        <v>15.398547528179856</v>
      </c>
      <c r="O64" s="34">
        <v>15.148234816118636</v>
      </c>
      <c r="P64" s="34">
        <v>20.189014948661818</v>
      </c>
      <c r="Q64" s="34">
        <v>15.441704892328342</v>
      </c>
      <c r="R64" s="125">
        <v>22.3178092331149</v>
      </c>
      <c r="S64" s="40">
        <f t="shared" si="3"/>
        <v>16.192643028511998</v>
      </c>
      <c r="T64" s="39">
        <f t="shared" si="4"/>
        <v>37.826846388311729</v>
      </c>
      <c r="U64" s="38">
        <f t="shared" si="5"/>
        <v>11</v>
      </c>
      <c r="V64" s="40">
        <v>31.487612882735494</v>
      </c>
      <c r="W64" s="40">
        <v>25.428318956288031</v>
      </c>
      <c r="X64" s="41">
        <v>21.535524710094585</v>
      </c>
      <c r="Y64" s="41">
        <v>19.438076812478162</v>
      </c>
      <c r="Z64" s="41">
        <v>18.989240225333901</v>
      </c>
      <c r="AA64" s="41">
        <v>19.627969214731497</v>
      </c>
      <c r="AB64" s="41">
        <v>20.732797736932742</v>
      </c>
      <c r="AC64" s="41">
        <v>27.439452125607495</v>
      </c>
      <c r="AD64" s="41">
        <v>13.663621489410712</v>
      </c>
      <c r="AE64" s="41">
        <v>13.050786918502212</v>
      </c>
      <c r="AF64" s="41">
        <v>32.109078926473686</v>
      </c>
      <c r="AG64" s="41">
        <v>20.076805801875754</v>
      </c>
      <c r="AH64" s="41">
        <v>14.70802970180408</v>
      </c>
      <c r="AI64" s="34">
        <f>MEDIAN(D64:R64,V64:AH64)</f>
        <v>19.852387508303625</v>
      </c>
      <c r="AJ64" s="35">
        <f t="shared" si="7"/>
        <v>12.418766880205553</v>
      </c>
      <c r="AK64" s="42">
        <f>RANK(R64,(D64:R64,V64:AH64),1)</f>
        <v>20</v>
      </c>
    </row>
    <row r="65" spans="1:37" x14ac:dyDescent="0.2">
      <c r="A65">
        <v>2023</v>
      </c>
      <c r="B65" s="111" t="s">
        <v>199</v>
      </c>
      <c r="C65" s="37">
        <v>2015</v>
      </c>
      <c r="D65" s="34">
        <v>23.095822664782506</v>
      </c>
      <c r="E65" s="34">
        <v>19.464348839024833</v>
      </c>
      <c r="F65" s="34">
        <v>14.718872172998502</v>
      </c>
      <c r="G65" s="117">
        <v>11.640013929421341</v>
      </c>
      <c r="H65" s="117">
        <v>24.148423773697779</v>
      </c>
      <c r="I65" s="117">
        <v>18.631039627800249</v>
      </c>
      <c r="J65" s="117">
        <v>19.622239005362125</v>
      </c>
      <c r="K65" s="117">
        <v>32.393799126867378</v>
      </c>
      <c r="L65" s="117">
        <v>21.429204242333334</v>
      </c>
      <c r="M65" s="117">
        <v>24.753669411324054</v>
      </c>
      <c r="N65" s="117">
        <v>18.648582979615501</v>
      </c>
      <c r="O65" s="117">
        <v>19.104710126812115</v>
      </c>
      <c r="P65" s="117">
        <v>17.332831593471415</v>
      </c>
      <c r="Q65" s="34">
        <v>10.762846338658617</v>
      </c>
      <c r="R65" s="127">
        <v>23.605011303609359</v>
      </c>
      <c r="S65" s="40">
        <f t="shared" si="3"/>
        <v>19.464348839024833</v>
      </c>
      <c r="T65" s="39">
        <f t="shared" si="4"/>
        <v>21.273059267632679</v>
      </c>
      <c r="U65" s="38">
        <f t="shared" si="5"/>
        <v>12</v>
      </c>
      <c r="V65" s="118">
        <v>15.525866356500204</v>
      </c>
      <c r="W65" s="118">
        <v>28.130764635760542</v>
      </c>
      <c r="X65" s="117">
        <v>18.595952924169737</v>
      </c>
      <c r="Y65" s="117">
        <v>21.885331389529949</v>
      </c>
      <c r="Z65" s="117">
        <v>12.815418501043391</v>
      </c>
      <c r="AA65" s="117">
        <v>28.04304787668427</v>
      </c>
      <c r="AB65" s="117">
        <v>17.210028130764634</v>
      </c>
      <c r="AC65" s="117">
        <v>18.481921137370584</v>
      </c>
      <c r="AD65" s="117">
        <v>13.613641008637471</v>
      </c>
      <c r="AE65" s="117">
        <v>14.736415524813756</v>
      </c>
      <c r="AF65" s="117">
        <v>15.271487755179017</v>
      </c>
      <c r="AG65" s="117">
        <v>26.297484371066449</v>
      </c>
      <c r="AH65" s="117">
        <v>18.139825776973122</v>
      </c>
      <c r="AI65" s="117">
        <f>MEDIAN(D65:R65,V65:AH65)</f>
        <v>18.639811303707873</v>
      </c>
      <c r="AJ65" s="35">
        <f t="shared" si="7"/>
        <v>26.637608712883253</v>
      </c>
      <c r="AK65" s="114">
        <f>RANK(R65,(D65:R65,V65:AH65),1)</f>
        <v>22</v>
      </c>
    </row>
    <row r="66" spans="1:37" x14ac:dyDescent="0.2">
      <c r="A66">
        <v>2023</v>
      </c>
      <c r="B66" s="111" t="s">
        <v>216</v>
      </c>
      <c r="C66" s="37">
        <v>2015</v>
      </c>
      <c r="D66" s="34">
        <v>22.847432513295288</v>
      </c>
      <c r="E66" s="34">
        <v>16.500923481824373</v>
      </c>
      <c r="F66" s="34">
        <v>12.071319219042635</v>
      </c>
      <c r="G66" s="34">
        <v>9.4809073694626704</v>
      </c>
      <c r="H66" s="34">
        <v>20.438349493185921</v>
      </c>
      <c r="I66" s="34">
        <v>18.357385307356683</v>
      </c>
      <c r="J66" s="34">
        <v>16.276421121527441</v>
      </c>
      <c r="K66" s="34">
        <v>27.40655736855603</v>
      </c>
      <c r="L66" s="34">
        <v>17.649339401804827</v>
      </c>
      <c r="M66" s="34">
        <v>22.778354863973153</v>
      </c>
      <c r="N66" s="34">
        <v>18.391924132017749</v>
      </c>
      <c r="O66" s="34">
        <v>14.299073409681403</v>
      </c>
      <c r="P66" s="34">
        <v>15.784242870107251</v>
      </c>
      <c r="Q66" s="34">
        <v>8.5138202789528155</v>
      </c>
      <c r="R66" s="125">
        <v>23.282239981387125</v>
      </c>
      <c r="S66" s="40">
        <f t="shared" si="3"/>
        <v>17.649339401804827</v>
      </c>
      <c r="T66" s="39">
        <f t="shared" si="4"/>
        <v>31.915645403738317</v>
      </c>
      <c r="U66" s="38">
        <f t="shared" si="5"/>
        <v>14</v>
      </c>
      <c r="V66" s="34">
        <v>12.623940413619694</v>
      </c>
      <c r="W66" s="34">
        <v>20.524696554838588</v>
      </c>
      <c r="X66" s="34">
        <v>17.683878226465893</v>
      </c>
      <c r="Y66" s="34">
        <v>20.205212426723726</v>
      </c>
      <c r="Z66" s="34">
        <v>13.029771603387221</v>
      </c>
      <c r="AA66" s="34">
        <v>24.332601973721133</v>
      </c>
      <c r="AB66" s="34">
        <v>14.808521073432132</v>
      </c>
      <c r="AC66" s="34">
        <v>17.027640557905631</v>
      </c>
      <c r="AD66" s="34">
        <v>12.952059247899822</v>
      </c>
      <c r="AE66" s="34">
        <v>15.076196964555393</v>
      </c>
      <c r="AF66" s="34">
        <v>14.454498120656201</v>
      </c>
      <c r="AG66" s="34">
        <v>22.985587811939549</v>
      </c>
      <c r="AH66" s="34">
        <v>17.683878226465893</v>
      </c>
      <c r="AI66" s="34">
        <f>MEDIAN(D66:R66,V66:AH66)</f>
        <v>17.338489979855229</v>
      </c>
      <c r="AJ66" s="35">
        <f t="shared" si="7"/>
        <v>34.280666934881054</v>
      </c>
      <c r="AK66" s="114">
        <f>RANK(R66,(D66:R66,V66:AH66),1)</f>
        <v>26</v>
      </c>
    </row>
  </sheetData>
  <phoneticPr fontId="14" type="noConversion"/>
  <conditionalFormatting sqref="E53:P53 AA53 AF53">
    <cfRule type="expression" dxfId="27" priority="3">
      <formula>#REF!=1</formula>
    </cfRule>
  </conditionalFormatting>
  <conditionalFormatting sqref="E54:P56 AA54:AA56 AF54:AF56">
    <cfRule type="expression" dxfId="26" priority="4">
      <formula>#REF!=1</formula>
    </cfRule>
  </conditionalFormatting>
  <conditionalFormatting sqref="E62:P62 AA62 AF62">
    <cfRule type="expression" dxfId="25" priority="1">
      <formula>#REF!=1</formula>
    </cfRule>
  </conditionalFormatting>
  <conditionalFormatting sqref="AA57:AA59 AF57:AF59 E57:P60">
    <cfRule type="expression" dxfId="24" priority="2">
      <formula>#REF!=1</formula>
    </cfRule>
  </conditionalFormatting>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997D0-B85F-4207-83A5-2AD54B3B4293}">
  <sheetPr>
    <tabColor theme="4"/>
  </sheetPr>
  <dimension ref="A1:AK66"/>
  <sheetViews>
    <sheetView showGridLines="0" zoomScaleNormal="100" workbookViewId="0">
      <pane ySplit="13" topLeftCell="A14" activePane="bottomLeft" state="frozen"/>
      <selection activeCell="A14" sqref="A14"/>
      <selection pane="bottomLeft" activeCell="A14" sqref="A14"/>
    </sheetView>
  </sheetViews>
  <sheetFormatPr defaultRowHeight="12.75" x14ac:dyDescent="0.2"/>
  <cols>
    <col min="1" max="1" width="8.5703125" customWidth="1"/>
    <col min="2" max="3" width="14.5703125" customWidth="1"/>
    <col min="4" max="37" width="11.5703125" customWidth="1"/>
  </cols>
  <sheetData>
    <row r="1" spans="1:37" ht="15.75" x14ac:dyDescent="0.2">
      <c r="A1" s="47" t="s">
        <v>116</v>
      </c>
    </row>
    <row r="2" spans="1:37" ht="15" x14ac:dyDescent="0.2">
      <c r="A2" s="36" t="s">
        <v>111</v>
      </c>
    </row>
    <row r="3" spans="1:37" ht="15" x14ac:dyDescent="0.2">
      <c r="A3" s="43" t="s">
        <v>119</v>
      </c>
    </row>
    <row r="4" spans="1:37" ht="15" x14ac:dyDescent="0.2">
      <c r="A4" s="44" t="s">
        <v>120</v>
      </c>
    </row>
    <row r="5" spans="1:37" ht="15" x14ac:dyDescent="0.2">
      <c r="A5" s="43" t="s">
        <v>131</v>
      </c>
    </row>
    <row r="6" spans="1:37" ht="15" x14ac:dyDescent="0.2">
      <c r="A6" s="43" t="s">
        <v>168</v>
      </c>
    </row>
    <row r="7" spans="1:37" ht="15" x14ac:dyDescent="0.2">
      <c r="A7" s="43" t="s">
        <v>127</v>
      </c>
    </row>
    <row r="8" spans="1:37" ht="15" x14ac:dyDescent="0.2">
      <c r="A8" s="43" t="s">
        <v>125</v>
      </c>
    </row>
    <row r="9" spans="1:37" ht="15" x14ac:dyDescent="0.2">
      <c r="A9" s="43" t="s">
        <v>128</v>
      </c>
    </row>
    <row r="10" spans="1:37" ht="15.75" x14ac:dyDescent="0.25">
      <c r="A10" s="45" t="s">
        <v>126</v>
      </c>
    </row>
    <row r="11" spans="1:37" ht="15" x14ac:dyDescent="0.2">
      <c r="A11" s="45" t="s">
        <v>133</v>
      </c>
    </row>
    <row r="12" spans="1:37" ht="15" x14ac:dyDescent="0.2">
      <c r="A12" s="36" t="s">
        <v>67</v>
      </c>
    </row>
    <row r="13" spans="1:37" ht="63.95" customHeight="1" x14ac:dyDescent="0.2">
      <c r="A13" s="102" t="s">
        <v>105</v>
      </c>
      <c r="B13" s="102" t="s">
        <v>106</v>
      </c>
      <c r="C13" s="103" t="s">
        <v>63</v>
      </c>
      <c r="D13" s="104" t="s">
        <v>0</v>
      </c>
      <c r="E13" s="104" t="s">
        <v>1</v>
      </c>
      <c r="F13" s="104" t="s">
        <v>2</v>
      </c>
      <c r="G13" s="104" t="s">
        <v>3</v>
      </c>
      <c r="H13" s="104" t="s">
        <v>4</v>
      </c>
      <c r="I13" s="104" t="s">
        <v>5</v>
      </c>
      <c r="J13" s="104" t="s">
        <v>6</v>
      </c>
      <c r="K13" s="104" t="s">
        <v>7</v>
      </c>
      <c r="L13" s="104" t="s">
        <v>8</v>
      </c>
      <c r="M13" s="104" t="s">
        <v>9</v>
      </c>
      <c r="N13" s="104" t="s">
        <v>10</v>
      </c>
      <c r="O13" s="104" t="s">
        <v>11</v>
      </c>
      <c r="P13" s="104" t="s">
        <v>12</v>
      </c>
      <c r="Q13" s="104" t="s">
        <v>13</v>
      </c>
      <c r="R13" s="104" t="s">
        <v>162</v>
      </c>
      <c r="S13" s="104" t="s">
        <v>123</v>
      </c>
      <c r="T13" s="104" t="s">
        <v>109</v>
      </c>
      <c r="U13" s="104" t="s">
        <v>163</v>
      </c>
      <c r="V13" s="104" t="s">
        <v>26</v>
      </c>
      <c r="W13" s="104" t="s">
        <v>50</v>
      </c>
      <c r="X13" s="105" t="s">
        <v>16</v>
      </c>
      <c r="Y13" s="105" t="s">
        <v>17</v>
      </c>
      <c r="Z13" s="105" t="s">
        <v>18</v>
      </c>
      <c r="AA13" s="106" t="s">
        <v>19</v>
      </c>
      <c r="AB13" s="106" t="s">
        <v>20</v>
      </c>
      <c r="AC13" s="106" t="s">
        <v>21</v>
      </c>
      <c r="AD13" s="106" t="s">
        <v>22</v>
      </c>
      <c r="AE13" s="106" t="s">
        <v>23</v>
      </c>
      <c r="AF13" s="106" t="s">
        <v>27</v>
      </c>
      <c r="AG13" s="106" t="s">
        <v>24</v>
      </c>
      <c r="AH13" s="106" t="s">
        <v>25</v>
      </c>
      <c r="AI13" s="104" t="s">
        <v>124</v>
      </c>
      <c r="AJ13" s="104" t="s">
        <v>110</v>
      </c>
      <c r="AK13" s="104" t="s">
        <v>161</v>
      </c>
    </row>
    <row r="14" spans="1:37" ht="12.95" customHeight="1" x14ac:dyDescent="0.2">
      <c r="A14">
        <v>1998</v>
      </c>
      <c r="B14" s="111">
        <v>35977</v>
      </c>
      <c r="C14" s="37" t="s">
        <v>107</v>
      </c>
      <c r="D14" s="34">
        <v>6.7769169960474303</v>
      </c>
      <c r="E14" s="34">
        <v>5.9373077960615053</v>
      </c>
      <c r="F14" s="34">
        <v>2.8684669683257922</v>
      </c>
      <c r="G14" s="34">
        <v>3.3851557182729093</v>
      </c>
      <c r="H14" s="34">
        <v>4.5230193027974916</v>
      </c>
      <c r="I14" s="34">
        <v>6.4725795531482735</v>
      </c>
      <c r="J14" s="34">
        <v>4.0255893155258766</v>
      </c>
      <c r="K14" s="34">
        <v>5.3904804469273744</v>
      </c>
      <c r="L14" s="34">
        <v>7.344930827325781</v>
      </c>
      <c r="M14" s="34">
        <v>5.7240895602913406</v>
      </c>
      <c r="N14" s="34">
        <v>5.0391711889491857</v>
      </c>
      <c r="O14" s="34">
        <v>5.3857096247960836</v>
      </c>
      <c r="P14" s="34">
        <v>4.7936191425722825</v>
      </c>
      <c r="Q14" s="34">
        <v>2.8951212856070088</v>
      </c>
      <c r="R14" s="34">
        <v>5.141</v>
      </c>
      <c r="S14" s="40">
        <f t="shared" ref="S14:S31" si="0">MEDIAN(D14:R14)</f>
        <v>5.141</v>
      </c>
      <c r="T14" s="39">
        <f t="shared" ref="T14:T31" si="1">(R14-S14)/S14*100</f>
        <v>0</v>
      </c>
      <c r="U14" s="38">
        <f t="shared" ref="U14:U31" si="2">RANK(R14,D14:R14,1)</f>
        <v>8</v>
      </c>
      <c r="V14" s="40"/>
      <c r="W14" s="40"/>
      <c r="X14" s="41"/>
      <c r="Y14" s="41"/>
      <c r="Z14" s="41"/>
      <c r="AA14" s="41"/>
      <c r="AB14" s="41"/>
      <c r="AC14" s="41"/>
      <c r="AD14" s="41"/>
      <c r="AE14" s="41"/>
      <c r="AF14" s="41"/>
      <c r="AG14" s="41"/>
      <c r="AH14" s="41"/>
      <c r="AI14" s="34"/>
      <c r="AJ14" s="35"/>
      <c r="AK14" s="42"/>
    </row>
    <row r="15" spans="1:37" ht="12.95" customHeight="1" x14ac:dyDescent="0.2">
      <c r="A15">
        <v>1999</v>
      </c>
      <c r="B15" s="111">
        <v>36161</v>
      </c>
      <c r="C15" s="37" t="s">
        <v>107</v>
      </c>
      <c r="D15" s="34">
        <v>7.1728087323677521</v>
      </c>
      <c r="E15" s="34">
        <v>6.1080964504126181</v>
      </c>
      <c r="F15" s="34">
        <v>2.9794004032258061</v>
      </c>
      <c r="G15" s="34">
        <v>3.3879999999999999</v>
      </c>
      <c r="H15" s="34">
        <v>4.7809999999999997</v>
      </c>
      <c r="I15" s="34">
        <v>6.8431305379301879</v>
      </c>
      <c r="J15" s="34">
        <v>4.4426840633737186</v>
      </c>
      <c r="K15" s="34">
        <v>5.6422081253079108</v>
      </c>
      <c r="L15" s="34">
        <v>7.3849999999999998</v>
      </c>
      <c r="M15" s="34">
        <v>6.0733913569443647</v>
      </c>
      <c r="N15" s="34">
        <v>5.3618670333210803</v>
      </c>
      <c r="O15" s="34">
        <v>5.1186640197124929</v>
      </c>
      <c r="P15" s="34">
        <v>4.985395405863474</v>
      </c>
      <c r="Q15" s="34">
        <v>2.9837402995082698</v>
      </c>
      <c r="R15" s="34">
        <v>4.9800000000000004</v>
      </c>
      <c r="S15" s="40">
        <f t="shared" si="0"/>
        <v>5.1186640197124929</v>
      </c>
      <c r="T15" s="39">
        <f t="shared" si="1"/>
        <v>-2.7089885012668007</v>
      </c>
      <c r="U15" s="38">
        <f t="shared" si="2"/>
        <v>6</v>
      </c>
      <c r="V15" s="40"/>
      <c r="W15" s="40"/>
      <c r="X15" s="41"/>
      <c r="Y15" s="41"/>
      <c r="Z15" s="41"/>
      <c r="AA15" s="41"/>
      <c r="AB15" s="41"/>
      <c r="AC15" s="41"/>
      <c r="AD15" s="41"/>
      <c r="AE15" s="41"/>
      <c r="AF15" s="41"/>
      <c r="AG15" s="41"/>
      <c r="AH15" s="41"/>
      <c r="AI15" s="34"/>
      <c r="AJ15" s="35"/>
      <c r="AK15" s="42"/>
    </row>
    <row r="16" spans="1:37" ht="12.95" customHeight="1" x14ac:dyDescent="0.2">
      <c r="A16">
        <v>1999</v>
      </c>
      <c r="B16" s="111">
        <v>36342</v>
      </c>
      <c r="C16" s="37" t="s">
        <v>107</v>
      </c>
      <c r="D16" s="34">
        <v>7.0201957806152473</v>
      </c>
      <c r="E16" s="34">
        <v>6.0907439036784909</v>
      </c>
      <c r="F16" s="34">
        <v>2.9156361895161287</v>
      </c>
      <c r="G16" s="34">
        <v>3.3320000000000003</v>
      </c>
      <c r="H16" s="34">
        <v>4.641</v>
      </c>
      <c r="I16" s="34">
        <v>6.8359724515934417</v>
      </c>
      <c r="J16" s="34">
        <v>4.3747323340471089</v>
      </c>
      <c r="K16" s="34">
        <v>5.6439857586177116</v>
      </c>
      <c r="L16" s="34">
        <v>7.3989999999999982</v>
      </c>
      <c r="M16" s="34">
        <v>6.0213337167419851</v>
      </c>
      <c r="N16" s="34">
        <v>5.3364553412200326</v>
      </c>
      <c r="O16" s="34">
        <v>5.1186640197124929</v>
      </c>
      <c r="P16" s="34">
        <v>4.985395405863474</v>
      </c>
      <c r="Q16" s="34">
        <v>3.003175374629925</v>
      </c>
      <c r="R16" s="34">
        <v>4.3869999999999996</v>
      </c>
      <c r="S16" s="40">
        <f t="shared" si="0"/>
        <v>5.1186640197124929</v>
      </c>
      <c r="T16" s="39">
        <f t="shared" si="1"/>
        <v>-14.29404268173846</v>
      </c>
      <c r="U16" s="38">
        <f t="shared" si="2"/>
        <v>5</v>
      </c>
      <c r="V16" s="40"/>
      <c r="W16" s="40"/>
      <c r="X16" s="41"/>
      <c r="Y16" s="41"/>
      <c r="Z16" s="41"/>
      <c r="AA16" s="41"/>
      <c r="AB16" s="41"/>
      <c r="AC16" s="41"/>
      <c r="AD16" s="41"/>
      <c r="AE16" s="41"/>
      <c r="AF16" s="41"/>
      <c r="AG16" s="41"/>
      <c r="AH16" s="41"/>
      <c r="AI16" s="34"/>
      <c r="AJ16" s="35"/>
      <c r="AK16" s="42"/>
    </row>
    <row r="17" spans="1:37" ht="12.95" customHeight="1" x14ac:dyDescent="0.2">
      <c r="A17">
        <v>2000</v>
      </c>
      <c r="B17" s="111">
        <v>36526</v>
      </c>
      <c r="C17" s="37" t="s">
        <v>107</v>
      </c>
      <c r="D17" s="34"/>
      <c r="E17" s="34">
        <v>5.3331812919714725</v>
      </c>
      <c r="F17" s="34">
        <v>2.6482068750000001</v>
      </c>
      <c r="G17" s="34">
        <v>2.9326000000000003</v>
      </c>
      <c r="H17" s="34">
        <v>4.1105999999999998</v>
      </c>
      <c r="I17" s="34">
        <v>4.0766324271536893</v>
      </c>
      <c r="J17" s="34">
        <v>3.8259582565620565</v>
      </c>
      <c r="K17" s="34">
        <v>4.9989588147756878</v>
      </c>
      <c r="L17" s="34">
        <v>6.5596000000000005</v>
      </c>
      <c r="M17" s="34">
        <v>5.1794873066120646</v>
      </c>
      <c r="N17" s="34">
        <v>5.1646000000000001</v>
      </c>
      <c r="O17" s="34">
        <v>4.5089334703364887</v>
      </c>
      <c r="P17" s="34">
        <v>4.5050665320399554</v>
      </c>
      <c r="Q17" s="34">
        <v>2.6910022065116279</v>
      </c>
      <c r="R17" s="34">
        <v>4.6478999999999999</v>
      </c>
      <c r="S17" s="40">
        <f t="shared" si="0"/>
        <v>4.5070000011882225</v>
      </c>
      <c r="T17" s="39">
        <f t="shared" si="1"/>
        <v>3.1262480313874108</v>
      </c>
      <c r="U17" s="38">
        <f t="shared" si="2"/>
        <v>9</v>
      </c>
      <c r="V17" s="40"/>
      <c r="W17" s="40"/>
      <c r="X17" s="41"/>
      <c r="Y17" s="41"/>
      <c r="Z17" s="41"/>
      <c r="AA17" s="41"/>
      <c r="AB17" s="41"/>
      <c r="AC17" s="41"/>
      <c r="AD17" s="41"/>
      <c r="AE17" s="41"/>
      <c r="AF17" s="41"/>
      <c r="AG17" s="41"/>
      <c r="AH17" s="41"/>
      <c r="AI17" s="34"/>
      <c r="AJ17" s="35"/>
      <c r="AK17" s="42"/>
    </row>
    <row r="18" spans="1:37" ht="12.95" customHeight="1" x14ac:dyDescent="0.2">
      <c r="A18">
        <v>2000</v>
      </c>
      <c r="B18" s="111">
        <v>36708</v>
      </c>
      <c r="C18" s="37" t="s">
        <v>107</v>
      </c>
      <c r="D18" s="34"/>
      <c r="E18" s="34">
        <v>5.5176140744027622</v>
      </c>
      <c r="F18" s="34">
        <v>2.6070642627345846</v>
      </c>
      <c r="G18" s="34">
        <v>2.9140000000000001</v>
      </c>
      <c r="H18" s="34">
        <v>4.03</v>
      </c>
      <c r="I18" s="34">
        <v>6.0610584764524527</v>
      </c>
      <c r="J18" s="34">
        <v>3.7601971145282902</v>
      </c>
      <c r="K18" s="34">
        <v>4.9973843395584359</v>
      </c>
      <c r="L18" s="34">
        <v>7.0928000000000004</v>
      </c>
      <c r="M18" s="34">
        <v>5.0872709153964193</v>
      </c>
      <c r="N18" s="34">
        <v>4.7678000000000003</v>
      </c>
      <c r="O18" s="34">
        <v>4.5089334703364887</v>
      </c>
      <c r="P18" s="34">
        <v>4.5050665320399554</v>
      </c>
      <c r="Q18" s="34">
        <v>2.6492332684898927</v>
      </c>
      <c r="R18" s="34">
        <v>4.6040000000000001</v>
      </c>
      <c r="S18" s="40">
        <f t="shared" si="0"/>
        <v>4.5564667351682449</v>
      </c>
      <c r="T18" s="39">
        <f t="shared" si="1"/>
        <v>1.0432044738717949</v>
      </c>
      <c r="U18" s="38">
        <f t="shared" si="2"/>
        <v>8</v>
      </c>
      <c r="V18" s="40"/>
      <c r="W18" s="40"/>
      <c r="X18" s="41"/>
      <c r="Y18" s="41"/>
      <c r="Z18" s="41"/>
      <c r="AA18" s="41"/>
      <c r="AB18" s="41"/>
      <c r="AC18" s="41"/>
      <c r="AD18" s="41"/>
      <c r="AE18" s="41"/>
      <c r="AF18" s="41"/>
      <c r="AG18" s="41"/>
      <c r="AH18" s="41"/>
      <c r="AI18" s="34"/>
      <c r="AJ18" s="35"/>
      <c r="AK18" s="42"/>
    </row>
    <row r="19" spans="1:37" ht="12.95" customHeight="1" x14ac:dyDescent="0.2">
      <c r="A19">
        <v>2001</v>
      </c>
      <c r="B19" s="111">
        <v>36892</v>
      </c>
      <c r="C19" s="37" t="s">
        <v>107</v>
      </c>
      <c r="D19" s="34"/>
      <c r="E19" s="34">
        <v>5.5129040974320702</v>
      </c>
      <c r="F19" s="34">
        <v>2.9610700938337797</v>
      </c>
      <c r="G19" s="34">
        <v>2.9420999999999999</v>
      </c>
      <c r="H19" s="34">
        <v>4.0949999999999998</v>
      </c>
      <c r="I19" s="34">
        <v>4.6255553908059497</v>
      </c>
      <c r="J19" s="34">
        <v>3.934928456925725</v>
      </c>
      <c r="K19" s="34">
        <v>5.0795871827559411</v>
      </c>
      <c r="L19" s="34">
        <v>7.2135000000000007</v>
      </c>
      <c r="M19" s="34">
        <v>5.0287680435499338</v>
      </c>
      <c r="N19" s="34">
        <v>4.7313000000000001</v>
      </c>
      <c r="O19" s="34">
        <v>4.635079458505003</v>
      </c>
      <c r="P19" s="34">
        <v>4.024917961847752</v>
      </c>
      <c r="Q19" s="34">
        <v>2.2107945842696628</v>
      </c>
      <c r="R19" s="34">
        <v>4.66</v>
      </c>
      <c r="S19" s="40">
        <f t="shared" si="0"/>
        <v>4.6303174246554768</v>
      </c>
      <c r="T19" s="39">
        <f t="shared" si="1"/>
        <v>0.64104839090447252</v>
      </c>
      <c r="U19" s="38">
        <f t="shared" si="2"/>
        <v>9</v>
      </c>
      <c r="V19" s="40"/>
      <c r="W19" s="40"/>
      <c r="X19" s="41"/>
      <c r="Y19" s="41"/>
      <c r="Z19" s="41"/>
      <c r="AA19" s="41"/>
      <c r="AB19" s="41"/>
      <c r="AC19" s="41"/>
      <c r="AD19" s="41"/>
      <c r="AE19" s="41"/>
      <c r="AF19" s="41"/>
      <c r="AG19" s="41"/>
      <c r="AH19" s="41"/>
      <c r="AI19" s="34"/>
      <c r="AJ19" s="35"/>
      <c r="AK19" s="42"/>
    </row>
    <row r="20" spans="1:37" ht="12.95" customHeight="1" x14ac:dyDescent="0.2">
      <c r="A20">
        <v>2001</v>
      </c>
      <c r="B20" s="111">
        <v>37073</v>
      </c>
      <c r="C20" s="37" t="s">
        <v>107</v>
      </c>
      <c r="D20" s="34"/>
      <c r="E20" s="34">
        <v>5.6222251418570695</v>
      </c>
      <c r="F20" s="34">
        <v>2.9749068699731902</v>
      </c>
      <c r="G20" s="34">
        <v>2.9862000000000002</v>
      </c>
      <c r="H20" s="34">
        <v>4.0571999999999999</v>
      </c>
      <c r="I20" s="34">
        <v>4.6255553908059497</v>
      </c>
      <c r="J20" s="34">
        <v>4.1088582794039059</v>
      </c>
      <c r="K20" s="34">
        <v>5.0795871827559411</v>
      </c>
      <c r="L20" s="34">
        <v>6.9552000000000005</v>
      </c>
      <c r="M20" s="34">
        <v>5.09123721179279</v>
      </c>
      <c r="N20" s="34">
        <v>4.5990000000000002</v>
      </c>
      <c r="O20" s="34">
        <v>4.635079458505003</v>
      </c>
      <c r="P20" s="34">
        <v>4.024917961847752</v>
      </c>
      <c r="Q20" s="34">
        <v>2.6127572359550562</v>
      </c>
      <c r="R20" s="34">
        <v>4.6500000000000004</v>
      </c>
      <c r="S20" s="40">
        <f t="shared" si="0"/>
        <v>4.6122776954029749</v>
      </c>
      <c r="T20" s="39">
        <f t="shared" si="1"/>
        <v>0.81786715996356796</v>
      </c>
      <c r="U20" s="38">
        <f t="shared" si="2"/>
        <v>10</v>
      </c>
      <c r="V20" s="40"/>
      <c r="W20" s="40"/>
      <c r="X20" s="41"/>
      <c r="Y20" s="41"/>
      <c r="Z20" s="41"/>
      <c r="AA20" s="41"/>
      <c r="AB20" s="41"/>
      <c r="AC20" s="41"/>
      <c r="AD20" s="41"/>
      <c r="AE20" s="41"/>
      <c r="AF20" s="41"/>
      <c r="AG20" s="41"/>
      <c r="AH20" s="41"/>
      <c r="AI20" s="34"/>
      <c r="AJ20" s="35"/>
      <c r="AK20" s="42"/>
    </row>
    <row r="21" spans="1:37" ht="12.95" customHeight="1" x14ac:dyDescent="0.2">
      <c r="A21">
        <v>2002</v>
      </c>
      <c r="B21" s="111">
        <v>37257</v>
      </c>
      <c r="C21" s="37" t="s">
        <v>107</v>
      </c>
      <c r="D21" s="34"/>
      <c r="E21" s="34">
        <v>5.4560000000000004</v>
      </c>
      <c r="F21" s="34">
        <v>4.3825572005383577</v>
      </c>
      <c r="G21" s="34">
        <v>3.0503999999999998</v>
      </c>
      <c r="H21" s="34">
        <v>4.0671999999999997</v>
      </c>
      <c r="I21" s="34">
        <v>4.5880000000000001</v>
      </c>
      <c r="J21" s="34">
        <v>3.968</v>
      </c>
      <c r="K21" s="34">
        <v>5.8837999999999999</v>
      </c>
      <c r="L21" s="34">
        <v>6.5533999999999999</v>
      </c>
      <c r="M21" s="34">
        <v>5.1707999999999998</v>
      </c>
      <c r="N21" s="34"/>
      <c r="O21" s="34">
        <v>4.5011999999999999</v>
      </c>
      <c r="P21" s="34">
        <v>3.7138</v>
      </c>
      <c r="Q21" s="34">
        <v>2.1427952329360775</v>
      </c>
      <c r="R21" s="34">
        <v>4.41</v>
      </c>
      <c r="S21" s="40">
        <f t="shared" si="0"/>
        <v>4.41</v>
      </c>
      <c r="T21" s="39">
        <f t="shared" si="1"/>
        <v>0</v>
      </c>
      <c r="U21" s="38">
        <f t="shared" si="2"/>
        <v>7</v>
      </c>
      <c r="V21" s="40"/>
      <c r="W21" s="40"/>
      <c r="X21" s="41"/>
      <c r="Y21" s="41"/>
      <c r="Z21" s="41"/>
      <c r="AA21" s="41"/>
      <c r="AB21" s="41"/>
      <c r="AC21" s="41"/>
      <c r="AD21" s="41"/>
      <c r="AE21" s="41"/>
      <c r="AF21" s="41"/>
      <c r="AG21" s="41"/>
      <c r="AH21" s="41"/>
      <c r="AI21" s="34"/>
      <c r="AJ21" s="35"/>
      <c r="AK21" s="42"/>
    </row>
    <row r="22" spans="1:37" ht="12.95" customHeight="1" x14ac:dyDescent="0.2">
      <c r="A22">
        <v>2002</v>
      </c>
      <c r="B22" s="111">
        <v>37438</v>
      </c>
      <c r="C22" s="37" t="s">
        <v>107</v>
      </c>
      <c r="D22" s="34"/>
      <c r="E22" s="34">
        <v>5.6370269999999998</v>
      </c>
      <c r="F22" s="34">
        <v>4.2903538881934065</v>
      </c>
      <c r="G22" s="34">
        <v>3.1808480000000001</v>
      </c>
      <c r="H22" s="34">
        <v>4.2069279999999996</v>
      </c>
      <c r="I22" s="34">
        <v>4.6430119999999997</v>
      </c>
      <c r="J22" s="34">
        <v>4.1043200000000004</v>
      </c>
      <c r="K22" s="34">
        <v>6.0859370000000004</v>
      </c>
      <c r="L22" s="34">
        <v>7.0607129999999998</v>
      </c>
      <c r="M22" s="34">
        <v>5.3548549999999997</v>
      </c>
      <c r="N22" s="34"/>
      <c r="O22" s="34">
        <v>4.6558380000000001</v>
      </c>
      <c r="P22" s="34">
        <v>3.8413870000000001</v>
      </c>
      <c r="Q22" s="34">
        <v>2.1793095238095237</v>
      </c>
      <c r="R22" s="34">
        <v>4.2130000000000001</v>
      </c>
      <c r="S22" s="40">
        <f t="shared" si="0"/>
        <v>4.2903538881934065</v>
      </c>
      <c r="T22" s="39">
        <f t="shared" si="1"/>
        <v>-1.8029722071709744</v>
      </c>
      <c r="U22" s="38">
        <f t="shared" si="2"/>
        <v>6</v>
      </c>
      <c r="V22" s="40"/>
      <c r="W22" s="40"/>
      <c r="X22" s="41"/>
      <c r="Y22" s="41"/>
      <c r="Z22" s="41"/>
      <c r="AA22" s="41"/>
      <c r="AB22" s="41"/>
      <c r="AC22" s="41"/>
      <c r="AD22" s="41"/>
      <c r="AE22" s="41"/>
      <c r="AF22" s="41"/>
      <c r="AG22" s="41"/>
      <c r="AH22" s="41"/>
      <c r="AI22" s="34"/>
      <c r="AJ22" s="35"/>
      <c r="AK22" s="42"/>
    </row>
    <row r="23" spans="1:37" ht="12.95" customHeight="1" x14ac:dyDescent="0.2">
      <c r="A23">
        <v>2003</v>
      </c>
      <c r="B23" s="111">
        <v>37622</v>
      </c>
      <c r="C23" s="37" t="s">
        <v>107</v>
      </c>
      <c r="D23" s="34"/>
      <c r="E23" s="34">
        <v>5.841699010000001</v>
      </c>
      <c r="F23" s="34">
        <v>5.0712582883390764</v>
      </c>
      <c r="G23" s="34">
        <v>4.3434904900000006</v>
      </c>
      <c r="H23" s="34">
        <v>4.3106350400000002</v>
      </c>
      <c r="I23" s="34">
        <v>5.840384792</v>
      </c>
      <c r="J23" s="34">
        <v>4.4026303000000002</v>
      </c>
      <c r="K23" s="34">
        <v>5.9731208100000002</v>
      </c>
      <c r="L23" s="34">
        <v>7.3793340700000005</v>
      </c>
      <c r="M23" s="34">
        <v>5.6905639400000005</v>
      </c>
      <c r="N23" s="34"/>
      <c r="O23" s="34">
        <v>4.8231800600000003</v>
      </c>
      <c r="P23" s="34">
        <v>3.9557961800000001</v>
      </c>
      <c r="Q23" s="34">
        <v>4.6131260226634776</v>
      </c>
      <c r="R23" s="34">
        <v>4.0330000000000004</v>
      </c>
      <c r="S23" s="40">
        <f t="shared" si="0"/>
        <v>4.8231800600000003</v>
      </c>
      <c r="T23" s="39">
        <f t="shared" si="1"/>
        <v>-16.382968294159017</v>
      </c>
      <c r="U23" s="38">
        <f t="shared" si="2"/>
        <v>2</v>
      </c>
      <c r="V23" s="40"/>
      <c r="W23" s="40"/>
      <c r="X23" s="41"/>
      <c r="Y23" s="41"/>
      <c r="Z23" s="41"/>
      <c r="AA23" s="41"/>
      <c r="AB23" s="41"/>
      <c r="AC23" s="41"/>
      <c r="AD23" s="41"/>
      <c r="AE23" s="41"/>
      <c r="AF23" s="41"/>
      <c r="AG23" s="41"/>
      <c r="AH23" s="41"/>
      <c r="AI23" s="34"/>
      <c r="AJ23" s="35"/>
      <c r="AK23" s="42"/>
    </row>
    <row r="24" spans="1:37" ht="12.95" customHeight="1" x14ac:dyDescent="0.2">
      <c r="A24">
        <v>2003</v>
      </c>
      <c r="B24" s="111">
        <v>37803</v>
      </c>
      <c r="C24" s="37" t="s">
        <v>107</v>
      </c>
      <c r="D24" s="34">
        <v>5.2904837499999999</v>
      </c>
      <c r="E24" s="34">
        <v>6.0243024999999992</v>
      </c>
      <c r="F24" s="34">
        <v>5.2056589713224506</v>
      </c>
      <c r="G24" s="34">
        <v>4.3609800000000005</v>
      </c>
      <c r="H24" s="34">
        <v>4.5846200000000072</v>
      </c>
      <c r="I24" s="34">
        <v>6.0592462500000002</v>
      </c>
      <c r="J24" s="34">
        <v>4.6824625000000077</v>
      </c>
      <c r="K24" s="34">
        <v>6.3527737499999999</v>
      </c>
      <c r="L24" s="34">
        <v>7.7155799999999992</v>
      </c>
      <c r="M24" s="34">
        <v>6.0522575000000005</v>
      </c>
      <c r="N24" s="34"/>
      <c r="O24" s="34">
        <v>5.1227537500000002</v>
      </c>
      <c r="P24" s="34">
        <v>4.2072275000000001</v>
      </c>
      <c r="Q24" s="34">
        <v>3.11</v>
      </c>
      <c r="R24" s="34">
        <v>3.91</v>
      </c>
      <c r="S24" s="40">
        <f t="shared" si="0"/>
        <v>5.1642063606612254</v>
      </c>
      <c r="T24" s="39">
        <f t="shared" si="1"/>
        <v>-24.286526778156027</v>
      </c>
      <c r="U24" s="38">
        <f t="shared" si="2"/>
        <v>2</v>
      </c>
      <c r="V24" s="40"/>
      <c r="W24" s="40"/>
      <c r="X24" s="41"/>
      <c r="Y24" s="41"/>
      <c r="Z24" s="41"/>
      <c r="AA24" s="41"/>
      <c r="AB24" s="41"/>
      <c r="AC24" s="41"/>
      <c r="AD24" s="41"/>
      <c r="AE24" s="41"/>
      <c r="AF24" s="41"/>
      <c r="AG24" s="41"/>
      <c r="AH24" s="41"/>
      <c r="AI24" s="34"/>
      <c r="AJ24" s="35"/>
      <c r="AK24" s="42"/>
    </row>
    <row r="25" spans="1:37" ht="12.95" customHeight="1" x14ac:dyDescent="0.2">
      <c r="A25">
        <v>2004</v>
      </c>
      <c r="B25" s="111">
        <v>37987</v>
      </c>
      <c r="C25" s="37" t="s">
        <v>107</v>
      </c>
      <c r="D25" s="34">
        <v>5.6165999999999991</v>
      </c>
      <c r="E25" s="34">
        <v>6.15</v>
      </c>
      <c r="F25" s="34">
        <v>4.97</v>
      </c>
      <c r="G25" s="34">
        <v>4.3952999999999998</v>
      </c>
      <c r="H25" s="34">
        <v>4.6505999999999998</v>
      </c>
      <c r="I25" s="34">
        <v>6.7343999999999991</v>
      </c>
      <c r="J25" s="34">
        <v>4.7333999999999996</v>
      </c>
      <c r="K25" s="34">
        <v>6.6308999999999987</v>
      </c>
      <c r="L25" s="34">
        <v>7.3898999999999999</v>
      </c>
      <c r="M25" s="34">
        <v>6.14</v>
      </c>
      <c r="N25" s="34"/>
      <c r="O25" s="34">
        <v>5.1542999999999992</v>
      </c>
      <c r="P25" s="34">
        <v>4.2300000000000004</v>
      </c>
      <c r="Q25" s="34">
        <v>4.08</v>
      </c>
      <c r="R25" s="34">
        <v>3.9630000000000001</v>
      </c>
      <c r="S25" s="40">
        <f t="shared" si="0"/>
        <v>5.062149999999999</v>
      </c>
      <c r="T25" s="39">
        <f t="shared" si="1"/>
        <v>-21.713106091285304</v>
      </c>
      <c r="U25" s="38">
        <f t="shared" si="2"/>
        <v>1</v>
      </c>
      <c r="V25" s="40"/>
      <c r="W25" s="40"/>
      <c r="X25" s="41"/>
      <c r="Y25" s="41"/>
      <c r="Z25" s="41"/>
      <c r="AA25" s="41"/>
      <c r="AB25" s="41"/>
      <c r="AC25" s="41"/>
      <c r="AD25" s="41"/>
      <c r="AE25" s="41"/>
      <c r="AF25" s="41"/>
      <c r="AG25" s="41"/>
      <c r="AH25" s="41"/>
      <c r="AI25" s="34"/>
      <c r="AJ25" s="35"/>
      <c r="AK25" s="42"/>
    </row>
    <row r="26" spans="1:37" ht="12.95" customHeight="1" x14ac:dyDescent="0.2">
      <c r="A26">
        <v>2004</v>
      </c>
      <c r="B26" s="111">
        <v>38169</v>
      </c>
      <c r="C26" s="37" t="s">
        <v>107</v>
      </c>
      <c r="D26" s="34">
        <v>5.5498399999999997</v>
      </c>
      <c r="E26" s="34">
        <v>6.0134799999999995</v>
      </c>
      <c r="F26" s="34">
        <v>5.0437046979865761</v>
      </c>
      <c r="G26" s="34">
        <v>4.2281199999999997</v>
      </c>
      <c r="H26" s="34">
        <v>4.6640800000000002</v>
      </c>
      <c r="I26" s="34">
        <v>6.7469999999999999</v>
      </c>
      <c r="J26" s="34">
        <v>4.7471199999999998</v>
      </c>
      <c r="K26" s="34">
        <v>6.6501199999999994</v>
      </c>
      <c r="L26" s="34">
        <v>7.8818799999999998</v>
      </c>
      <c r="M26" s="34">
        <v>6.2072400000000005</v>
      </c>
      <c r="N26" s="34"/>
      <c r="O26" s="34">
        <v>5.1415599999999992</v>
      </c>
      <c r="P26" s="34">
        <v>4.2419599999999997</v>
      </c>
      <c r="Q26" s="34">
        <v>4.28</v>
      </c>
      <c r="R26" s="34">
        <v>4.09</v>
      </c>
      <c r="S26" s="40">
        <f t="shared" si="0"/>
        <v>5.0926323489932876</v>
      </c>
      <c r="T26" s="39">
        <f t="shared" si="1"/>
        <v>-19.687899700662435</v>
      </c>
      <c r="U26" s="38">
        <f t="shared" si="2"/>
        <v>1</v>
      </c>
      <c r="V26" s="40"/>
      <c r="W26" s="40"/>
      <c r="X26" s="41"/>
      <c r="Y26" s="41"/>
      <c r="Z26" s="41"/>
      <c r="AA26" s="41"/>
      <c r="AB26" s="41"/>
      <c r="AC26" s="41"/>
      <c r="AD26" s="41"/>
      <c r="AE26" s="41"/>
      <c r="AF26" s="41"/>
      <c r="AG26" s="41"/>
      <c r="AH26" s="41"/>
      <c r="AI26" s="34"/>
      <c r="AJ26" s="35"/>
      <c r="AK26" s="42"/>
    </row>
    <row r="27" spans="1:37" ht="12.95" customHeight="1" x14ac:dyDescent="0.2">
      <c r="A27">
        <v>2005</v>
      </c>
      <c r="B27" s="111">
        <v>38353</v>
      </c>
      <c r="C27" s="37" t="s">
        <v>107</v>
      </c>
      <c r="D27" s="34">
        <v>6.1622694000000005</v>
      </c>
      <c r="E27" s="34">
        <v>6.2600832000000004</v>
      </c>
      <c r="F27" s="34">
        <v>5.1438939049795041</v>
      </c>
      <c r="G27" s="34">
        <v>4.3387406999999998</v>
      </c>
      <c r="H27" s="34">
        <v>4.7090357999999997</v>
      </c>
      <c r="I27" s="34">
        <v>7.063553699999999</v>
      </c>
      <c r="J27" s="34">
        <v>4.9186367999999998</v>
      </c>
      <c r="K27" s="34">
        <v>7.6224897</v>
      </c>
      <c r="L27" s="34">
        <v>7.9019577000000005</v>
      </c>
      <c r="M27" s="34" t="s">
        <v>66</v>
      </c>
      <c r="N27" s="34">
        <v>6.8469660000000001</v>
      </c>
      <c r="O27" s="34">
        <v>5.4356526000000001</v>
      </c>
      <c r="P27" s="34">
        <v>5.4775727999999999</v>
      </c>
      <c r="Q27" s="34">
        <v>3.71</v>
      </c>
      <c r="R27" s="34">
        <v>4.51</v>
      </c>
      <c r="S27" s="40">
        <f t="shared" si="0"/>
        <v>5.4566127</v>
      </c>
      <c r="T27" s="39">
        <f t="shared" si="1"/>
        <v>-17.347991364679412</v>
      </c>
      <c r="U27" s="38">
        <f t="shared" si="2"/>
        <v>3</v>
      </c>
      <c r="V27" s="40"/>
      <c r="W27" s="40"/>
      <c r="X27" s="41">
        <v>6.5359655172413804</v>
      </c>
      <c r="Y27" s="41">
        <v>4.8685896380224625</v>
      </c>
      <c r="Z27" s="41">
        <v>3.5528389554280171</v>
      </c>
      <c r="AA27" s="41">
        <v>6.0219063034449061</v>
      </c>
      <c r="AB27" s="41">
        <v>2.9350265651924183</v>
      </c>
      <c r="AC27" s="41">
        <v>3.695200996292864</v>
      </c>
      <c r="AD27" s="41">
        <v>5.2111443702509783</v>
      </c>
      <c r="AE27" s="41">
        <v>4.2583478442144509</v>
      </c>
      <c r="AF27" s="41"/>
      <c r="AG27" s="41">
        <v>5.3425688785409395</v>
      </c>
      <c r="AH27" s="41">
        <v>4.7694688881474692</v>
      </c>
      <c r="AI27" s="34">
        <f>MEDIAN(D27:R27,V27:AH27)</f>
        <v>5.1775191376152412</v>
      </c>
      <c r="AJ27" s="35">
        <f>(R27-AI27)/AI27*100</f>
        <v>-12.89264452478103</v>
      </c>
      <c r="AK27" s="42">
        <f>RANK(R27,(D27:R27,X27:AH27),1)</f>
        <v>7</v>
      </c>
    </row>
    <row r="28" spans="1:37" ht="12.95" customHeight="1" x14ac:dyDescent="0.2">
      <c r="A28">
        <v>2005</v>
      </c>
      <c r="B28" s="111">
        <v>38534</v>
      </c>
      <c r="C28" s="37" t="s">
        <v>107</v>
      </c>
      <c r="D28" s="34">
        <v>5.8336399999999999</v>
      </c>
      <c r="E28" s="34">
        <v>6.4878799999999996</v>
      </c>
      <c r="F28" s="34">
        <v>5.0931824394950542</v>
      </c>
      <c r="G28" s="34">
        <v>4.0617399999999995</v>
      </c>
      <c r="H28" s="34">
        <v>4.5933099999999998</v>
      </c>
      <c r="I28" s="34">
        <v>7.2511599999999996</v>
      </c>
      <c r="J28" s="34">
        <v>4.7977600000000002</v>
      </c>
      <c r="K28" s="34">
        <v>7.4351650000000005</v>
      </c>
      <c r="L28" s="34">
        <v>7.9190299999999993</v>
      </c>
      <c r="M28" s="34" t="s">
        <v>66</v>
      </c>
      <c r="N28" s="34">
        <v>6.6923299999999992</v>
      </c>
      <c r="O28" s="34">
        <v>5.4451849999999995</v>
      </c>
      <c r="P28" s="34">
        <v>5.3429599999999997</v>
      </c>
      <c r="Q28" s="34">
        <v>4.1850615188799312</v>
      </c>
      <c r="R28" s="34">
        <v>4.96</v>
      </c>
      <c r="S28" s="40">
        <f t="shared" si="0"/>
        <v>5.3940725</v>
      </c>
      <c r="T28" s="39">
        <f t="shared" si="1"/>
        <v>-8.0472129360515652</v>
      </c>
      <c r="U28" s="38">
        <f t="shared" si="2"/>
        <v>5</v>
      </c>
      <c r="V28" s="40"/>
      <c r="W28" s="40"/>
      <c r="X28" s="41">
        <v>7.5773321708805588</v>
      </c>
      <c r="Y28" s="41">
        <v>4.5281760586862294</v>
      </c>
      <c r="Z28" s="41">
        <v>3.5194163588255605</v>
      </c>
      <c r="AA28" s="41">
        <v>6.4585387609471301</v>
      </c>
      <c r="AB28" s="41">
        <v>2.8186009767308247</v>
      </c>
      <c r="AC28" s="41">
        <v>3.5476019462465249</v>
      </c>
      <c r="AD28" s="41">
        <v>5.0612625203820176</v>
      </c>
      <c r="AE28" s="41">
        <v>4.0824721000173998</v>
      </c>
      <c r="AF28" s="41"/>
      <c r="AG28" s="41">
        <v>5.1569620253164565</v>
      </c>
      <c r="AH28" s="41">
        <v>4.5795990812278138</v>
      </c>
      <c r="AI28" s="34">
        <f>MEDIAN(D28:R28,V28:AH28)</f>
        <v>5.0772224799385359</v>
      </c>
      <c r="AJ28" s="35">
        <f>(R28-AI28)/AI28*100</f>
        <v>-2.3087914780515004</v>
      </c>
      <c r="AK28" s="42">
        <f>RANK(R28,(D28:R28,X28:AH28),1)</f>
        <v>11</v>
      </c>
    </row>
    <row r="29" spans="1:37" ht="12.95" customHeight="1" x14ac:dyDescent="0.2">
      <c r="A29">
        <v>2006</v>
      </c>
      <c r="B29" s="111">
        <v>38718</v>
      </c>
      <c r="C29" s="37" t="s">
        <v>107</v>
      </c>
      <c r="D29" s="34">
        <v>6.2682119999999992</v>
      </c>
      <c r="E29" s="34">
        <v>7.37235</v>
      </c>
      <c r="F29" s="34">
        <v>5.4486053555632994</v>
      </c>
      <c r="G29" s="34">
        <v>4.1902379999999999</v>
      </c>
      <c r="H29" s="34">
        <v>4.6222919999999998</v>
      </c>
      <c r="I29" s="34">
        <v>7.7563980000000008</v>
      </c>
      <c r="J29" s="34">
        <v>4.9926240000000002</v>
      </c>
      <c r="K29" s="34">
        <v>7.9072740000000001</v>
      </c>
      <c r="L29" s="34">
        <v>8.5587839999999993</v>
      </c>
      <c r="M29" s="34" t="s">
        <v>66</v>
      </c>
      <c r="N29" s="34">
        <v>7.1597520000000001</v>
      </c>
      <c r="O29" s="34">
        <v>6.1173359999999999</v>
      </c>
      <c r="P29" s="34">
        <v>5.6441340000000002</v>
      </c>
      <c r="Q29" s="34">
        <v>4.5326433891091975</v>
      </c>
      <c r="R29" s="34">
        <v>6.1</v>
      </c>
      <c r="S29" s="40">
        <f t="shared" si="0"/>
        <v>6.1086679999999998</v>
      </c>
      <c r="T29" s="39">
        <f t="shared" si="1"/>
        <v>-0.14189672773180864</v>
      </c>
      <c r="U29" s="38">
        <f t="shared" si="2"/>
        <v>7</v>
      </c>
      <c r="V29" s="40"/>
      <c r="W29" s="40"/>
      <c r="X29" s="41">
        <v>8.5859529206625975</v>
      </c>
      <c r="Y29" s="41">
        <v>5.4571064416121251</v>
      </c>
      <c r="Z29" s="41">
        <v>3.5590454156174505</v>
      </c>
      <c r="AA29" s="41">
        <v>6.502737741897187</v>
      </c>
      <c r="AB29" s="41">
        <v>2.8468284975581728</v>
      </c>
      <c r="AC29" s="41">
        <v>3.583130213160334</v>
      </c>
      <c r="AD29" s="41">
        <v>5.1119496855345909</v>
      </c>
      <c r="AE29" s="41">
        <v>5.1596849864218282</v>
      </c>
      <c r="AF29" s="41"/>
      <c r="AG29" s="41">
        <v>5.6870777763105771</v>
      </c>
      <c r="AH29" s="41">
        <v>4.879345302713987</v>
      </c>
      <c r="AI29" s="34">
        <f>MEDIAN(D29:R29,V29:AH29)</f>
        <v>5.5506202208060627</v>
      </c>
      <c r="AJ29" s="35">
        <f>(R29-AI29)/AI29*100</f>
        <v>9.8976286854328492</v>
      </c>
      <c r="AK29" s="42">
        <f>RANK(R29,(D29:R29,X29:AH29),1)</f>
        <v>15</v>
      </c>
    </row>
    <row r="30" spans="1:37" ht="12.95" customHeight="1" x14ac:dyDescent="0.2">
      <c r="A30">
        <v>2006</v>
      </c>
      <c r="B30" s="111">
        <v>38899</v>
      </c>
      <c r="C30" s="37" t="s">
        <v>107</v>
      </c>
      <c r="D30" s="34">
        <v>6.2219789999999993</v>
      </c>
      <c r="E30" s="34">
        <v>8.0352809999999995</v>
      </c>
      <c r="F30" s="34">
        <v>6.3557553088803092</v>
      </c>
      <c r="G30" s="34">
        <v>4.4086770000000008</v>
      </c>
      <c r="H30" s="34">
        <v>4.6647540000000003</v>
      </c>
      <c r="I30" s="34">
        <v>8.0422019999999996</v>
      </c>
      <c r="J30" s="34">
        <v>5.0384880000000001</v>
      </c>
      <c r="K30" s="34">
        <v>7.9799129999999998</v>
      </c>
      <c r="L30" s="34">
        <v>9.9385560000000002</v>
      </c>
      <c r="M30" s="34" t="s">
        <v>66</v>
      </c>
      <c r="N30" s="34">
        <v>7.4539170000000006</v>
      </c>
      <c r="O30" s="34">
        <v>6.0697169999999998</v>
      </c>
      <c r="P30" s="34">
        <v>6.042033</v>
      </c>
      <c r="Q30" s="34">
        <v>5.3564052605942525</v>
      </c>
      <c r="R30" s="34">
        <v>6.52</v>
      </c>
      <c r="S30" s="40">
        <f t="shared" si="0"/>
        <v>6.2888671544401546</v>
      </c>
      <c r="T30" s="39">
        <f t="shared" si="1"/>
        <v>3.6752699633137786</v>
      </c>
      <c r="U30" s="38">
        <f t="shared" si="2"/>
        <v>9</v>
      </c>
      <c r="V30" s="40"/>
      <c r="W30" s="40"/>
      <c r="X30" s="41">
        <v>8.7505513043478267</v>
      </c>
      <c r="Y30" s="41">
        <v>5.6110307794896999</v>
      </c>
      <c r="Z30" s="41">
        <v>3.6846298876433217</v>
      </c>
      <c r="AA30" s="41">
        <v>5.7693319216516672</v>
      </c>
      <c r="AB30" s="41">
        <v>3.1120140784370065</v>
      </c>
      <c r="AC30" s="41">
        <v>3.6160461075069517</v>
      </c>
      <c r="AD30" s="41">
        <v>7.2224737945492654</v>
      </c>
      <c r="AE30" s="41">
        <v>4.9108955260691571</v>
      </c>
      <c r="AF30" s="41"/>
      <c r="AG30" s="41">
        <v>5.6847848761408084</v>
      </c>
      <c r="AH30" s="41">
        <v>4.8088574051662984</v>
      </c>
      <c r="AI30" s="34">
        <f>MEDIAN(D30:R30,V30:AH30)</f>
        <v>5.9056824608258331</v>
      </c>
      <c r="AJ30" s="35">
        <f>(R30-AI30)/AI30*100</f>
        <v>10.402143075743055</v>
      </c>
      <c r="AK30" s="42">
        <f>RANK(R30,(D30:R30,X30:AH30),1)</f>
        <v>17</v>
      </c>
    </row>
    <row r="31" spans="1:37" ht="12.95" customHeight="1" x14ac:dyDescent="0.2">
      <c r="A31">
        <v>2007</v>
      </c>
      <c r="B31" s="111">
        <v>39083</v>
      </c>
      <c r="C31" s="37" t="s">
        <v>107</v>
      </c>
      <c r="D31" s="34">
        <v>6.7182160000000009</v>
      </c>
      <c r="E31" s="34">
        <v>7.1161360000000009</v>
      </c>
      <c r="F31" s="34">
        <v>4.7718646864686471</v>
      </c>
      <c r="G31" s="34">
        <v>4.0720480000000006</v>
      </c>
      <c r="H31" s="34">
        <v>4.5429200000000005</v>
      </c>
      <c r="I31" s="34">
        <v>7.9517680000000004</v>
      </c>
      <c r="J31" s="34">
        <v>5.0469520000000001</v>
      </c>
      <c r="K31" s="34">
        <v>7.7992319999999991</v>
      </c>
      <c r="L31" s="34">
        <v>9.3909120000000001</v>
      </c>
      <c r="M31" s="34" t="s">
        <v>66</v>
      </c>
      <c r="N31" s="34">
        <v>7.3946799999999993</v>
      </c>
      <c r="O31" s="34">
        <v>6.2208159999999992</v>
      </c>
      <c r="P31" s="34">
        <v>6.1014399999999993</v>
      </c>
      <c r="Q31" s="34">
        <v>4.709684523481803</v>
      </c>
      <c r="R31" s="34">
        <v>6.8</v>
      </c>
      <c r="S31" s="40">
        <f t="shared" si="0"/>
        <v>6.4695160000000005</v>
      </c>
      <c r="T31" s="39">
        <f t="shared" si="1"/>
        <v>5.108326496139731</v>
      </c>
      <c r="U31" s="38">
        <f t="shared" si="2"/>
        <v>9</v>
      </c>
      <c r="V31" s="40"/>
      <c r="W31" s="40"/>
      <c r="X31" s="41">
        <v>7.8450337125272291</v>
      </c>
      <c r="Y31" s="41">
        <v>5.9811749281609199</v>
      </c>
      <c r="Z31" s="41">
        <v>3.5742885355284857</v>
      </c>
      <c r="AA31" s="41">
        <v>6.9403535528596194</v>
      </c>
      <c r="AB31" s="41">
        <v>2.9770226523297492</v>
      </c>
      <c r="AC31" s="41">
        <v>3.7639602351714556</v>
      </c>
      <c r="AD31" s="41">
        <v>6.9230766363848133</v>
      </c>
      <c r="AE31" s="41">
        <v>4.8872941873952831</v>
      </c>
      <c r="AF31" s="41"/>
      <c r="AG31" s="41">
        <v>6.548002359644328</v>
      </c>
      <c r="AH31" s="41">
        <v>5.5045599999999997</v>
      </c>
      <c r="AI31" s="34">
        <f>MEDIAN(D31:R31,V31:AH31)</f>
        <v>6.1611279999999997</v>
      </c>
      <c r="AJ31" s="35">
        <f>(R31-AI31)/AI31*100</f>
        <v>10.369399889111216</v>
      </c>
      <c r="AK31" s="42">
        <f>RANK(R31,(D31:R31,X31:AH31),1)</f>
        <v>16</v>
      </c>
    </row>
    <row r="32" spans="1:37" ht="12.95" customHeight="1" x14ac:dyDescent="0.2">
      <c r="A32">
        <v>2007</v>
      </c>
      <c r="B32" s="111">
        <v>39264</v>
      </c>
      <c r="C32" s="37" t="s">
        <v>107</v>
      </c>
      <c r="D32" s="34">
        <v>6.7335060000000002</v>
      </c>
      <c r="E32" s="34">
        <v>7.0910970000000004</v>
      </c>
      <c r="F32" s="34">
        <v>5.2654690964802642</v>
      </c>
      <c r="G32" s="34">
        <v>0</v>
      </c>
      <c r="H32" s="34">
        <v>4.6216950000000008</v>
      </c>
      <c r="I32" s="34" t="s">
        <v>66</v>
      </c>
      <c r="J32" s="34">
        <v>5.1344669999999999</v>
      </c>
      <c r="K32" s="34">
        <v>7.9344719999999995</v>
      </c>
      <c r="L32" s="34">
        <v>9.5537519999999994</v>
      </c>
      <c r="M32" s="34" t="s">
        <v>66</v>
      </c>
      <c r="N32" s="34" t="s">
        <v>66</v>
      </c>
      <c r="O32" s="34">
        <v>6.3286860000000003</v>
      </c>
      <c r="P32" s="34">
        <v>5.0669969999999998</v>
      </c>
      <c r="Q32" s="34"/>
      <c r="R32" s="34" t="s">
        <v>66</v>
      </c>
      <c r="S32" s="40" t="s">
        <v>66</v>
      </c>
      <c r="T32" s="39" t="s">
        <v>66</v>
      </c>
      <c r="U32" s="38" t="s">
        <v>66</v>
      </c>
      <c r="V32" s="40"/>
      <c r="W32" s="40"/>
      <c r="X32" s="41">
        <v>8.2781757173183586</v>
      </c>
      <c r="Y32" s="41">
        <v>5.8976409605416258</v>
      </c>
      <c r="Z32" s="41">
        <v>3.6205693249651678</v>
      </c>
      <c r="AA32" s="41">
        <v>7.8393195625759411</v>
      </c>
      <c r="AB32" s="41">
        <v>3.5708652604390876</v>
      </c>
      <c r="AC32" s="41">
        <v>3.8263137164040777</v>
      </c>
      <c r="AD32" s="41">
        <v>7.0377638015373858</v>
      </c>
      <c r="AE32" s="41">
        <v>5.2349132211666038</v>
      </c>
      <c r="AF32" s="41"/>
      <c r="AG32" s="41">
        <v>6.9411030426693872</v>
      </c>
      <c r="AH32" s="41">
        <v>5.5460339999999997</v>
      </c>
      <c r="AI32" s="34" t="s">
        <v>66</v>
      </c>
      <c r="AJ32" s="35"/>
      <c r="AK32" s="42"/>
    </row>
    <row r="33" spans="1:37" ht="12.95" customHeight="1" x14ac:dyDescent="0.2">
      <c r="A33">
        <v>2007</v>
      </c>
      <c r="B33" s="111" t="s">
        <v>183</v>
      </c>
      <c r="C33" s="37" t="s">
        <v>108</v>
      </c>
      <c r="D33" s="34"/>
      <c r="E33" s="34"/>
      <c r="F33" s="34"/>
      <c r="G33" s="34">
        <v>4.6348935899999999</v>
      </c>
      <c r="H33" s="34"/>
      <c r="I33" s="34">
        <v>8.2780413900000003</v>
      </c>
      <c r="J33" s="34"/>
      <c r="K33" s="34"/>
      <c r="L33" s="34"/>
      <c r="M33" s="34">
        <v>8.7907807099999999</v>
      </c>
      <c r="N33" s="34">
        <v>8.9796846699999993</v>
      </c>
      <c r="O33" s="34"/>
      <c r="P33" s="34"/>
      <c r="Q33" s="34">
        <v>4.8934657301679323</v>
      </c>
      <c r="R33" s="34">
        <v>7.96</v>
      </c>
      <c r="S33" s="40"/>
      <c r="T33" s="39"/>
      <c r="U33" s="38"/>
      <c r="V33" s="40"/>
      <c r="W33" s="40"/>
      <c r="X33" s="41"/>
      <c r="Y33" s="41"/>
      <c r="Z33" s="41"/>
      <c r="AA33" s="41"/>
      <c r="AB33" s="41"/>
      <c r="AC33" s="41"/>
      <c r="AD33" s="41"/>
      <c r="AE33" s="41"/>
      <c r="AF33" s="41"/>
      <c r="AG33" s="41"/>
      <c r="AH33" s="41"/>
      <c r="AI33" s="34"/>
      <c r="AJ33" s="35"/>
      <c r="AK33" s="42"/>
    </row>
    <row r="34" spans="1:37" ht="12.95" customHeight="1" x14ac:dyDescent="0.2">
      <c r="A34">
        <v>2007</v>
      </c>
      <c r="B34" s="111" t="s">
        <v>200</v>
      </c>
      <c r="C34" s="37" t="s">
        <v>108</v>
      </c>
      <c r="D34" s="34">
        <v>8.1666732</v>
      </c>
      <c r="E34" s="34">
        <v>8.2291732499999988</v>
      </c>
      <c r="F34" s="34">
        <v>6.7152831499999994</v>
      </c>
      <c r="G34" s="34">
        <v>4.6944481999999992</v>
      </c>
      <c r="H34" s="34">
        <v>5.1458374500000001</v>
      </c>
      <c r="I34" s="34">
        <v>8.5069512500000002</v>
      </c>
      <c r="J34" s="34">
        <v>6.7916720999999995</v>
      </c>
      <c r="K34" s="34">
        <v>9.6180632500000005</v>
      </c>
      <c r="L34" s="34"/>
      <c r="M34" s="34">
        <v>7.6944505999999997</v>
      </c>
      <c r="N34" s="34">
        <v>8.5277846000000004</v>
      </c>
      <c r="O34" s="34">
        <v>7.1736168500000002</v>
      </c>
      <c r="P34" s="34">
        <v>8.062506449999999</v>
      </c>
      <c r="Q34" s="34">
        <v>5.2708375499999995</v>
      </c>
      <c r="R34" s="34">
        <v>8.3958400500000003</v>
      </c>
      <c r="S34" s="40">
        <f t="shared" ref="S34:S66" si="3">MEDIAN(D34:R34)</f>
        <v>7.8784785249999993</v>
      </c>
      <c r="T34" s="39">
        <f t="shared" ref="T34:T66" si="4">(R34-S34)/S34*100</f>
        <v>6.5667695019832664</v>
      </c>
      <c r="U34" s="38">
        <f t="shared" ref="U34:U66" si="5">RANK(R34,D34:R34,1)</f>
        <v>11</v>
      </c>
      <c r="V34" s="40">
        <v>4.4375035499999997</v>
      </c>
      <c r="W34" s="40">
        <v>5.5069488499999997</v>
      </c>
      <c r="X34" s="41">
        <v>10.32639715</v>
      </c>
      <c r="Y34" s="41">
        <v>7.5833393999999998</v>
      </c>
      <c r="Z34" s="41">
        <v>3.9930587500000003</v>
      </c>
      <c r="AA34" s="41">
        <v>8.6666735999999993</v>
      </c>
      <c r="AB34" s="41">
        <v>4.9861151000000001</v>
      </c>
      <c r="AC34" s="41">
        <v>6.0000048000000001</v>
      </c>
      <c r="AD34" s="41">
        <v>8.9444516000000007</v>
      </c>
      <c r="AE34" s="41">
        <v>7.4166726000000001</v>
      </c>
      <c r="AF34" s="41">
        <v>7.4097281500000003</v>
      </c>
      <c r="AG34" s="41">
        <v>8.7083402999999997</v>
      </c>
      <c r="AH34" s="41">
        <v>7.680561700000001</v>
      </c>
      <c r="AI34" s="34">
        <f t="shared" ref="AI34:AI60" si="6">MEDIAN(D34:R34,V34:AH34)</f>
        <v>7.5833393999999998</v>
      </c>
      <c r="AJ34" s="35">
        <f t="shared" ref="AJ34:AJ60" si="7">(R34-AI34)/AI34*100</f>
        <v>10.714285714285721</v>
      </c>
      <c r="AK34" s="42">
        <f>RANK(R34,(D34:R34,V34:AH34),1)</f>
        <v>20</v>
      </c>
    </row>
    <row r="35" spans="1:37" ht="12.95" customHeight="1" x14ac:dyDescent="0.2">
      <c r="A35">
        <v>2008</v>
      </c>
      <c r="B35" s="111" t="s">
        <v>184</v>
      </c>
      <c r="C35" s="37" t="s">
        <v>108</v>
      </c>
      <c r="D35" s="34">
        <v>9.5358004999999988</v>
      </c>
      <c r="E35" s="34">
        <v>10.939036183333334</v>
      </c>
      <c r="F35" s="34">
        <v>7.6751565000000008</v>
      </c>
      <c r="G35" s="34">
        <v>5.5819319999999992</v>
      </c>
      <c r="H35" s="34">
        <v>6.6518022999999999</v>
      </c>
      <c r="I35" s="34">
        <v>9.7063595333333339</v>
      </c>
      <c r="J35" s="34">
        <v>8.1558228666666661</v>
      </c>
      <c r="K35" s="34">
        <v>10.776229833333334</v>
      </c>
      <c r="L35" s="34">
        <v>11.830594766666668</v>
      </c>
      <c r="M35" s="34">
        <v>8.5899731333333325</v>
      </c>
      <c r="N35" s="34">
        <v>9.6986068499999991</v>
      </c>
      <c r="O35" s="34">
        <v>8.4271667833333339</v>
      </c>
      <c r="P35" s="34">
        <v>9.0551341333333326</v>
      </c>
      <c r="Q35" s="34">
        <v>6.1866412999999998</v>
      </c>
      <c r="R35" s="34">
        <v>8.6364892333333323</v>
      </c>
      <c r="S35" s="40">
        <f t="shared" si="3"/>
        <v>8.6364892333333323</v>
      </c>
      <c r="T35" s="39">
        <f t="shared" si="4"/>
        <v>0</v>
      </c>
      <c r="U35" s="38">
        <f t="shared" si="5"/>
        <v>8</v>
      </c>
      <c r="V35" s="40">
        <v>4.9539646499999996</v>
      </c>
      <c r="W35" s="40">
        <v>6.1866412999999998</v>
      </c>
      <c r="X35" s="41">
        <v>12.830690916666668</v>
      </c>
      <c r="Y35" s="41">
        <v>10.187025899999998</v>
      </c>
      <c r="Z35" s="41">
        <v>4.6593626833333328</v>
      </c>
      <c r="AA35" s="41">
        <v>10.481627866666665</v>
      </c>
      <c r="AB35" s="41">
        <v>5.9230500666666668</v>
      </c>
      <c r="AC35" s="41">
        <v>7.3107803833333334</v>
      </c>
      <c r="AD35" s="41">
        <v>9.9932088166666659</v>
      </c>
      <c r="AE35" s="41">
        <v>8.0085218833333336</v>
      </c>
      <c r="AF35" s="41">
        <v>7.7526833333333336</v>
      </c>
      <c r="AG35" s="41">
        <v>11.039821066666667</v>
      </c>
      <c r="AH35" s="41">
        <v>9.5435531833333336</v>
      </c>
      <c r="AI35" s="34">
        <f t="shared" si="6"/>
        <v>8.6132311833333333</v>
      </c>
      <c r="AJ35" s="35">
        <f t="shared" si="7"/>
        <v>0.27002700270025881</v>
      </c>
      <c r="AK35" s="42">
        <f>RANK(R35,(D35:R35,V35:AH35),1)</f>
        <v>15</v>
      </c>
    </row>
    <row r="36" spans="1:37" ht="12.95" customHeight="1" x14ac:dyDescent="0.2">
      <c r="A36">
        <v>2008</v>
      </c>
      <c r="B36" s="111" t="s">
        <v>201</v>
      </c>
      <c r="C36" s="37" t="s">
        <v>108</v>
      </c>
      <c r="D36" s="34">
        <v>9.8138000000000005</v>
      </c>
      <c r="E36" s="34">
        <v>11.678422000000003</v>
      </c>
      <c r="F36" s="34">
        <v>8.9632706666666664</v>
      </c>
      <c r="G36" s="34">
        <v>6.2072285000000003</v>
      </c>
      <c r="H36" s="34">
        <v>6.5098206666666671</v>
      </c>
      <c r="I36" s="34">
        <v>10.468053333333334</v>
      </c>
      <c r="J36" s="34">
        <v>9.2576846666666679</v>
      </c>
      <c r="K36" s="34">
        <v>12.667980166666668</v>
      </c>
      <c r="L36" s="34">
        <v>13.297699000000001</v>
      </c>
      <c r="M36" s="34">
        <v>9.0859431666666683</v>
      </c>
      <c r="N36" s="34">
        <v>9.838334500000002</v>
      </c>
      <c r="O36" s="34">
        <v>8.9796270000000007</v>
      </c>
      <c r="P36" s="34">
        <v>10.288133666666667</v>
      </c>
      <c r="Q36" s="34">
        <v>7.1395395000000015</v>
      </c>
      <c r="R36" s="34">
        <v>9.5766331666666673</v>
      </c>
      <c r="S36" s="40">
        <f t="shared" si="3"/>
        <v>9.5766331666666673</v>
      </c>
      <c r="T36" s="39">
        <f t="shared" si="4"/>
        <v>0</v>
      </c>
      <c r="U36" s="38">
        <f t="shared" si="5"/>
        <v>8</v>
      </c>
      <c r="V36" s="40">
        <v>5.9782398333333342</v>
      </c>
      <c r="W36" s="40">
        <v>8.2027011666666674</v>
      </c>
      <c r="X36" s="41">
        <v>15.759327166666671</v>
      </c>
      <c r="Y36" s="41">
        <v>11.015990500000001</v>
      </c>
      <c r="Z36" s="41">
        <v>5.3076301666666676</v>
      </c>
      <c r="AA36" s="41">
        <v>11.187732000000002</v>
      </c>
      <c r="AB36" s="41">
        <v>7.4257753333333341</v>
      </c>
      <c r="AC36" s="41">
        <v>7.7774365000000012</v>
      </c>
      <c r="AD36" s="41">
        <v>14.426286000000003</v>
      </c>
      <c r="AE36" s="41">
        <v>8.685213000000001</v>
      </c>
      <c r="AF36" s="41">
        <v>8.840598166666668</v>
      </c>
      <c r="AG36" s="41">
        <v>12.430813333333335</v>
      </c>
      <c r="AH36" s="41">
        <v>10.508944166666669</v>
      </c>
      <c r="AI36" s="34">
        <f t="shared" si="6"/>
        <v>9.4171589166666685</v>
      </c>
      <c r="AJ36" s="35">
        <f t="shared" si="7"/>
        <v>1.6934433347807081</v>
      </c>
      <c r="AK36" s="42">
        <f>RANK(R36,(D36:R36,V36:AH36),1)</f>
        <v>15</v>
      </c>
    </row>
    <row r="37" spans="1:37" ht="12.95" customHeight="1" x14ac:dyDescent="0.2">
      <c r="A37">
        <v>2009</v>
      </c>
      <c r="B37" s="111" t="s">
        <v>185</v>
      </c>
      <c r="C37" s="37" t="s">
        <v>108</v>
      </c>
      <c r="D37" s="34">
        <v>11.924759399999999</v>
      </c>
      <c r="E37" s="34">
        <v>11.853246599999999</v>
      </c>
      <c r="F37" s="34">
        <v>8.2060937999999997</v>
      </c>
      <c r="G37" s="34">
        <v>6.9635588999999998</v>
      </c>
      <c r="H37" s="34">
        <v>8.232911099999999</v>
      </c>
      <c r="I37" s="34">
        <v>11.8174902</v>
      </c>
      <c r="J37" s="34">
        <v>10.601772599999999</v>
      </c>
      <c r="K37" s="34">
        <v>13.390771799999998</v>
      </c>
      <c r="L37" s="34">
        <v>14.695880399999997</v>
      </c>
      <c r="M37" s="34">
        <v>11.719160099999998</v>
      </c>
      <c r="N37" s="34">
        <v>14.079082499999998</v>
      </c>
      <c r="O37" s="34">
        <v>10.101182999999999</v>
      </c>
      <c r="P37" s="34">
        <v>11.763855599999998</v>
      </c>
      <c r="Q37" s="34">
        <v>6.8115942</v>
      </c>
      <c r="R37" s="34">
        <v>10.521320699999999</v>
      </c>
      <c r="S37" s="40">
        <f t="shared" si="3"/>
        <v>11.719160099999998</v>
      </c>
      <c r="T37" s="39">
        <f t="shared" si="4"/>
        <v>-10.22120518688024</v>
      </c>
      <c r="U37" s="38">
        <f t="shared" si="5"/>
        <v>6</v>
      </c>
      <c r="V37" s="40">
        <v>6.5344821</v>
      </c>
      <c r="W37" s="40">
        <v>8.8407698999999997</v>
      </c>
      <c r="X37" s="41">
        <v>13.247746199999998</v>
      </c>
      <c r="Y37" s="41">
        <v>11.853246599999999</v>
      </c>
      <c r="Z37" s="41">
        <v>6.1501007999999997</v>
      </c>
      <c r="AA37" s="41">
        <v>11.585073599999998</v>
      </c>
      <c r="AB37" s="41">
        <v>8.5815359999999998</v>
      </c>
      <c r="AC37" s="41">
        <v>9.1715165999999986</v>
      </c>
      <c r="AD37" s="41">
        <v>14.660124</v>
      </c>
      <c r="AE37" s="41">
        <v>9.3413594999999994</v>
      </c>
      <c r="AF37" s="41">
        <v>8.6709269999999989</v>
      </c>
      <c r="AG37" s="41">
        <v>14.981931599999998</v>
      </c>
      <c r="AH37" s="41">
        <v>11.808551099999999</v>
      </c>
      <c r="AI37" s="34">
        <f t="shared" si="6"/>
        <v>11.093423099999999</v>
      </c>
      <c r="AJ37" s="35">
        <f t="shared" si="7"/>
        <v>-5.1571313456889634</v>
      </c>
      <c r="AK37" s="42">
        <f>RANK(R37,(D37:R37,V37:AH37),1)</f>
        <v>13</v>
      </c>
    </row>
    <row r="38" spans="1:37" ht="12.95" customHeight="1" x14ac:dyDescent="0.2">
      <c r="A38">
        <v>2009</v>
      </c>
      <c r="B38" s="111" t="s">
        <v>202</v>
      </c>
      <c r="C38" s="37" t="s">
        <v>108</v>
      </c>
      <c r="D38" s="34">
        <v>11.74277726001864</v>
      </c>
      <c r="E38" s="34">
        <v>11.352238938445836</v>
      </c>
      <c r="F38" s="34">
        <v>8.636222429325878</v>
      </c>
      <c r="G38" s="34">
        <v>6.8610482403585848</v>
      </c>
      <c r="H38" s="34">
        <v>7.4912350774419751</v>
      </c>
      <c r="I38" s="34">
        <v>11.74277726001864</v>
      </c>
      <c r="J38" s="34">
        <v>10.28713442506546</v>
      </c>
      <c r="K38" s="34">
        <v>12.479474548440066</v>
      </c>
      <c r="L38" s="34">
        <v>13.580082545599787</v>
      </c>
      <c r="M38" s="34">
        <v>11.64514267962544</v>
      </c>
      <c r="N38" s="34">
        <v>10.979452358762705</v>
      </c>
      <c r="O38" s="34">
        <v>10.189499844672259</v>
      </c>
      <c r="P38" s="34">
        <v>11.849287711356677</v>
      </c>
      <c r="Q38" s="34">
        <v>6.9231793369724404</v>
      </c>
      <c r="R38" s="34">
        <v>10.296010296010296</v>
      </c>
      <c r="S38" s="40">
        <f t="shared" si="3"/>
        <v>10.979452358762705</v>
      </c>
      <c r="T38" s="39">
        <f t="shared" si="4"/>
        <v>-6.2247372675828734</v>
      </c>
      <c r="U38" s="38">
        <f t="shared" si="5"/>
        <v>7</v>
      </c>
      <c r="V38" s="40">
        <v>6.3995029512270891</v>
      </c>
      <c r="W38" s="40">
        <v>9.1155194603470484</v>
      </c>
      <c r="X38" s="41">
        <v>13.970620867172592</v>
      </c>
      <c r="Y38" s="41">
        <v>12.408467580881375</v>
      </c>
      <c r="Z38" s="41">
        <v>6.1509785647716679</v>
      </c>
      <c r="AA38" s="41">
        <v>10.881817778369502</v>
      </c>
      <c r="AB38" s="41">
        <v>8.5829672036568585</v>
      </c>
      <c r="AC38" s="41">
        <v>8.1746771401943814</v>
      </c>
      <c r="AD38" s="41">
        <v>12.648116096391959</v>
      </c>
      <c r="AE38" s="41">
        <v>9.8965961034926568</v>
      </c>
      <c r="AF38" s="41">
        <v>8.6095948164913683</v>
      </c>
      <c r="AG38" s="41">
        <v>14.849332090711403</v>
      </c>
      <c r="AH38" s="41">
        <v>11.325611325611327</v>
      </c>
      <c r="AI38" s="34">
        <f t="shared" si="6"/>
        <v>10.588914037189898</v>
      </c>
      <c r="AJ38" s="35">
        <f t="shared" si="7"/>
        <v>-2.7661357921206933</v>
      </c>
      <c r="AK38" s="42">
        <f>RANK(R38,(D38:R38,V38:AH38),1)</f>
        <v>14</v>
      </c>
    </row>
    <row r="39" spans="1:37" ht="12.95" customHeight="1" x14ac:dyDescent="0.2">
      <c r="A39">
        <v>2010</v>
      </c>
      <c r="B39" s="111" t="s">
        <v>186</v>
      </c>
      <c r="C39" s="37" t="s">
        <v>108</v>
      </c>
      <c r="D39" s="34">
        <v>11.20584652862363</v>
      </c>
      <c r="E39" s="34">
        <v>11.249347485644684</v>
      </c>
      <c r="F39" s="34">
        <v>8.7697929354445794</v>
      </c>
      <c r="G39" s="34">
        <v>6.9340525491560809</v>
      </c>
      <c r="H39" s="34">
        <v>8.1781799199582395</v>
      </c>
      <c r="I39" s="34">
        <v>11.388550548112057</v>
      </c>
      <c r="J39" s="34">
        <v>10.248825474160432</v>
      </c>
      <c r="K39" s="34">
        <v>11.88446145815208</v>
      </c>
      <c r="L39" s="34">
        <v>13.528797633547937</v>
      </c>
      <c r="M39" s="34">
        <v>9.9878197320341044</v>
      </c>
      <c r="N39" s="34">
        <v>12.815381938402645</v>
      </c>
      <c r="O39" s="34">
        <v>10.301026622585697</v>
      </c>
      <c r="P39" s="34">
        <v>12.119366626065773</v>
      </c>
      <c r="Q39" s="34">
        <v>7.8910736036192795</v>
      </c>
      <c r="R39" s="34">
        <v>10.170523751522534</v>
      </c>
      <c r="S39" s="40">
        <f t="shared" si="3"/>
        <v>10.301026622585697</v>
      </c>
      <c r="T39" s="39">
        <f t="shared" si="4"/>
        <v>-1.2668918918918863</v>
      </c>
      <c r="U39" s="38">
        <f t="shared" si="5"/>
        <v>6</v>
      </c>
      <c r="V39" s="40">
        <v>6.1858360883939447</v>
      </c>
      <c r="W39" s="40">
        <v>9.2657038454845999</v>
      </c>
      <c r="X39" s="41">
        <v>15.129632851922741</v>
      </c>
      <c r="Y39" s="41">
        <v>11.762658778493126</v>
      </c>
      <c r="Z39" s="41">
        <v>6.507743170349749</v>
      </c>
      <c r="AA39" s="41">
        <v>9.5441099704193491</v>
      </c>
      <c r="AB39" s="41">
        <v>8.3173829824256131</v>
      </c>
      <c r="AC39" s="41">
        <v>9.5354097790151382</v>
      </c>
      <c r="AD39" s="41">
        <v>17.400382808421785</v>
      </c>
      <c r="AE39" s="41">
        <v>10.205324517139378</v>
      </c>
      <c r="AF39" s="41">
        <v>8.839394466678268</v>
      </c>
      <c r="AG39" s="41">
        <v>12.623977727510006</v>
      </c>
      <c r="AH39" s="41">
        <v>10.214024708543588</v>
      </c>
      <c r="AI39" s="34">
        <f t="shared" si="6"/>
        <v>10.209674612841482</v>
      </c>
      <c r="AJ39" s="35">
        <f t="shared" si="7"/>
        <v>-0.38346825734979795</v>
      </c>
      <c r="AK39" s="42">
        <f>RANK(R39,(D39:R39,V39:AH39),1)</f>
        <v>13</v>
      </c>
    </row>
    <row r="40" spans="1:37" ht="12.95" customHeight="1" x14ac:dyDescent="0.2">
      <c r="A40">
        <v>2010</v>
      </c>
      <c r="B40" s="111" t="s">
        <v>203</v>
      </c>
      <c r="C40" s="37" t="s">
        <v>108</v>
      </c>
      <c r="D40" s="34">
        <v>10.907580115135731</v>
      </c>
      <c r="E40" s="34">
        <v>11.076821078908202</v>
      </c>
      <c r="F40" s="34">
        <v>8.6905234897163677</v>
      </c>
      <c r="G40" s="34">
        <v>6.7357903581443317</v>
      </c>
      <c r="H40" s="34">
        <v>7.531222887874943</v>
      </c>
      <c r="I40" s="34">
        <v>11.745322885809461</v>
      </c>
      <c r="J40" s="34">
        <v>10.509863850270426</v>
      </c>
      <c r="K40" s="34">
        <v>11.466075295584886</v>
      </c>
      <c r="L40" s="34">
        <v>12.879237343085014</v>
      </c>
      <c r="M40" s="34">
        <v>9.8328999951805436</v>
      </c>
      <c r="N40" s="34">
        <v>9.5113421640128504</v>
      </c>
      <c r="O40" s="34">
        <v>10.162919874536861</v>
      </c>
      <c r="P40" s="34">
        <v>11.703012644866345</v>
      </c>
      <c r="Q40" s="34">
        <v>7.9881734900606141</v>
      </c>
      <c r="R40" s="34">
        <v>10.078299392650626</v>
      </c>
      <c r="S40" s="40">
        <f t="shared" si="3"/>
        <v>10.162919874536861</v>
      </c>
      <c r="T40" s="39">
        <f t="shared" si="4"/>
        <v>-0.83263946711073855</v>
      </c>
      <c r="U40" s="38">
        <f t="shared" si="5"/>
        <v>7</v>
      </c>
      <c r="V40" s="40">
        <v>6.0334403584885781</v>
      </c>
      <c r="W40" s="40">
        <v>8.7836060197912271</v>
      </c>
      <c r="X40" s="41">
        <v>15.646327100764912</v>
      </c>
      <c r="Y40" s="41">
        <v>11.76224698218671</v>
      </c>
      <c r="Z40" s="41">
        <v>6.6088596353149782</v>
      </c>
      <c r="AA40" s="41">
        <v>8.8851505980547074</v>
      </c>
      <c r="AB40" s="41">
        <v>8.1404903574558372</v>
      </c>
      <c r="AC40" s="41">
        <v>9.469031923069732</v>
      </c>
      <c r="AD40" s="41">
        <v>17.008716859133301</v>
      </c>
      <c r="AE40" s="41">
        <v>10.078299392650626</v>
      </c>
      <c r="AF40" s="41">
        <v>8.2758831284738132</v>
      </c>
      <c r="AG40" s="41">
        <v>12.473059030031086</v>
      </c>
      <c r="AH40" s="41">
        <v>10.044451199896132</v>
      </c>
      <c r="AI40" s="34">
        <f t="shared" si="6"/>
        <v>10.061375296273379</v>
      </c>
      <c r="AJ40" s="35">
        <f t="shared" si="7"/>
        <v>0.16820857863750999</v>
      </c>
      <c r="AK40" s="42">
        <f>RANK(R40,(D40:R40,V40:AH40),1)</f>
        <v>15</v>
      </c>
    </row>
    <row r="41" spans="1:37" ht="12.95" customHeight="1" x14ac:dyDescent="0.2">
      <c r="A41">
        <v>2011</v>
      </c>
      <c r="B41" s="111" t="s">
        <v>187</v>
      </c>
      <c r="C41" s="37" t="s">
        <v>108</v>
      </c>
      <c r="D41" s="34">
        <v>11.19007335037629</v>
      </c>
      <c r="E41" s="34">
        <v>12.353354831330849</v>
      </c>
      <c r="F41" s="34">
        <v>9.254164617145948</v>
      </c>
      <c r="G41" s="34">
        <v>7.6047356516133675</v>
      </c>
      <c r="H41" s="34">
        <v>8.7940607478131767</v>
      </c>
      <c r="I41" s="34">
        <v>12.570384958374609</v>
      </c>
      <c r="J41" s="34">
        <v>11.137986119885788</v>
      </c>
      <c r="K41" s="34">
        <v>11.650177219709065</v>
      </c>
      <c r="L41" s="34">
        <v>15.001122381264725</v>
      </c>
      <c r="M41" s="34">
        <v>9.8531677677867275</v>
      </c>
      <c r="N41" s="34">
        <v>12.171049524614087</v>
      </c>
      <c r="O41" s="34">
        <v>10.834143942024523</v>
      </c>
      <c r="P41" s="34">
        <v>11.962700602652079</v>
      </c>
      <c r="Q41" s="34">
        <v>8.768017132567925</v>
      </c>
      <c r="R41" s="34">
        <v>10.018110664339986</v>
      </c>
      <c r="S41" s="40">
        <f t="shared" si="3"/>
        <v>11.137986119885788</v>
      </c>
      <c r="T41" s="39">
        <f t="shared" si="4"/>
        <v>-10.054559625876836</v>
      </c>
      <c r="U41" s="38">
        <f t="shared" si="5"/>
        <v>6</v>
      </c>
      <c r="V41" s="40">
        <v>6.2504676588603019</v>
      </c>
      <c r="W41" s="40">
        <v>9.0631781053474381</v>
      </c>
      <c r="X41" s="41">
        <v>16.650551346797304</v>
      </c>
      <c r="Y41" s="41">
        <v>12.657197009192114</v>
      </c>
      <c r="Z41" s="41">
        <v>6.4674977859040625</v>
      </c>
      <c r="AA41" s="41">
        <v>9.4711947441897077</v>
      </c>
      <c r="AB41" s="41">
        <v>9.158671361246693</v>
      </c>
      <c r="AC41" s="41">
        <v>9.8965737931954791</v>
      </c>
      <c r="AD41" s="41">
        <v>17.36241016350084</v>
      </c>
      <c r="AE41" s="41">
        <v>10.460852123509255</v>
      </c>
      <c r="AF41" s="41">
        <v>8.5683494156876634</v>
      </c>
      <c r="AG41" s="41">
        <v>13.04785123787088</v>
      </c>
      <c r="AH41" s="41">
        <v>9.9573422287677307</v>
      </c>
      <c r="AI41" s="34">
        <f t="shared" si="6"/>
        <v>10.239481393924621</v>
      </c>
      <c r="AJ41" s="35">
        <f t="shared" si="7"/>
        <v>-2.1619330224671378</v>
      </c>
      <c r="AK41" s="42">
        <f>RANK(R41,(D41:R41,V41:AH41),1)</f>
        <v>14</v>
      </c>
    </row>
    <row r="42" spans="1:37" ht="12.95" customHeight="1" x14ac:dyDescent="0.2">
      <c r="A42">
        <v>2011</v>
      </c>
      <c r="B42" s="111" t="s">
        <v>204</v>
      </c>
      <c r="C42" s="37" t="s">
        <v>108</v>
      </c>
      <c r="D42" s="34">
        <v>11.243052833028573</v>
      </c>
      <c r="E42" s="34">
        <v>12.535656901023371</v>
      </c>
      <c r="F42" s="34">
        <v>8.6925454773878315</v>
      </c>
      <c r="G42" s="34">
        <v>7.6341716767477958</v>
      </c>
      <c r="H42" s="34">
        <v>8.5537423559924175</v>
      </c>
      <c r="I42" s="34">
        <v>12.587708071546652</v>
      </c>
      <c r="J42" s="34">
        <v>11.572710246342682</v>
      </c>
      <c r="K42" s="34">
        <v>13.06484380134339</v>
      </c>
      <c r="L42" s="34">
        <v>16.179238837653003</v>
      </c>
      <c r="M42" s="34">
        <v>9.9244231797721358</v>
      </c>
      <c r="N42" s="34">
        <v>9.429937059800972</v>
      </c>
      <c r="O42" s="34">
        <v>11.164976077243653</v>
      </c>
      <c r="P42" s="34">
        <v>12.665784827331573</v>
      </c>
      <c r="Q42" s="34">
        <v>8.1286577967189615</v>
      </c>
      <c r="R42" s="34">
        <v>10.410234104656087</v>
      </c>
      <c r="S42" s="40">
        <f t="shared" si="3"/>
        <v>11.164976077243653</v>
      </c>
      <c r="T42" s="39">
        <f t="shared" si="4"/>
        <v>-6.7599067599067499</v>
      </c>
      <c r="U42" s="38">
        <f t="shared" si="5"/>
        <v>7</v>
      </c>
      <c r="V42" s="40">
        <v>6.7232761925903901</v>
      </c>
      <c r="W42" s="40">
        <v>8.8573741840448861</v>
      </c>
      <c r="X42" s="41">
        <v>19.527864141317373</v>
      </c>
      <c r="Y42" s="41">
        <v>12.301426633668608</v>
      </c>
      <c r="Z42" s="41">
        <v>6.714600997503176</v>
      </c>
      <c r="AA42" s="41">
        <v>9.4993386204986798</v>
      </c>
      <c r="AB42" s="41">
        <v>10.349507739045594</v>
      </c>
      <c r="AC42" s="41">
        <v>9.9157479846849217</v>
      </c>
      <c r="AD42" s="41">
        <v>17.35039017442681</v>
      </c>
      <c r="AE42" s="41">
        <v>9.9070727895977075</v>
      </c>
      <c r="AF42" s="41">
        <v>8.397588844422577</v>
      </c>
      <c r="AG42" s="41">
        <v>13.09086938660503</v>
      </c>
      <c r="AH42" s="41">
        <v>9.7682696682022954</v>
      </c>
      <c r="AI42" s="34">
        <f t="shared" si="6"/>
        <v>10.136965459408865</v>
      </c>
      <c r="AJ42" s="35">
        <f t="shared" si="7"/>
        <v>2.695763799743264</v>
      </c>
      <c r="AK42" s="42">
        <f>RANK(R42,(D42:R42,V42:AH42),1)</f>
        <v>16</v>
      </c>
    </row>
    <row r="43" spans="1:37" ht="12.95" customHeight="1" x14ac:dyDescent="0.2">
      <c r="A43">
        <v>2012</v>
      </c>
      <c r="B43" s="111" t="s">
        <v>188</v>
      </c>
      <c r="C43" s="37" t="s">
        <v>108</v>
      </c>
      <c r="D43" s="34">
        <v>10.499215532839965</v>
      </c>
      <c r="E43" s="34">
        <v>11.970914499463579</v>
      </c>
      <c r="F43" s="34">
        <v>8.6082056874576693</v>
      </c>
      <c r="G43" s="34">
        <v>7.2269463221349488</v>
      </c>
      <c r="H43" s="34">
        <v>8.2875561919363232</v>
      </c>
      <c r="I43" s="34">
        <v>12.217567957556923</v>
      </c>
      <c r="J43" s="34">
        <v>11.732482823306679</v>
      </c>
      <c r="K43" s="34">
        <v>12.768427347298719</v>
      </c>
      <c r="L43" s="34">
        <v>15.021195597884587</v>
      </c>
      <c r="M43" s="34">
        <v>9.6770373391954898</v>
      </c>
      <c r="N43" s="34">
        <v>11.847587770416908</v>
      </c>
      <c r="O43" s="34">
        <v>11.132292741946213</v>
      </c>
      <c r="P43" s="34">
        <v>12.587548144696935</v>
      </c>
      <c r="Q43" s="34">
        <v>7.6051482912114086</v>
      </c>
      <c r="R43" s="34">
        <v>10.680094735441749</v>
      </c>
      <c r="S43" s="40">
        <f t="shared" si="3"/>
        <v>11.132292741946213</v>
      </c>
      <c r="T43" s="39">
        <f t="shared" si="4"/>
        <v>-4.0620384047267502</v>
      </c>
      <c r="U43" s="38">
        <f t="shared" si="5"/>
        <v>7</v>
      </c>
      <c r="V43" s="40">
        <v>6.5280948575371438</v>
      </c>
      <c r="W43" s="40">
        <v>8.6082056874576693</v>
      </c>
      <c r="X43" s="41">
        <v>22.034375589671974</v>
      </c>
      <c r="Y43" s="41">
        <v>11.9380273717178</v>
      </c>
      <c r="Z43" s="41">
        <v>6.5445384214100333</v>
      </c>
      <c r="AA43" s="41">
        <v>8.9452987468519041</v>
      </c>
      <c r="AB43" s="41">
        <v>9.7345898127506025</v>
      </c>
      <c r="AC43" s="41">
        <v>9.8825818876066069</v>
      </c>
      <c r="AD43" s="41">
        <v>16.525781692253979</v>
      </c>
      <c r="AE43" s="41">
        <v>9.6359284295132639</v>
      </c>
      <c r="AF43" s="41">
        <v>7.7860274938131937</v>
      </c>
      <c r="AG43" s="41">
        <v>12.867088730536057</v>
      </c>
      <c r="AH43" s="41">
        <v>9.2823918062461406</v>
      </c>
      <c r="AI43" s="34">
        <f t="shared" si="6"/>
        <v>10.190898710223287</v>
      </c>
      <c r="AJ43" s="35">
        <f t="shared" si="7"/>
        <v>4.8003227107704545</v>
      </c>
      <c r="AK43" s="42">
        <f>RANK(R43,(D43:R43,V43:AH43),1)</f>
        <v>16</v>
      </c>
    </row>
    <row r="44" spans="1:37" ht="12.95" customHeight="1" x14ac:dyDescent="0.2">
      <c r="A44">
        <v>2012</v>
      </c>
      <c r="B44" s="111" t="s">
        <v>205</v>
      </c>
      <c r="C44" s="37" t="s">
        <v>108</v>
      </c>
      <c r="D44" s="34">
        <v>10.448477096490528</v>
      </c>
      <c r="E44" s="34">
        <v>11.895435286593653</v>
      </c>
      <c r="F44" s="34">
        <v>8.5698297225997297</v>
      </c>
      <c r="G44" s="34">
        <v>7.0429290910544413</v>
      </c>
      <c r="H44" s="34">
        <v>8.1621232712447043</v>
      </c>
      <c r="I44" s="34">
        <v>11.991366216324247</v>
      </c>
      <c r="J44" s="34">
        <v>11.695579182988251</v>
      </c>
      <c r="K44" s="34">
        <v>12.582940282996244</v>
      </c>
      <c r="L44" s="34">
        <v>16.148373171316656</v>
      </c>
      <c r="M44" s="34">
        <v>9.2973059397233992</v>
      </c>
      <c r="N44" s="34">
        <v>8.6897433847629717</v>
      </c>
      <c r="O44" s="34">
        <v>11.191941801902631</v>
      </c>
      <c r="P44" s="34">
        <v>12.463026620833002</v>
      </c>
      <c r="Q44" s="34">
        <v>7.2267967063714131</v>
      </c>
      <c r="R44" s="34">
        <v>10.800223838836038</v>
      </c>
      <c r="S44" s="40">
        <f t="shared" si="3"/>
        <v>10.800223838836038</v>
      </c>
      <c r="T44" s="39">
        <f t="shared" si="4"/>
        <v>0</v>
      </c>
      <c r="U44" s="38">
        <f t="shared" si="5"/>
        <v>8</v>
      </c>
      <c r="V44" s="40">
        <v>7.2347909505156291</v>
      </c>
      <c r="W44" s="40">
        <v>8.9535534415221054</v>
      </c>
      <c r="X44" s="41">
        <v>19.218162922695662</v>
      </c>
      <c r="Y44" s="41">
        <v>11.663602206411385</v>
      </c>
      <c r="Z44" s="41">
        <v>6.8110960108721725</v>
      </c>
      <c r="AA44" s="41">
        <v>9.0255016388200513</v>
      </c>
      <c r="AB44" s="41">
        <v>9.5850987289151828</v>
      </c>
      <c r="AC44" s="41">
        <v>9.6010872172036148</v>
      </c>
      <c r="AD44" s="41">
        <v>16.068430729874493</v>
      </c>
      <c r="AE44" s="41">
        <v>9.5850987289151828</v>
      </c>
      <c r="AF44" s="41">
        <v>7.2347909505156291</v>
      </c>
      <c r="AG44" s="41">
        <v>12.399072667679272</v>
      </c>
      <c r="AH44" s="41">
        <v>9.0334958829642673</v>
      </c>
      <c r="AI44" s="34">
        <f t="shared" si="6"/>
        <v>9.5930929730593988</v>
      </c>
      <c r="AJ44" s="35">
        <f t="shared" si="7"/>
        <v>12.583333333333313</v>
      </c>
      <c r="AK44" s="42">
        <f>RANK(R44,(D44:R44,V44:AH44),1)</f>
        <v>17</v>
      </c>
    </row>
    <row r="45" spans="1:37" ht="12.95" customHeight="1" x14ac:dyDescent="0.2">
      <c r="A45">
        <v>2013</v>
      </c>
      <c r="B45" s="111" t="s">
        <v>189</v>
      </c>
      <c r="C45" s="37" t="s">
        <v>108</v>
      </c>
      <c r="D45" s="34">
        <v>11.248191950991238</v>
      </c>
      <c r="E45" s="34">
        <v>12.294733259593295</v>
      </c>
      <c r="F45" s="34">
        <v>9.4443971751893141</v>
      </c>
      <c r="G45" s="34">
        <v>7.6235854675402015</v>
      </c>
      <c r="H45" s="34">
        <v>9.3337871181825918</v>
      </c>
      <c r="I45" s="34">
        <v>14.03896877393006</v>
      </c>
      <c r="J45" s="34">
        <v>13.383816897813325</v>
      </c>
      <c r="K45" s="34">
        <v>13.690121671062705</v>
      </c>
      <c r="L45" s="34">
        <v>16.557474687313878</v>
      </c>
      <c r="M45" s="34">
        <v>9.7677188802858854</v>
      </c>
      <c r="N45" s="34">
        <v>12.456394112141581</v>
      </c>
      <c r="O45" s="34">
        <v>12.294733259593295</v>
      </c>
      <c r="P45" s="34">
        <v>12.762698885390963</v>
      </c>
      <c r="Q45" s="34">
        <v>7.5810431379222321</v>
      </c>
      <c r="R45" s="34">
        <v>11.069514166595763</v>
      </c>
      <c r="S45" s="40">
        <f t="shared" si="3"/>
        <v>12.294733259593295</v>
      </c>
      <c r="T45" s="39">
        <f t="shared" si="4"/>
        <v>-9.9653979238754307</v>
      </c>
      <c r="U45" s="38">
        <f t="shared" si="5"/>
        <v>6</v>
      </c>
      <c r="V45" s="40">
        <v>7.8788394452480217</v>
      </c>
      <c r="W45" s="40">
        <v>9.5720241640432224</v>
      </c>
      <c r="X45" s="41">
        <v>20.13953884114694</v>
      </c>
      <c r="Y45" s="41">
        <v>12.584021100995491</v>
      </c>
      <c r="Z45" s="41">
        <v>8.7892452990725776</v>
      </c>
      <c r="AA45" s="41">
        <v>9.2146685952522756</v>
      </c>
      <c r="AB45" s="41">
        <v>10.397345358631839</v>
      </c>
      <c r="AC45" s="41">
        <v>10.992937973283418</v>
      </c>
      <c r="AD45" s="41">
        <v>17.102016506423894</v>
      </c>
      <c r="AE45" s="41">
        <v>10.022972857993704</v>
      </c>
      <c r="AF45" s="41">
        <v>9.0189738790096143</v>
      </c>
      <c r="AG45" s="41">
        <v>12.92435973793925</v>
      </c>
      <c r="AH45" s="41">
        <v>10.771717859269973</v>
      </c>
      <c r="AI45" s="34">
        <f t="shared" si="6"/>
        <v>11.03122606993959</v>
      </c>
      <c r="AJ45" s="35">
        <f t="shared" si="7"/>
        <v>0.34708831469340173</v>
      </c>
      <c r="AK45" s="42">
        <f>RANK(R45,(D45:R45,V45:AH45),1)</f>
        <v>15</v>
      </c>
    </row>
    <row r="46" spans="1:37" ht="12.95" customHeight="1" x14ac:dyDescent="0.2">
      <c r="A46">
        <v>2013</v>
      </c>
      <c r="B46" s="111" t="s">
        <v>206</v>
      </c>
      <c r="C46" s="37" t="s">
        <v>108</v>
      </c>
      <c r="D46" s="34">
        <v>11.155378486055776</v>
      </c>
      <c r="E46" s="34">
        <v>12.138679325252182</v>
      </c>
      <c r="F46" s="34">
        <v>9.1972535390353478</v>
      </c>
      <c r="G46" s="34">
        <v>7.5442909214206999</v>
      </c>
      <c r="H46" s="34">
        <v>9.5024158684411297</v>
      </c>
      <c r="I46" s="34">
        <v>14.257862168347884</v>
      </c>
      <c r="J46" s="34">
        <v>13.656014240908707</v>
      </c>
      <c r="K46" s="34">
        <v>13.588200389929645</v>
      </c>
      <c r="L46" s="34">
        <v>16.843265236924641</v>
      </c>
      <c r="M46" s="34">
        <v>9.8160549292192929</v>
      </c>
      <c r="N46" s="34">
        <v>9.4430787488344485</v>
      </c>
      <c r="O46" s="34">
        <v>11.918284309570231</v>
      </c>
      <c r="P46" s="34">
        <v>12.994829193862847</v>
      </c>
      <c r="Q46" s="34">
        <v>7.3493260998558965</v>
      </c>
      <c r="R46" s="34">
        <v>11.443587352716794</v>
      </c>
      <c r="S46" s="40">
        <f t="shared" si="3"/>
        <v>11.443587352716794</v>
      </c>
      <c r="T46" s="39">
        <f t="shared" si="4"/>
        <v>0</v>
      </c>
      <c r="U46" s="38">
        <f t="shared" si="5"/>
        <v>8</v>
      </c>
      <c r="V46" s="40">
        <v>7.5527676527930829</v>
      </c>
      <c r="W46" s="40">
        <v>9.3837416292277709</v>
      </c>
      <c r="X46" s="41">
        <v>18.182588793761127</v>
      </c>
      <c r="Y46" s="41">
        <v>12.477748580147495</v>
      </c>
      <c r="Z46" s="41">
        <v>8.8158006272781204</v>
      </c>
      <c r="AA46" s="41">
        <v>9.0277189115876908</v>
      </c>
      <c r="AB46" s="41">
        <v>10.604390946850893</v>
      </c>
      <c r="AC46" s="41">
        <v>10.977367127235739</v>
      </c>
      <c r="AD46" s="41">
        <v>16.95346274476562</v>
      </c>
      <c r="AE46" s="41">
        <v>9.671950495888785</v>
      </c>
      <c r="AF46" s="41">
        <v>8.2987200135627699</v>
      </c>
      <c r="AG46" s="41">
        <v>13.003305925235232</v>
      </c>
      <c r="AH46" s="41">
        <v>9.6549970331440189</v>
      </c>
      <c r="AI46" s="34">
        <f t="shared" si="6"/>
        <v>10.790879037043316</v>
      </c>
      <c r="AJ46" s="35">
        <f t="shared" si="7"/>
        <v>6.048703849175185</v>
      </c>
      <c r="AK46" s="42">
        <f>RANK(R46,(D46:R46,V46:AH46),1)</f>
        <v>17</v>
      </c>
    </row>
    <row r="47" spans="1:37" ht="12.95" customHeight="1" x14ac:dyDescent="0.2">
      <c r="A47">
        <v>2014</v>
      </c>
      <c r="B47" s="111" t="s">
        <v>190</v>
      </c>
      <c r="C47" s="37" t="s">
        <v>108</v>
      </c>
      <c r="D47" s="34">
        <v>10.593742301059375</v>
      </c>
      <c r="E47" s="34">
        <v>11.899482631189947</v>
      </c>
      <c r="F47" s="34">
        <v>8.4175084175084169</v>
      </c>
      <c r="G47" s="34">
        <v>7.1938901207193888</v>
      </c>
      <c r="H47" s="34">
        <v>9.6739755276340649</v>
      </c>
      <c r="I47" s="34">
        <v>15.356820234869014</v>
      </c>
      <c r="J47" s="34">
        <v>13.977170074731049</v>
      </c>
      <c r="K47" s="34">
        <v>13.197010757986369</v>
      </c>
      <c r="L47" s="34">
        <v>16.120555144945389</v>
      </c>
      <c r="M47" s="34">
        <v>9.3208507842654189</v>
      </c>
      <c r="N47" s="34">
        <v>11.883058224521639</v>
      </c>
      <c r="O47" s="34">
        <v>12.269031781226904</v>
      </c>
      <c r="P47" s="34">
        <v>13.123100927978976</v>
      </c>
      <c r="Q47" s="34">
        <v>6.7175823273384241</v>
      </c>
      <c r="R47" s="34">
        <v>11.825572801182556</v>
      </c>
      <c r="S47" s="40">
        <f t="shared" si="3"/>
        <v>11.883058224521639</v>
      </c>
      <c r="T47" s="39">
        <f t="shared" si="4"/>
        <v>-0.48375950241880433</v>
      </c>
      <c r="U47" s="38">
        <f t="shared" si="5"/>
        <v>7</v>
      </c>
      <c r="V47" s="40">
        <v>7.1856779173852345</v>
      </c>
      <c r="W47" s="40">
        <v>9.1237579042457089</v>
      </c>
      <c r="X47" s="41">
        <v>16.383345651638333</v>
      </c>
      <c r="Y47" s="41">
        <v>10.281678574361502</v>
      </c>
      <c r="Z47" s="41">
        <v>7.9576250307957617</v>
      </c>
      <c r="AA47" s="41">
        <v>8.3518107908351809</v>
      </c>
      <c r="AB47" s="41">
        <v>10.536256877720291</v>
      </c>
      <c r="AC47" s="41">
        <v>10.125646711012564</v>
      </c>
      <c r="AD47" s="41">
        <v>16.424406668309107</v>
      </c>
      <c r="AE47" s="41">
        <v>9.0252114642358539</v>
      </c>
      <c r="AF47" s="41">
        <v>8.7295721442062906</v>
      </c>
      <c r="AG47" s="41">
        <v>11.595631107826229</v>
      </c>
      <c r="AH47" s="41">
        <v>8.7706331608770647</v>
      </c>
      <c r="AI47" s="34">
        <f t="shared" si="6"/>
        <v>10.408967726040895</v>
      </c>
      <c r="AJ47" s="35">
        <f t="shared" si="7"/>
        <v>13.609467455621305</v>
      </c>
      <c r="AK47" s="42">
        <f>RANK(R47,(D47:R47,V47:AH47),1)</f>
        <v>18</v>
      </c>
    </row>
    <row r="48" spans="1:37" ht="12.95" customHeight="1" x14ac:dyDescent="0.2">
      <c r="A48">
        <v>2014</v>
      </c>
      <c r="B48" s="111" t="s">
        <v>207</v>
      </c>
      <c r="C48" s="37" t="s">
        <v>108</v>
      </c>
      <c r="D48" s="34">
        <v>10.042735042735043</v>
      </c>
      <c r="E48" s="34">
        <v>11.427666983222538</v>
      </c>
      <c r="F48" s="34">
        <v>8.0721747388414045</v>
      </c>
      <c r="G48" s="34">
        <v>6.8059512503956938</v>
      </c>
      <c r="H48" s="34">
        <v>9.0693257359924022</v>
      </c>
      <c r="I48" s="34">
        <v>14.094650205761317</v>
      </c>
      <c r="J48" s="34">
        <v>14.403292181069958</v>
      </c>
      <c r="K48" s="34">
        <v>12.654320987654319</v>
      </c>
      <c r="L48" s="34">
        <v>15.709085153529598</v>
      </c>
      <c r="M48" s="34">
        <v>8.8239949351060449</v>
      </c>
      <c r="N48" s="34">
        <v>8.6340614118391894</v>
      </c>
      <c r="O48" s="34">
        <v>11.657169990503322</v>
      </c>
      <c r="P48" s="34">
        <v>12.329851218740107</v>
      </c>
      <c r="Q48" s="34">
        <v>6.1253561253561246</v>
      </c>
      <c r="R48" s="34">
        <v>11.862931307375751</v>
      </c>
      <c r="S48" s="40">
        <f t="shared" si="3"/>
        <v>11.427666983222538</v>
      </c>
      <c r="T48" s="39">
        <f t="shared" si="4"/>
        <v>3.8088642659279763</v>
      </c>
      <c r="U48" s="38">
        <f t="shared" si="5"/>
        <v>10</v>
      </c>
      <c r="V48" s="40">
        <v>7.209559987337764</v>
      </c>
      <c r="W48" s="40">
        <v>8.6340614118391894</v>
      </c>
      <c r="X48" s="41">
        <v>16.033554922443809</v>
      </c>
      <c r="Y48" s="41">
        <v>9.8528015194681853</v>
      </c>
      <c r="Z48" s="41">
        <v>7.8901551123773341</v>
      </c>
      <c r="AA48" s="41">
        <v>7.8901551123773341</v>
      </c>
      <c r="AB48" s="41">
        <v>10.303893637226972</v>
      </c>
      <c r="AC48" s="41">
        <v>9.8132320354542575</v>
      </c>
      <c r="AD48" s="41">
        <v>15.906932573599242</v>
      </c>
      <c r="AE48" s="41">
        <v>8.8477366255144041</v>
      </c>
      <c r="AF48" s="41">
        <v>7.7239632795188351</v>
      </c>
      <c r="AG48" s="41">
        <v>11.126938904716683</v>
      </c>
      <c r="AH48" s="41">
        <v>8.3254194365305469</v>
      </c>
      <c r="AI48" s="34">
        <f t="shared" si="6"/>
        <v>9.8330167774612214</v>
      </c>
      <c r="AJ48" s="35">
        <f t="shared" si="7"/>
        <v>20.643863179074444</v>
      </c>
      <c r="AK48" s="42">
        <f>RANK(R48,(D48:R48,V48:AH48),1)</f>
        <v>21</v>
      </c>
    </row>
    <row r="49" spans="1:37" ht="12.95" customHeight="1" x14ac:dyDescent="0.2">
      <c r="A49">
        <v>2015</v>
      </c>
      <c r="B49" s="111" t="s">
        <v>191</v>
      </c>
      <c r="C49" s="37">
        <v>2015</v>
      </c>
      <c r="D49" s="34">
        <v>9.1238689267245334</v>
      </c>
      <c r="E49" s="34">
        <v>10.537116681827129</v>
      </c>
      <c r="F49" s="34">
        <v>7.080883829970003</v>
      </c>
      <c r="G49" s="34">
        <v>6.158245399177634</v>
      </c>
      <c r="H49" s="34">
        <v>9.0213535455253826</v>
      </c>
      <c r="I49" s="34">
        <v>12.880325394950606</v>
      </c>
      <c r="J49" s="34">
        <v>12.521521560753573</v>
      </c>
      <c r="K49" s="34">
        <v>12.008944654757814</v>
      </c>
      <c r="L49" s="34">
        <v>13.839576461885528</v>
      </c>
      <c r="M49" s="34">
        <v>7.5348805181376761</v>
      </c>
      <c r="N49" s="34">
        <v>10.47121393677053</v>
      </c>
      <c r="O49" s="34">
        <v>10.749469971453946</v>
      </c>
      <c r="P49" s="34">
        <v>11.569593021047162</v>
      </c>
      <c r="Q49" s="34">
        <v>5.2868646589848423</v>
      </c>
      <c r="R49" s="34">
        <v>12.243265526070161</v>
      </c>
      <c r="S49" s="40">
        <f t="shared" si="3"/>
        <v>10.537116681827129</v>
      </c>
      <c r="T49" s="39">
        <f t="shared" si="4"/>
        <v>16.191799861014601</v>
      </c>
      <c r="U49" s="38">
        <f t="shared" si="5"/>
        <v>12</v>
      </c>
      <c r="V49" s="40">
        <v>6.5609843967457326</v>
      </c>
      <c r="W49" s="40">
        <v>7.8863618251061984</v>
      </c>
      <c r="X49" s="41">
        <v>12.213975417156117</v>
      </c>
      <c r="Y49" s="41">
        <v>8.8309678375840992</v>
      </c>
      <c r="Z49" s="41">
        <v>6.9637233943138295</v>
      </c>
      <c r="AA49" s="41">
        <v>7.1174964661125566</v>
      </c>
      <c r="AB49" s="41">
        <v>9.6510908871773164</v>
      </c>
      <c r="AC49" s="41">
        <v>8.010844787990882</v>
      </c>
      <c r="AD49" s="41">
        <v>13.063388575663376</v>
      </c>
      <c r="AE49" s="41">
        <v>8.4941315850725996</v>
      </c>
      <c r="AF49" s="41">
        <v>7.2419794289972419</v>
      </c>
      <c r="AG49" s="41">
        <v>10.097765048116477</v>
      </c>
      <c r="AH49" s="41">
        <v>7.5788156815087406</v>
      </c>
      <c r="AI49" s="34">
        <f t="shared" si="6"/>
        <v>9.072611236124958</v>
      </c>
      <c r="AJ49" s="35">
        <f t="shared" si="7"/>
        <v>34.94753833736884</v>
      </c>
      <c r="AK49" s="42">
        <f>RANK(R49,(D49:R49,V49:AH49),1)</f>
        <v>24</v>
      </c>
    </row>
    <row r="50" spans="1:37" ht="12.95" customHeight="1" x14ac:dyDescent="0.2">
      <c r="A50">
        <v>2015</v>
      </c>
      <c r="B50" s="111" t="s">
        <v>208</v>
      </c>
      <c r="C50" s="37">
        <v>2015</v>
      </c>
      <c r="D50" s="34">
        <v>9.0239857873770912</v>
      </c>
      <c r="E50" s="34">
        <v>10.549571901351527</v>
      </c>
      <c r="F50" s="34">
        <v>6.9514914438646489</v>
      </c>
      <c r="G50" s="34">
        <v>6.0159905249180596</v>
      </c>
      <c r="H50" s="34">
        <v>8.5634314888187699</v>
      </c>
      <c r="I50" s="34">
        <v>12.355808291009938</v>
      </c>
      <c r="J50" s="34">
        <v>13.406447784596107</v>
      </c>
      <c r="K50" s="34">
        <v>11.816096222386909</v>
      </c>
      <c r="L50" s="34">
        <v>13.413643945511083</v>
      </c>
      <c r="M50" s="34">
        <v>7.4120457424229684</v>
      </c>
      <c r="N50" s="34">
        <v>7.5919497652973122</v>
      </c>
      <c r="O50" s="34">
        <v>10.362471717562208</v>
      </c>
      <c r="P50" s="34">
        <v>10.873399142525345</v>
      </c>
      <c r="Q50" s="34">
        <v>5.0445088013966028</v>
      </c>
      <c r="R50" s="34">
        <v>12.211885072710462</v>
      </c>
      <c r="S50" s="40">
        <f t="shared" si="3"/>
        <v>10.362471717562208</v>
      </c>
      <c r="T50" s="39">
        <f t="shared" si="4"/>
        <v>17.847222222222211</v>
      </c>
      <c r="U50" s="38">
        <f t="shared" si="5"/>
        <v>12</v>
      </c>
      <c r="V50" s="40">
        <v>7.4336342251678902</v>
      </c>
      <c r="W50" s="40">
        <v>7.7646576272566827</v>
      </c>
      <c r="X50" s="41">
        <v>11.585819073107748</v>
      </c>
      <c r="Y50" s="41">
        <v>8.8081009599278772</v>
      </c>
      <c r="Z50" s="41">
        <v>7.0666300185042292</v>
      </c>
      <c r="AA50" s="41">
        <v>6.9442952829496747</v>
      </c>
      <c r="AB50" s="41">
        <v>9.4197746377006464</v>
      </c>
      <c r="AC50" s="41">
        <v>7.8941885237262106</v>
      </c>
      <c r="AD50" s="41">
        <v>11.190030222784191</v>
      </c>
      <c r="AE50" s="41">
        <v>8.1532503166652663</v>
      </c>
      <c r="AF50" s="41">
        <v>6.9083144783748063</v>
      </c>
      <c r="AG50" s="41">
        <v>9.9378982235787579</v>
      </c>
      <c r="AH50" s="41">
        <v>7.6639113744470508</v>
      </c>
      <c r="AI50" s="34">
        <f t="shared" si="6"/>
        <v>8.6857662243733245</v>
      </c>
      <c r="AJ50" s="35">
        <f t="shared" si="7"/>
        <v>40.596520298260117</v>
      </c>
      <c r="AK50" s="42">
        <f>RANK(R50,(D50:R50,V50:AH50),1)</f>
        <v>25</v>
      </c>
    </row>
    <row r="51" spans="1:37" ht="12.95" customHeight="1" x14ac:dyDescent="0.2">
      <c r="A51">
        <v>2016</v>
      </c>
      <c r="B51" s="111" t="s">
        <v>192</v>
      </c>
      <c r="C51" s="37">
        <v>2015</v>
      </c>
      <c r="D51" s="34">
        <v>9.5918549739562238</v>
      </c>
      <c r="E51" s="34">
        <v>11.623895678666104</v>
      </c>
      <c r="F51" s="34">
        <v>7.8245245526185103</v>
      </c>
      <c r="G51" s="34">
        <v>6.4464739597692793</v>
      </c>
      <c r="H51" s="34">
        <v>9.155861566049122</v>
      </c>
      <c r="I51" s="34">
        <v>13.585866014248058</v>
      </c>
      <c r="J51" s="34">
        <v>12.472525704770998</v>
      </c>
      <c r="K51" s="34">
        <v>12.394669739073301</v>
      </c>
      <c r="L51" s="34">
        <v>13.990717035876083</v>
      </c>
      <c r="M51" s="34">
        <v>7.8790237286068976</v>
      </c>
      <c r="N51" s="34">
        <v>10.744123266282134</v>
      </c>
      <c r="O51" s="34">
        <v>11.670609258084722</v>
      </c>
      <c r="P51" s="34">
        <v>11.421470167852092</v>
      </c>
      <c r="Q51" s="34">
        <v>5.5667015473853079</v>
      </c>
      <c r="R51" s="34">
        <v>11.966461927735969</v>
      </c>
      <c r="S51" s="40">
        <f t="shared" si="3"/>
        <v>11.421470167852092</v>
      </c>
      <c r="T51" s="39">
        <f t="shared" si="4"/>
        <v>4.7716428084526248</v>
      </c>
      <c r="U51" s="38">
        <f t="shared" si="5"/>
        <v>11</v>
      </c>
      <c r="V51" s="40">
        <v>8.3383739262233068</v>
      </c>
      <c r="W51" s="40">
        <v>8.2371611708163019</v>
      </c>
      <c r="X51" s="41">
        <v>10.206917102968026</v>
      </c>
      <c r="Y51" s="41">
        <v>9.0780056003514247</v>
      </c>
      <c r="Z51" s="41">
        <v>7.2561760030253248</v>
      </c>
      <c r="AA51" s="41">
        <v>7.162748844188088</v>
      </c>
      <c r="AB51" s="41">
        <v>10.004491592154015</v>
      </c>
      <c r="AC51" s="41">
        <v>8.2215899776767625</v>
      </c>
      <c r="AD51" s="41">
        <v>12.285671387096524</v>
      </c>
      <c r="AE51" s="41">
        <v>8.3072315399442296</v>
      </c>
      <c r="AF51" s="41">
        <v>7.1938912304671669</v>
      </c>
      <c r="AG51" s="41">
        <v>10.518340965758814</v>
      </c>
      <c r="AH51" s="41">
        <v>8.1515196085488348</v>
      </c>
      <c r="AI51" s="34">
        <f t="shared" si="6"/>
        <v>9.3738582700026729</v>
      </c>
      <c r="AJ51" s="35">
        <f t="shared" si="7"/>
        <v>27.657807308970085</v>
      </c>
      <c r="AK51" s="42">
        <f>RANK(R51,(D51:R51,V51:AH51),1)</f>
        <v>23</v>
      </c>
    </row>
    <row r="52" spans="1:37" ht="12.95" customHeight="1" x14ac:dyDescent="0.2">
      <c r="A52">
        <v>2016</v>
      </c>
      <c r="B52" s="111" t="s">
        <v>209</v>
      </c>
      <c r="C52" s="37">
        <v>2015</v>
      </c>
      <c r="D52" s="34">
        <v>10.397782957716062</v>
      </c>
      <c r="E52" s="34">
        <v>13.534304263142808</v>
      </c>
      <c r="F52" s="34">
        <v>8.5760226378517608</v>
      </c>
      <c r="G52" s="34">
        <v>7.2526684432333521</v>
      </c>
      <c r="H52" s="34">
        <v>9.5470552611756574</v>
      </c>
      <c r="I52" s="34">
        <v>14.806099203425434</v>
      </c>
      <c r="J52" s="34">
        <v>13.267914782407933</v>
      </c>
      <c r="K52" s="34">
        <v>13.216355528072151</v>
      </c>
      <c r="L52" s="34">
        <v>15.596674436574093</v>
      </c>
      <c r="M52" s="34">
        <v>8.7307004008591065</v>
      </c>
      <c r="N52" s="34">
        <v>8.7736664461389253</v>
      </c>
      <c r="O52" s="34">
        <v>12.881220374889569</v>
      </c>
      <c r="P52" s="34">
        <v>12.116424768908798</v>
      </c>
      <c r="Q52" s="34">
        <v>6.5652117187562569</v>
      </c>
      <c r="R52" s="34">
        <v>12.23672969569229</v>
      </c>
      <c r="S52" s="40">
        <f t="shared" si="3"/>
        <v>12.116424768908798</v>
      </c>
      <c r="T52" s="39">
        <f t="shared" si="4"/>
        <v>0.99290780141844048</v>
      </c>
      <c r="U52" s="38">
        <f t="shared" si="5"/>
        <v>9</v>
      </c>
      <c r="V52" s="40">
        <v>8.129175766941648</v>
      </c>
      <c r="W52" s="40">
        <v>9.0056830906499457</v>
      </c>
      <c r="X52" s="41">
        <v>12.632017312266619</v>
      </c>
      <c r="Y52" s="41">
        <v>10.011088550197696</v>
      </c>
      <c r="Z52" s="41">
        <v>8.2580739027811045</v>
      </c>
      <c r="AA52" s="41">
        <v>8.0690233035499013</v>
      </c>
      <c r="AB52" s="41">
        <v>11.686764316110617</v>
      </c>
      <c r="AC52" s="41">
        <v>8.541649801627905</v>
      </c>
      <c r="AD52" s="41">
        <v>13.37962650013546</v>
      </c>
      <c r="AE52" s="41">
        <v>9.1603608536572914</v>
      </c>
      <c r="AF52" s="41">
        <v>7.7854474047031008</v>
      </c>
      <c r="AG52" s="41">
        <v>11.549272971215196</v>
      </c>
      <c r="AH52" s="41">
        <v>8.8166324914187424</v>
      </c>
      <c r="AI52" s="34">
        <f t="shared" si="6"/>
        <v>9.7790719056866777</v>
      </c>
      <c r="AJ52" s="35">
        <f t="shared" si="7"/>
        <v>25.131810193321591</v>
      </c>
      <c r="AK52" s="42">
        <f>RANK(R52,(D52:R52,V52:AH52),1)</f>
        <v>20</v>
      </c>
    </row>
    <row r="53" spans="1:37" ht="12.95" customHeight="1" x14ac:dyDescent="0.2">
      <c r="A53">
        <v>2017</v>
      </c>
      <c r="B53" s="111" t="s">
        <v>193</v>
      </c>
      <c r="C53" s="37">
        <v>2015</v>
      </c>
      <c r="D53" s="34">
        <v>10.260021927359391</v>
      </c>
      <c r="E53" s="34">
        <v>13.789056315125627</v>
      </c>
      <c r="F53" s="34">
        <v>8.7537267618494141</v>
      </c>
      <c r="G53" s="34">
        <v>7.2388241953936641</v>
      </c>
      <c r="H53" s="34">
        <v>10.552673559515616</v>
      </c>
      <c r="I53" s="34">
        <v>15.34699588631023</v>
      </c>
      <c r="J53" s="34">
        <v>12.446301767585304</v>
      </c>
      <c r="K53" s="34">
        <v>12.936923621494268</v>
      </c>
      <c r="L53" s="34">
        <v>15.028522051316695</v>
      </c>
      <c r="M53" s="34">
        <v>8.6676527523917013</v>
      </c>
      <c r="N53" s="34">
        <v>11.757709691923598</v>
      </c>
      <c r="O53" s="34">
        <v>13.246790055542036</v>
      </c>
      <c r="P53" s="34">
        <v>11.792139295706685</v>
      </c>
      <c r="Q53" s="34">
        <v>6.5674469216235041</v>
      </c>
      <c r="R53" s="34">
        <v>12.472123970422617</v>
      </c>
      <c r="S53" s="40">
        <f t="shared" si="3"/>
        <v>11.792139295706685</v>
      </c>
      <c r="T53" s="39">
        <f t="shared" si="4"/>
        <v>5.7664233576642268</v>
      </c>
      <c r="U53" s="38">
        <f t="shared" si="5"/>
        <v>10</v>
      </c>
      <c r="V53" s="40">
        <v>7.6691942426822299</v>
      </c>
      <c r="W53" s="40">
        <v>8.9430895826563823</v>
      </c>
      <c r="X53" s="41">
        <v>14.331322574709219</v>
      </c>
      <c r="Y53" s="41">
        <v>9.6144668564265441</v>
      </c>
      <c r="Z53" s="41">
        <v>8.0651346861877116</v>
      </c>
      <c r="AA53" s="41">
        <v>7.9360236720011414</v>
      </c>
      <c r="AB53" s="41">
        <v>11.585561673008172</v>
      </c>
      <c r="AC53" s="41">
        <v>8.073742087133482</v>
      </c>
      <c r="AD53" s="41">
        <v>13.091856838518151</v>
      </c>
      <c r="AE53" s="41">
        <v>9.8124370781792845</v>
      </c>
      <c r="AF53" s="41">
        <v>7.6433720398449161</v>
      </c>
      <c r="AG53" s="41">
        <v>11.447843257875832</v>
      </c>
      <c r="AH53" s="41">
        <v>8.5127195353678164</v>
      </c>
      <c r="AI53" s="34">
        <f t="shared" si="6"/>
        <v>10.406347743437504</v>
      </c>
      <c r="AJ53" s="35">
        <f t="shared" si="7"/>
        <v>19.851116625310176</v>
      </c>
      <c r="AK53" s="42">
        <f>RANK(R53,(D53:R53,V53:AH53),1)</f>
        <v>21</v>
      </c>
    </row>
    <row r="54" spans="1:37" ht="12.95" customHeight="1" x14ac:dyDescent="0.2">
      <c r="A54">
        <v>2017</v>
      </c>
      <c r="B54" s="111" t="s">
        <v>210</v>
      </c>
      <c r="C54" s="37">
        <v>2015</v>
      </c>
      <c r="D54" s="34">
        <v>10.880944865946208</v>
      </c>
      <c r="E54" s="34">
        <v>13.862270202472898</v>
      </c>
      <c r="F54" s="34">
        <v>8.9439760095800658</v>
      </c>
      <c r="G54" s="34">
        <v>7.3461998561720501</v>
      </c>
      <c r="H54" s="34">
        <v>10.541752162988082</v>
      </c>
      <c r="I54" s="34">
        <v>15.718903944980539</v>
      </c>
      <c r="J54" s="34">
        <v>14.469246618292702</v>
      </c>
      <c r="K54" s="34">
        <v>13.496299128228603</v>
      </c>
      <c r="L54" s="34">
        <v>15.192262643019236</v>
      </c>
      <c r="M54" s="34">
        <v>8.801158029387171</v>
      </c>
      <c r="N54" s="34">
        <v>8.3280734699982055</v>
      </c>
      <c r="O54" s="34">
        <v>13.567708118325053</v>
      </c>
      <c r="P54" s="34">
        <v>12.362681410447498</v>
      </c>
      <c r="Q54" s="34">
        <v>7.1408990096447651</v>
      </c>
      <c r="R54" s="125">
        <v>12.728652484691793</v>
      </c>
      <c r="S54" s="40">
        <f t="shared" si="3"/>
        <v>12.362681410447498</v>
      </c>
      <c r="T54" s="39">
        <f t="shared" si="4"/>
        <v>2.9602888086642611</v>
      </c>
      <c r="U54" s="38">
        <f t="shared" si="5"/>
        <v>9</v>
      </c>
      <c r="V54" s="40">
        <v>8.3727040888084865</v>
      </c>
      <c r="W54" s="40">
        <v>9.649139786782488</v>
      </c>
      <c r="X54" s="41">
        <v>13.648043232183557</v>
      </c>
      <c r="Y54" s="41">
        <v>10.586382781798363</v>
      </c>
      <c r="Z54" s="41">
        <v>8.4084085838567102</v>
      </c>
      <c r="AA54" s="41">
        <v>8.2923689749499818</v>
      </c>
      <c r="AB54" s="41">
        <v>11.916375222344701</v>
      </c>
      <c r="AC54" s="41">
        <v>8.3369995937602628</v>
      </c>
      <c r="AD54" s="41">
        <v>13.603412613373274</v>
      </c>
      <c r="AE54" s="41">
        <v>10.050815356075006</v>
      </c>
      <c r="AF54" s="41">
        <v>8.0424375096124159</v>
      </c>
      <c r="AG54" s="41">
        <v>11.72000049957947</v>
      </c>
      <c r="AH54" s="41">
        <v>8.7654535343389473</v>
      </c>
      <c r="AI54" s="34">
        <f t="shared" si="6"/>
        <v>10.564067472393223</v>
      </c>
      <c r="AJ54" s="35">
        <f t="shared" si="7"/>
        <v>20.490071820870305</v>
      </c>
      <c r="AK54" s="42">
        <f>RANK(R54,(D54:R54,V54:AH54),1)</f>
        <v>20</v>
      </c>
    </row>
    <row r="55" spans="1:37" ht="12.95" customHeight="1" x14ac:dyDescent="0.2">
      <c r="A55">
        <v>2018</v>
      </c>
      <c r="B55" s="111" t="s">
        <v>194</v>
      </c>
      <c r="C55" s="37">
        <v>2015</v>
      </c>
      <c r="D55" s="34">
        <v>10.724234424365326</v>
      </c>
      <c r="E55" s="34">
        <v>12.633306508112065</v>
      </c>
      <c r="F55" s="34">
        <v>9.0087088191551228</v>
      </c>
      <c r="G55" s="34">
        <v>7.3283734827697424</v>
      </c>
      <c r="H55" s="34">
        <v>11.111327381438398</v>
      </c>
      <c r="I55" s="34">
        <v>15.140613161880829</v>
      </c>
      <c r="J55" s="34">
        <v>12.774067583411366</v>
      </c>
      <c r="K55" s="34">
        <v>13.768192677712662</v>
      </c>
      <c r="L55" s="34">
        <v>14.005726992280232</v>
      </c>
      <c r="M55" s="34">
        <v>9.0614942223923585</v>
      </c>
      <c r="N55" s="34">
        <v>12.633306508112065</v>
      </c>
      <c r="O55" s="34">
        <v>13.125970271659613</v>
      </c>
      <c r="P55" s="34">
        <v>10.504295244210173</v>
      </c>
      <c r="Q55" s="34">
        <v>6.9852683617277016</v>
      </c>
      <c r="R55" s="125">
        <v>13.337367981115561</v>
      </c>
      <c r="S55" s="40">
        <f t="shared" si="3"/>
        <v>12.633306508112065</v>
      </c>
      <c r="T55" s="39">
        <f t="shared" si="4"/>
        <v>5.5730577941048551</v>
      </c>
      <c r="U55" s="38">
        <f t="shared" si="5"/>
        <v>12</v>
      </c>
      <c r="V55" s="40">
        <v>8.2873083082462173</v>
      </c>
      <c r="W55" s="40">
        <v>10.07321445110607</v>
      </c>
      <c r="X55" s="41">
        <v>13.40749242225821</v>
      </c>
      <c r="Y55" s="41">
        <v>10.961768738932893</v>
      </c>
      <c r="Z55" s="41">
        <v>8.4192718163393092</v>
      </c>
      <c r="AA55" s="41">
        <v>8.8591501766496172</v>
      </c>
      <c r="AB55" s="41">
        <v>11.419242233655615</v>
      </c>
      <c r="AC55" s="41">
        <v>8.225725337802773</v>
      </c>
      <c r="AD55" s="41">
        <v>13.372302153433385</v>
      </c>
      <c r="AE55" s="41">
        <v>10.038024182281244</v>
      </c>
      <c r="AF55" s="41">
        <v>8.2697131738338037</v>
      </c>
      <c r="AG55" s="41">
        <v>11.850323026759716</v>
      </c>
      <c r="AH55" s="41">
        <v>9.2902309697537202</v>
      </c>
      <c r="AI55" s="34">
        <f t="shared" si="6"/>
        <v>10.843001581649109</v>
      </c>
      <c r="AJ55" s="35">
        <f t="shared" si="7"/>
        <v>23.004390257472277</v>
      </c>
      <c r="AK55" s="42">
        <f>RANK(R55,(D55:R55,V55:AH55),1)</f>
        <v>23</v>
      </c>
    </row>
    <row r="56" spans="1:37" ht="12.95" customHeight="1" x14ac:dyDescent="0.2">
      <c r="A56">
        <v>2018</v>
      </c>
      <c r="B56" s="111" t="s">
        <v>211</v>
      </c>
      <c r="C56" s="37">
        <v>2015</v>
      </c>
      <c r="D56" s="34">
        <v>10.975633410238865</v>
      </c>
      <c r="E56" s="34">
        <v>13.599467977516392</v>
      </c>
      <c r="F56" s="34">
        <v>8.9832980100010182</v>
      </c>
      <c r="G56" s="34">
        <v>7.7291940303870144</v>
      </c>
      <c r="H56" s="34">
        <v>10.717697130743787</v>
      </c>
      <c r="I56" s="34">
        <v>15.493965478635415</v>
      </c>
      <c r="J56" s="34">
        <v>12.879025265823241</v>
      </c>
      <c r="K56" s="34">
        <v>14.319910689209541</v>
      </c>
      <c r="L56" s="34">
        <v>14.951409856249217</v>
      </c>
      <c r="M56" s="34">
        <v>9.4458044421990888</v>
      </c>
      <c r="N56" s="34">
        <v>9.3924383154070039</v>
      </c>
      <c r="O56" s="34">
        <v>13.297059925694574</v>
      </c>
      <c r="P56" s="34">
        <v>12.629983340793508</v>
      </c>
      <c r="Q56" s="34">
        <v>7.5957787134068004</v>
      </c>
      <c r="R56" s="125">
        <v>14.149473928788513</v>
      </c>
      <c r="S56" s="40">
        <f t="shared" si="3"/>
        <v>12.629983340793508</v>
      </c>
      <c r="T56" s="39">
        <f t="shared" si="4"/>
        <v>12.030820207713269</v>
      </c>
      <c r="U56" s="38">
        <f t="shared" si="5"/>
        <v>12</v>
      </c>
      <c r="V56" s="40">
        <v>8.6097351224564189</v>
      </c>
      <c r="W56" s="40">
        <v>10.184035862822935</v>
      </c>
      <c r="X56" s="41">
        <v>16.605759786803858</v>
      </c>
      <c r="Y56" s="41">
        <v>11.500400323694372</v>
      </c>
      <c r="Z56" s="41">
        <v>9.2145512261000526</v>
      </c>
      <c r="AA56" s="41">
        <v>8.8320939840901094</v>
      </c>
      <c r="AB56" s="41">
        <v>11.464822905832978</v>
      </c>
      <c r="AC56" s="41">
        <v>9.1522907448426203</v>
      </c>
      <c r="AD56" s="41">
        <v>13.554996205189655</v>
      </c>
      <c r="AE56" s="41">
        <v>10.148458444961543</v>
      </c>
      <c r="AF56" s="41">
        <v>8.6808899581792005</v>
      </c>
      <c r="AG56" s="41">
        <v>12.22973738985287</v>
      </c>
      <c r="AH56" s="41">
        <v>9.4191213788030463</v>
      </c>
      <c r="AI56" s="34">
        <f t="shared" si="6"/>
        <v>10.846665270491325</v>
      </c>
      <c r="AJ56" s="35">
        <f t="shared" si="7"/>
        <v>30.449991549776843</v>
      </c>
      <c r="AK56" s="42">
        <f>RANK(R56,(D56:R56,V56:AH56),1)</f>
        <v>24</v>
      </c>
    </row>
    <row r="57" spans="1:37" ht="12.95" customHeight="1" x14ac:dyDescent="0.2">
      <c r="A57">
        <v>2019</v>
      </c>
      <c r="B57" s="111" t="s">
        <v>195</v>
      </c>
      <c r="C57" s="37">
        <v>2015</v>
      </c>
      <c r="D57" s="34">
        <v>11.0851434786845</v>
      </c>
      <c r="E57" s="34">
        <v>13.932863552798876</v>
      </c>
      <c r="F57" s="34">
        <v>8.0714519892076257</v>
      </c>
      <c r="G57" s="34">
        <v>7.6958324702293481</v>
      </c>
      <c r="H57" s="34">
        <v>11.452027660012117</v>
      </c>
      <c r="I57" s="34">
        <v>15.522695005218562</v>
      </c>
      <c r="J57" s="34">
        <v>12.343032100379196</v>
      </c>
      <c r="K57" s="34">
        <v>14.221129695270578</v>
      </c>
      <c r="L57" s="34">
        <v>16.509788159742872</v>
      </c>
      <c r="M57" s="34">
        <v>9.6438127663259952</v>
      </c>
      <c r="N57" s="34">
        <v>11.949941906099601</v>
      </c>
      <c r="O57" s="34">
        <v>12.238208048571304</v>
      </c>
      <c r="P57" s="34">
        <v>12.928299722973252</v>
      </c>
      <c r="Q57" s="34">
        <v>7.9054805738451304</v>
      </c>
      <c r="R57" s="125">
        <v>14.649307540172614</v>
      </c>
      <c r="S57" s="40">
        <f t="shared" si="3"/>
        <v>12.238208048571304</v>
      </c>
      <c r="T57" s="39">
        <f t="shared" si="4"/>
        <v>19.70140956937551</v>
      </c>
      <c r="U57" s="38">
        <f t="shared" si="5"/>
        <v>13</v>
      </c>
      <c r="V57" s="40">
        <v>8.6916609624043151</v>
      </c>
      <c r="W57" s="40">
        <v>10.71825929735688</v>
      </c>
      <c r="X57" s="41">
        <v>15.391664940458696</v>
      </c>
      <c r="Y57" s="41">
        <v>11.99361859435289</v>
      </c>
      <c r="Z57" s="41">
        <v>8.7178669753562872</v>
      </c>
      <c r="AA57" s="41">
        <v>9.9146082334963808</v>
      </c>
      <c r="AB57" s="41">
        <v>11.312262257601596</v>
      </c>
      <c r="AC57" s="41">
        <v>9.0410744684306188</v>
      </c>
      <c r="AD57" s="41">
        <v>13.251507216047584</v>
      </c>
      <c r="AE57" s="41">
        <v>10.665847271452934</v>
      </c>
      <c r="AF57" s="41">
        <v>9.3555466238542948</v>
      </c>
      <c r="AG57" s="41">
        <v>12.867152359418649</v>
      </c>
      <c r="AH57" s="41">
        <v>9.8796668828937513</v>
      </c>
      <c r="AI57" s="34">
        <f t="shared" si="6"/>
        <v>11.382144958806856</v>
      </c>
      <c r="AJ57" s="35">
        <f t="shared" si="7"/>
        <v>28.704278439520429</v>
      </c>
      <c r="AK57" s="42">
        <f>RANK(R57,(D57:R57,V57:AH57),1)</f>
        <v>25</v>
      </c>
    </row>
    <row r="58" spans="1:37" ht="12.95" customHeight="1" x14ac:dyDescent="0.2">
      <c r="A58">
        <v>2019</v>
      </c>
      <c r="B58" s="111" t="s">
        <v>212</v>
      </c>
      <c r="C58" s="37">
        <v>2015</v>
      </c>
      <c r="D58" s="34">
        <v>11.123849071090843</v>
      </c>
      <c r="E58" s="34">
        <v>13.512567849431267</v>
      </c>
      <c r="F58" s="34">
        <v>7.9770866951958901</v>
      </c>
      <c r="G58" s="34">
        <v>7.765539644715556</v>
      </c>
      <c r="H58" s="34">
        <v>11.203179215020967</v>
      </c>
      <c r="I58" s="34">
        <v>16.421339793535846</v>
      </c>
      <c r="J58" s="34">
        <v>12.754524251876742</v>
      </c>
      <c r="K58" s="34">
        <v>14.208910223929033</v>
      </c>
      <c r="L58" s="34">
        <v>16.438968714409206</v>
      </c>
      <c r="M58" s="34">
        <v>9.748793242968679</v>
      </c>
      <c r="N58" s="34">
        <v>9.4138437463748179</v>
      </c>
      <c r="O58" s="34">
        <v>13.071844827597239</v>
      </c>
      <c r="P58" s="34">
        <v>12.67519410794662</v>
      </c>
      <c r="Q58" s="34">
        <v>7.2983732415714879</v>
      </c>
      <c r="R58" s="125">
        <v>15.132935082114749</v>
      </c>
      <c r="S58" s="40">
        <f t="shared" si="3"/>
        <v>12.67519410794662</v>
      </c>
      <c r="T58" s="39">
        <f t="shared" si="4"/>
        <v>19.390164389098118</v>
      </c>
      <c r="U58" s="38">
        <f t="shared" si="5"/>
        <v>13</v>
      </c>
      <c r="V58" s="40">
        <v>8.3472940335364729</v>
      </c>
      <c r="W58" s="40">
        <v>11.159106912837565</v>
      </c>
      <c r="X58" s="41">
        <v>16.394896412225808</v>
      </c>
      <c r="Y58" s="41">
        <v>12.498904899213008</v>
      </c>
      <c r="Z58" s="41">
        <v>8.6646146092569722</v>
      </c>
      <c r="AA58" s="41">
        <v>9.8810101495188878</v>
      </c>
      <c r="AB58" s="41">
        <v>11.538128711614828</v>
      </c>
      <c r="AC58" s="41">
        <v>9.2904413002612909</v>
      </c>
      <c r="AD58" s="41">
        <v>13.397979863754422</v>
      </c>
      <c r="AE58" s="41">
        <v>9.5636895737983867</v>
      </c>
      <c r="AF58" s="41">
        <v>9.9162679912656095</v>
      </c>
      <c r="AG58" s="41">
        <v>13.309835259387617</v>
      </c>
      <c r="AH58" s="41">
        <v>10.022041516505775</v>
      </c>
      <c r="AI58" s="34">
        <f t="shared" si="6"/>
        <v>11.181143063929266</v>
      </c>
      <c r="AJ58" s="35">
        <f t="shared" si="7"/>
        <v>35.343363335847954</v>
      </c>
      <c r="AK58" s="42">
        <f>RANK(R58,(D58:R58,V58:AH58),1)</f>
        <v>25</v>
      </c>
    </row>
    <row r="59" spans="1:37" ht="12.95" customHeight="1" x14ac:dyDescent="0.2">
      <c r="A59">
        <v>2020</v>
      </c>
      <c r="B59" s="111" t="s">
        <v>196</v>
      </c>
      <c r="C59" s="37">
        <v>2015</v>
      </c>
      <c r="D59" s="34">
        <v>11.76422224240757</v>
      </c>
      <c r="E59" s="34">
        <v>13.601015306277894</v>
      </c>
      <c r="F59" s="34">
        <v>7.2597059191065298</v>
      </c>
      <c r="G59" s="34">
        <v>7.5308515618683387</v>
      </c>
      <c r="H59" s="34">
        <v>12.437713032493354</v>
      </c>
      <c r="I59" s="34">
        <v>17.598226878605224</v>
      </c>
      <c r="J59" s="34">
        <v>12.315260161568666</v>
      </c>
      <c r="K59" s="34">
        <v>14.55439837276297</v>
      </c>
      <c r="L59" s="34">
        <v>15.122929559199022</v>
      </c>
      <c r="M59" s="34">
        <v>10.224814722211486</v>
      </c>
      <c r="N59" s="34">
        <v>12.980004318016974</v>
      </c>
      <c r="O59" s="34">
        <v>12.498939467955699</v>
      </c>
      <c r="P59" s="34">
        <v>12.770085110717508</v>
      </c>
      <c r="Q59" s="34">
        <v>6.4812555253710098</v>
      </c>
      <c r="R59" s="125">
        <v>15.438707539881207</v>
      </c>
      <c r="S59" s="40">
        <f t="shared" si="3"/>
        <v>12.498939467955699</v>
      </c>
      <c r="T59" s="39">
        <f t="shared" si="4"/>
        <v>23.52014008438374</v>
      </c>
      <c r="U59" s="38">
        <f t="shared" si="5"/>
        <v>14</v>
      </c>
      <c r="V59" s="40">
        <v>8.1431159164917819</v>
      </c>
      <c r="W59" s="40">
        <v>10.723372839547716</v>
      </c>
      <c r="X59" s="41">
        <v>14.265759462726205</v>
      </c>
      <c r="Y59" s="41">
        <v>12.542672636143088</v>
      </c>
      <c r="Z59" s="41">
        <v>7.7495174028052825</v>
      </c>
      <c r="AA59" s="41">
        <v>10.189828187661574</v>
      </c>
      <c r="AB59" s="41">
        <v>11.125717986871694</v>
      </c>
      <c r="AC59" s="41">
        <v>9.1927119529891108</v>
      </c>
      <c r="AD59" s="41">
        <v>13.268643228053742</v>
      </c>
      <c r="AE59" s="41">
        <v>11.48432996600828</v>
      </c>
      <c r="AF59" s="41">
        <v>10.452227196785906</v>
      </c>
      <c r="AG59" s="41">
        <v>13.478562435353206</v>
      </c>
      <c r="AH59" s="41">
        <v>10.04988204946193</v>
      </c>
      <c r="AI59" s="34">
        <f t="shared" si="6"/>
        <v>12.039741201988118</v>
      </c>
      <c r="AJ59" s="35">
        <f t="shared" si="7"/>
        <v>28.231224250333714</v>
      </c>
      <c r="AK59" s="42">
        <f>RANK(R59,(D59:R59,V59:AH59),1)</f>
        <v>27</v>
      </c>
    </row>
    <row r="60" spans="1:37" ht="12.95" customHeight="1" x14ac:dyDescent="0.2">
      <c r="A60">
        <v>2020</v>
      </c>
      <c r="B60" s="111" t="s">
        <v>213</v>
      </c>
      <c r="C60" s="37">
        <v>2015</v>
      </c>
      <c r="D60" s="34">
        <v>12.242114852504415</v>
      </c>
      <c r="E60" s="34">
        <v>13.679704410516379</v>
      </c>
      <c r="F60" s="34">
        <v>8.1734651600177184</v>
      </c>
      <c r="G60" s="34">
        <v>8.2457967101063723</v>
      </c>
      <c r="H60" s="34">
        <v>11.473592132812485</v>
      </c>
      <c r="I60" s="34">
        <v>18.408379497562034</v>
      </c>
      <c r="J60" s="34">
        <v>13.146259228612569</v>
      </c>
      <c r="K60" s="34">
        <v>14.855092099456984</v>
      </c>
      <c r="L60" s="34">
        <v>15.099211081006187</v>
      </c>
      <c r="M60" s="34">
        <v>10.551364869182166</v>
      </c>
      <c r="N60" s="34">
        <v>10.451908987810269</v>
      </c>
      <c r="O60" s="34">
        <v>12.748435703124979</v>
      </c>
      <c r="P60" s="34">
        <v>13.37229532263961</v>
      </c>
      <c r="Q60" s="34">
        <v>7.3506937777592984</v>
      </c>
      <c r="R60" s="125">
        <v>15.438546585925325</v>
      </c>
      <c r="S60" s="40">
        <f t="shared" si="3"/>
        <v>12.748435703124979</v>
      </c>
      <c r="T60" s="39">
        <f t="shared" si="4"/>
        <v>21.101497826442568</v>
      </c>
      <c r="U60" s="38">
        <f t="shared" si="5"/>
        <v>14</v>
      </c>
      <c r="V60" s="40">
        <v>8.6617031231161228</v>
      </c>
      <c r="W60" s="40">
        <v>10.813566738253531</v>
      </c>
      <c r="X60" s="41">
        <v>12.703228484319576</v>
      </c>
      <c r="Y60" s="41">
        <v>12.549523940381189</v>
      </c>
      <c r="Z60" s="41">
        <v>8.5532057979831446</v>
      </c>
      <c r="AA60" s="41">
        <v>10.126417012411334</v>
      </c>
      <c r="AB60" s="41">
        <v>11.68154533931736</v>
      </c>
      <c r="AC60" s="41">
        <v>10.361494550199453</v>
      </c>
      <c r="AD60" s="41">
        <v>13.742994516843954</v>
      </c>
      <c r="AE60" s="41">
        <v>11.753876889406014</v>
      </c>
      <c r="AF60" s="41">
        <v>10.551364869182166</v>
      </c>
      <c r="AG60" s="41">
        <v>13.987113498393155</v>
      </c>
      <c r="AH60" s="41">
        <v>10.515199094137841</v>
      </c>
      <c r="AI60" s="34">
        <f t="shared" si="6"/>
        <v>11.717711114361688</v>
      </c>
      <c r="AJ60" s="35">
        <f t="shared" si="7"/>
        <v>31.753944394509219</v>
      </c>
      <c r="AK60" s="42">
        <f>RANK(R60,(D60:R60,V60:AH60),1)</f>
        <v>27</v>
      </c>
    </row>
    <row r="61" spans="1:37" ht="12.95" customHeight="1" x14ac:dyDescent="0.2">
      <c r="A61">
        <v>2021</v>
      </c>
      <c r="B61" s="111" t="s">
        <v>197</v>
      </c>
      <c r="C61" s="37">
        <v>2015</v>
      </c>
      <c r="D61" s="34">
        <v>12.184148140666384</v>
      </c>
      <c r="E61" s="34">
        <v>13.625750842983292</v>
      </c>
      <c r="F61" s="34">
        <v>8.5540883239888732</v>
      </c>
      <c r="G61" s="34">
        <v>7.3122257551255139</v>
      </c>
      <c r="H61" s="34">
        <v>12.592312761201892</v>
      </c>
      <c r="I61" s="34">
        <v>17.74213446285205</v>
      </c>
      <c r="J61" s="34">
        <v>13.790753561923177</v>
      </c>
      <c r="K61" s="34">
        <v>15.770786189201822</v>
      </c>
      <c r="L61" s="34">
        <v>15.544992994863026</v>
      </c>
      <c r="M61" s="34">
        <v>10.317012110557137</v>
      </c>
      <c r="N61" s="34">
        <v>13.304429758731931</v>
      </c>
      <c r="O61" s="34">
        <v>12.158095079781139</v>
      </c>
      <c r="P61" s="34">
        <v>12.192832494294798</v>
      </c>
      <c r="Q61" s="34">
        <v>7.4338067059233239</v>
      </c>
      <c r="R61" s="125">
        <v>15.375416030917116</v>
      </c>
      <c r="S61" s="40">
        <f t="shared" si="3"/>
        <v>12.592312761201892</v>
      </c>
      <c r="T61" s="39">
        <f t="shared" si="4"/>
        <v>22.101605340444113</v>
      </c>
      <c r="U61" s="38">
        <f t="shared" si="5"/>
        <v>12</v>
      </c>
      <c r="V61" s="40">
        <v>8.8406719937265699</v>
      </c>
      <c r="W61" s="40">
        <v>10.464646122240193</v>
      </c>
      <c r="X61" s="41">
        <v>13.981809341748312</v>
      </c>
      <c r="Y61" s="41">
        <v>11.83677399552978</v>
      </c>
      <c r="Z61" s="41">
        <v>8.8319876400981556</v>
      </c>
      <c r="AA61" s="41">
        <v>9.5354202839997786</v>
      </c>
      <c r="AB61" s="41">
        <v>10.89886380366095</v>
      </c>
      <c r="AC61" s="41">
        <v>10.195431159759327</v>
      </c>
      <c r="AD61" s="41">
        <v>13.18284880793412</v>
      </c>
      <c r="AE61" s="41">
        <v>11.645718215704647</v>
      </c>
      <c r="AF61" s="41">
        <v>9.9262161972784568</v>
      </c>
      <c r="AG61" s="41">
        <v>13.1133739789068</v>
      </c>
      <c r="AH61" s="41">
        <v>9.7351604174533275</v>
      </c>
      <c r="AI61" s="34">
        <f t="shared" ref="AI61" si="8">MEDIAN(D61:R61,V61:AH61)</f>
        <v>11.99743453765546</v>
      </c>
      <c r="AJ61" s="35">
        <f t="shared" ref="AJ61" si="9">(R61-AI61)/AI61*100</f>
        <v>28.155865178171506</v>
      </c>
      <c r="AK61" s="42">
        <f>RANK(R61,(D61:R61,V61:AH61),1)</f>
        <v>25</v>
      </c>
    </row>
    <row r="62" spans="1:37" ht="12.95" customHeight="1" x14ac:dyDescent="0.2">
      <c r="A62">
        <v>2021</v>
      </c>
      <c r="B62" s="111" t="s">
        <v>214</v>
      </c>
      <c r="C62" s="37">
        <v>2015</v>
      </c>
      <c r="D62" s="117">
        <v>12.750311558454255</v>
      </c>
      <c r="E62" s="117">
        <v>15.27141524669905</v>
      </c>
      <c r="F62" s="117">
        <v>12.162621847343138</v>
      </c>
      <c r="G62" s="117">
        <v>7.9636214476651492</v>
      </c>
      <c r="H62" s="117">
        <v>11.080932089211078</v>
      </c>
      <c r="I62" s="117">
        <v>17.656243059903588</v>
      </c>
      <c r="J62" s="117">
        <v>20.552105404509096</v>
      </c>
      <c r="K62" s="117">
        <v>17.860656872463977</v>
      </c>
      <c r="L62" s="117">
        <v>17.60513960676349</v>
      </c>
      <c r="M62" s="117">
        <v>10.374000987439734</v>
      </c>
      <c r="N62" s="117">
        <v>11.404587292431694</v>
      </c>
      <c r="O62" s="117">
        <v>12.929173644444594</v>
      </c>
      <c r="P62" s="117">
        <v>12.73327707407422</v>
      </c>
      <c r="Q62" s="117">
        <v>10.20365614363941</v>
      </c>
      <c r="R62" s="126">
        <v>17.177254369910791</v>
      </c>
      <c r="S62" s="119">
        <f t="shared" si="3"/>
        <v>12.750311558454255</v>
      </c>
      <c r="T62" s="119">
        <f t="shared" si="4"/>
        <v>34.720271666782885</v>
      </c>
      <c r="U62" s="121">
        <f t="shared" si="5"/>
        <v>11</v>
      </c>
      <c r="V62" s="119">
        <v>13.150621941385015</v>
      </c>
      <c r="W62" s="119">
        <v>11.532345925281936</v>
      </c>
      <c r="X62" s="120">
        <v>16.566036059581513</v>
      </c>
      <c r="Y62" s="120">
        <v>12.545897745893864</v>
      </c>
      <c r="Z62" s="120">
        <v>14.010863402576653</v>
      </c>
      <c r="AA62" s="120">
        <v>10.033311299839086</v>
      </c>
      <c r="AB62" s="120">
        <v>13.235794363285178</v>
      </c>
      <c r="AC62" s="120">
        <v>13.431690933655553</v>
      </c>
      <c r="AD62" s="120">
        <v>13.303932300805307</v>
      </c>
      <c r="AE62" s="41">
        <v>11.745276980032342</v>
      </c>
      <c r="AF62" s="41">
        <v>11.762311464412374</v>
      </c>
      <c r="AG62" s="41">
        <v>13.482794386795646</v>
      </c>
      <c r="AH62" s="41">
        <v>10.050345784219118</v>
      </c>
      <c r="AI62" s="34">
        <f>MEDIAN(D62:R62,V62:AH62)</f>
        <v>12.839742601449425</v>
      </c>
      <c r="AJ62" s="35">
        <f>(R62-AI62)/AI62*100</f>
        <v>33.781921515869975</v>
      </c>
      <c r="AK62" s="42">
        <f>RANK(R62,(D62:R62,V62:AH62),1)</f>
        <v>24</v>
      </c>
    </row>
    <row r="63" spans="1:37" x14ac:dyDescent="0.2">
      <c r="A63">
        <v>2022</v>
      </c>
      <c r="B63" s="111" t="s">
        <v>198</v>
      </c>
      <c r="C63" s="37">
        <v>2015</v>
      </c>
      <c r="D63" s="117">
        <v>13.799408780837249</v>
      </c>
      <c r="E63" s="117">
        <v>19.743510427738471</v>
      </c>
      <c r="F63" s="117">
        <v>15.963196490828205</v>
      </c>
      <c r="G63" s="117">
        <v>8.057372912300945</v>
      </c>
      <c r="H63" s="117">
        <v>13.167953223446895</v>
      </c>
      <c r="I63" s="117">
        <v>19.499347612214198</v>
      </c>
      <c r="J63" s="117">
        <v>22.690303028893467</v>
      </c>
      <c r="K63" s="117">
        <v>19.810865687193445</v>
      </c>
      <c r="L63" s="117">
        <v>22.622947769438497</v>
      </c>
      <c r="M63" s="117">
        <v>12.713305222125836</v>
      </c>
      <c r="N63" s="117">
        <v>16.662007307673534</v>
      </c>
      <c r="O63" s="117">
        <v>11.913461516098051</v>
      </c>
      <c r="P63" s="117">
        <v>17.77336908868056</v>
      </c>
      <c r="Q63" s="117">
        <v>11.12203721750214</v>
      </c>
      <c r="R63" s="126">
        <v>17.115021192469126</v>
      </c>
      <c r="S63" s="119">
        <f t="shared" si="3"/>
        <v>16.662007307673534</v>
      </c>
      <c r="T63" s="119">
        <f t="shared" si="4"/>
        <v>2.7188433928183455</v>
      </c>
      <c r="U63" s="121">
        <f t="shared" si="5"/>
        <v>9</v>
      </c>
      <c r="V63" s="119">
        <v>15.188611007096034</v>
      </c>
      <c r="W63" s="119">
        <v>16.58623264078669</v>
      </c>
      <c r="X63" s="120">
        <v>20.602289985789355</v>
      </c>
      <c r="Y63" s="120">
        <v>18.042790126500442</v>
      </c>
      <c r="Z63" s="120">
        <v>13.78256996597351</v>
      </c>
      <c r="AA63" s="120">
        <v>14.119346263248364</v>
      </c>
      <c r="AB63" s="120">
        <v>10.162224770268798</v>
      </c>
      <c r="AC63" s="120">
        <v>15.458032044915921</v>
      </c>
      <c r="AD63" s="120">
        <v>12.789079889012681</v>
      </c>
      <c r="AE63" s="41">
        <v>15.365418563165335</v>
      </c>
      <c r="AF63" s="41">
        <v>20.273933095946369</v>
      </c>
      <c r="AG63" s="41">
        <v>19.507767019646067</v>
      </c>
      <c r="AH63" s="41">
        <v>11.963977960689283</v>
      </c>
      <c r="AI63" s="34">
        <f>MEDIAN(D63:R63,V63:AH63)</f>
        <v>15.710614267872064</v>
      </c>
      <c r="AJ63" s="35">
        <f>(R63-AI63)/AI63*100</f>
        <v>8.9392235125334967</v>
      </c>
      <c r="AK63" s="42">
        <f>RANK(R63,(D63:R63,V63:AH63),1)</f>
        <v>18</v>
      </c>
    </row>
    <row r="64" spans="1:37" x14ac:dyDescent="0.2">
      <c r="A64">
        <v>2022</v>
      </c>
      <c r="B64" s="111" t="s">
        <v>215</v>
      </c>
      <c r="C64" s="37">
        <v>2015</v>
      </c>
      <c r="D64" s="117">
        <v>16.356641012276249</v>
      </c>
      <c r="E64" s="117">
        <v>25.367898646480153</v>
      </c>
      <c r="F64" s="117">
        <v>23.969600048069204</v>
      </c>
      <c r="G64" s="117">
        <v>11.816486303855505</v>
      </c>
      <c r="H64" s="117">
        <v>12.696896532484626</v>
      </c>
      <c r="I64" s="117">
        <v>19.351762084181185</v>
      </c>
      <c r="J64" s="117">
        <v>28.293967935747517</v>
      </c>
      <c r="K64" s="117">
        <v>27.741553674646894</v>
      </c>
      <c r="L64" s="117">
        <v>29.580057387372406</v>
      </c>
      <c r="M64" s="117">
        <v>13.913934201471934</v>
      </c>
      <c r="N64" s="117">
        <v>18.514509219700557</v>
      </c>
      <c r="O64" s="117">
        <v>13.801725054685868</v>
      </c>
      <c r="P64" s="117">
        <v>21.52689323726489</v>
      </c>
      <c r="Q64" s="117">
        <v>15.493493729306525</v>
      </c>
      <c r="R64" s="126">
        <v>25.223941356534603</v>
      </c>
      <c r="S64" s="119">
        <f t="shared" si="3"/>
        <v>19.351762084181185</v>
      </c>
      <c r="T64" s="119">
        <f t="shared" si="4"/>
        <v>30.344416424763427</v>
      </c>
      <c r="U64" s="121">
        <f t="shared" si="5"/>
        <v>11</v>
      </c>
      <c r="V64" s="119">
        <v>17.487363952966586</v>
      </c>
      <c r="W64" s="119">
        <v>26.679882516594134</v>
      </c>
      <c r="X64" s="120">
        <v>27.724290728987498</v>
      </c>
      <c r="Y64" s="120">
        <v>20.033648437727269</v>
      </c>
      <c r="Z64" s="120">
        <v>20.050911383386662</v>
      </c>
      <c r="AA64" s="117">
        <v>20.016385492067872</v>
      </c>
      <c r="AB64" s="120">
        <v>19.144606736268454</v>
      </c>
      <c r="AC64" s="120">
        <v>27.46534654409658</v>
      </c>
      <c r="AD64" s="120">
        <v>13.793093581856173</v>
      </c>
      <c r="AE64" s="41">
        <v>18.436825964233282</v>
      </c>
      <c r="AF64" s="41">
        <v>33.645481090159798</v>
      </c>
      <c r="AG64" s="41">
        <v>22.390040520234614</v>
      </c>
      <c r="AH64" s="41">
        <v>16.054539463236843</v>
      </c>
      <c r="AI64" s="34">
        <f>MEDIAN(D64:R64,V64:AH64)</f>
        <v>20.025016964897571</v>
      </c>
      <c r="AJ64" s="35">
        <f>(R64-AI64)/AI64*100</f>
        <v>25.962147251861889</v>
      </c>
      <c r="AK64" s="42">
        <f>RANK(R64,(D64:R64,V64:AH64),1)</f>
        <v>20</v>
      </c>
    </row>
    <row r="65" spans="1:37" x14ac:dyDescent="0.2">
      <c r="A65">
        <v>2023</v>
      </c>
      <c r="B65" s="111" t="s">
        <v>199</v>
      </c>
      <c r="C65" s="37">
        <v>2015</v>
      </c>
      <c r="D65" s="117">
        <v>22.736183952569792</v>
      </c>
      <c r="E65" s="117">
        <v>22.727412276662164</v>
      </c>
      <c r="F65" s="117">
        <v>14.850447311612907</v>
      </c>
      <c r="G65" s="117">
        <v>11.70141566077473</v>
      </c>
      <c r="H65" s="117">
        <v>24.481747458187613</v>
      </c>
      <c r="I65" s="117">
        <v>21.718669547285032</v>
      </c>
      <c r="J65" s="117">
        <v>23.02564925752149</v>
      </c>
      <c r="K65" s="117">
        <v>31.235937907060585</v>
      </c>
      <c r="L65" s="117">
        <v>25.586978622548646</v>
      </c>
      <c r="M65" s="117">
        <v>22.841444063461321</v>
      </c>
      <c r="N65" s="117">
        <v>25.165938178982532</v>
      </c>
      <c r="O65" s="117">
        <v>12.08736940071033</v>
      </c>
      <c r="P65" s="117">
        <v>18.315259295125667</v>
      </c>
      <c r="Q65" s="117">
        <v>10.806704718196753</v>
      </c>
      <c r="R65" s="128">
        <v>30.982161404140545</v>
      </c>
      <c r="S65" s="119">
        <f t="shared" si="3"/>
        <v>22.736183952569792</v>
      </c>
      <c r="T65" s="119">
        <f t="shared" si="4"/>
        <v>36.268080293389502</v>
      </c>
      <c r="U65" s="121">
        <f t="shared" si="5"/>
        <v>14</v>
      </c>
      <c r="V65" s="118">
        <v>14.543438654845955</v>
      </c>
      <c r="W65" s="118">
        <v>29.411429318274116</v>
      </c>
      <c r="X65" s="117">
        <v>26.008019066114752</v>
      </c>
      <c r="Y65" s="117">
        <v>21.999363176329105</v>
      </c>
      <c r="Z65" s="117">
        <v>13.990823072665441</v>
      </c>
      <c r="AA65" s="117">
        <v>28.736010273386821</v>
      </c>
      <c r="AB65" s="117">
        <v>14.666242117552736</v>
      </c>
      <c r="AC65" s="117">
        <v>17.859132147929049</v>
      </c>
      <c r="AD65" s="117">
        <v>13.745216147251876</v>
      </c>
      <c r="AE65" s="116">
        <v>21.157282289196893</v>
      </c>
      <c r="AF65" s="116">
        <v>16.587239141323103</v>
      </c>
      <c r="AG65" s="34">
        <v>29.823698085932598</v>
      </c>
      <c r="AH65" s="34">
        <v>19.499435542655345</v>
      </c>
      <c r="AI65" s="122">
        <f>MEDIAN(D65:R65,V65:AH65)</f>
        <v>21.859016361807068</v>
      </c>
      <c r="AJ65" s="35">
        <f>(R65-AI65)/AI65*100</f>
        <v>41.73630181399102</v>
      </c>
      <c r="AK65" s="42">
        <f>RANK(R65,(D65:R65,V65:AH65),1)</f>
        <v>27</v>
      </c>
    </row>
    <row r="66" spans="1:37" x14ac:dyDescent="0.2">
      <c r="A66">
        <v>2023</v>
      </c>
      <c r="B66" s="111" t="s">
        <v>216</v>
      </c>
      <c r="C66" s="37">
        <v>2015</v>
      </c>
      <c r="D66" s="117">
        <v>22.761085451642622</v>
      </c>
      <c r="E66" s="117">
        <v>20.524696554838588</v>
      </c>
      <c r="F66" s="117">
        <v>12.200839811521634</v>
      </c>
      <c r="G66" s="117">
        <v>9.5327156064542695</v>
      </c>
      <c r="H66" s="117">
        <v>20.749198915135516</v>
      </c>
      <c r="I66" s="117">
        <v>21.414071289861038</v>
      </c>
      <c r="J66" s="117">
        <v>19.661225938311933</v>
      </c>
      <c r="K66" s="117">
        <v>25.852310258808046</v>
      </c>
      <c r="L66" s="117">
        <v>22.648834271494156</v>
      </c>
      <c r="M66" s="117">
        <v>20.878719507614512</v>
      </c>
      <c r="N66" s="117">
        <v>21.880345422785435</v>
      </c>
      <c r="O66" s="117">
        <v>13.331986319171552</v>
      </c>
      <c r="P66" s="117">
        <v>16.673617605129703</v>
      </c>
      <c r="Q66" s="117">
        <v>8.5569938097791489</v>
      </c>
      <c r="R66" s="126">
        <v>34.464486872715653</v>
      </c>
      <c r="S66" s="119">
        <f t="shared" si="3"/>
        <v>20.749198915135516</v>
      </c>
      <c r="T66" s="119">
        <f t="shared" si="4"/>
        <v>66.10032519171385</v>
      </c>
      <c r="U66" s="121">
        <f t="shared" si="5"/>
        <v>15</v>
      </c>
      <c r="V66" s="117">
        <v>12.658479238280762</v>
      </c>
      <c r="W66" s="117">
        <v>21.776728948802234</v>
      </c>
      <c r="X66" s="117">
        <v>24.59164315867913</v>
      </c>
      <c r="Y66" s="117">
        <v>20.308828900706921</v>
      </c>
      <c r="Z66" s="117">
        <v>14.091840461715007</v>
      </c>
      <c r="AA66" s="117">
        <v>25.083821410099322</v>
      </c>
      <c r="AB66" s="117">
        <v>14.91213754741533</v>
      </c>
      <c r="AC66" s="117">
        <v>16.423211126336977</v>
      </c>
      <c r="AD66" s="117">
        <v>13.08157984037882</v>
      </c>
      <c r="AE66" s="34">
        <v>21.595400119331636</v>
      </c>
      <c r="AF66" s="34">
        <v>15.818781694768317</v>
      </c>
      <c r="AG66" s="34">
        <v>26.456739690376708</v>
      </c>
      <c r="AH66" s="34">
        <v>19.091335331404338</v>
      </c>
      <c r="AI66" s="34">
        <f>MEDIAN(D66:R66,V66:AH66)</f>
        <v>20.416762727772756</v>
      </c>
      <c r="AJ66" s="35">
        <f>(R66-AI66)/AI66*100</f>
        <v>68.804855756264899</v>
      </c>
      <c r="AK66" s="115">
        <f>RANK(R66,(D66:R66,V66:AH66),1)</f>
        <v>28</v>
      </c>
    </row>
  </sheetData>
  <phoneticPr fontId="24" type="noConversion"/>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1233-1E0F-4493-AAAC-2596EAE1D39B}">
  <sheetPr>
    <tabColor theme="4"/>
  </sheetPr>
  <dimension ref="A1:AK66"/>
  <sheetViews>
    <sheetView showGridLines="0" zoomScaleNormal="100" workbookViewId="0">
      <pane ySplit="13" topLeftCell="A14" activePane="bottomLeft" state="frozen"/>
      <selection activeCell="A14" sqref="A14"/>
      <selection pane="bottomLeft" activeCell="A14" sqref="A14"/>
    </sheetView>
  </sheetViews>
  <sheetFormatPr defaultColWidth="10.140625" defaultRowHeight="12.75" x14ac:dyDescent="0.2"/>
  <cols>
    <col min="1" max="1" width="8.5703125" customWidth="1"/>
    <col min="2" max="3" width="14.5703125" customWidth="1"/>
    <col min="4" max="37" width="11.5703125" customWidth="1"/>
  </cols>
  <sheetData>
    <row r="1" spans="1:37" ht="15.75" x14ac:dyDescent="0.2">
      <c r="A1" s="46" t="s">
        <v>112</v>
      </c>
    </row>
    <row r="2" spans="1:37" ht="15" x14ac:dyDescent="0.2">
      <c r="A2" s="36" t="s">
        <v>111</v>
      </c>
    </row>
    <row r="3" spans="1:37" ht="15" x14ac:dyDescent="0.2">
      <c r="A3" s="36" t="s">
        <v>119</v>
      </c>
    </row>
    <row r="4" spans="1:37" ht="15" x14ac:dyDescent="0.2">
      <c r="A4" s="36" t="s">
        <v>129</v>
      </c>
    </row>
    <row r="5" spans="1:37" ht="15" x14ac:dyDescent="0.2">
      <c r="A5" s="36" t="s">
        <v>121</v>
      </c>
    </row>
    <row r="6" spans="1:37" ht="15" x14ac:dyDescent="0.2">
      <c r="A6" s="36" t="s">
        <v>168</v>
      </c>
    </row>
    <row r="7" spans="1:37" ht="15" x14ac:dyDescent="0.2">
      <c r="A7" s="36" t="s">
        <v>122</v>
      </c>
    </row>
    <row r="8" spans="1:37" ht="15" x14ac:dyDescent="0.2">
      <c r="A8" s="36" t="s">
        <v>125</v>
      </c>
    </row>
    <row r="9" spans="1:37" ht="15" x14ac:dyDescent="0.2">
      <c r="A9" s="43" t="s">
        <v>128</v>
      </c>
    </row>
    <row r="10" spans="1:37" ht="15.75" x14ac:dyDescent="0.25">
      <c r="A10" s="45" t="s">
        <v>126</v>
      </c>
    </row>
    <row r="11" spans="1:37" ht="15" x14ac:dyDescent="0.2">
      <c r="A11" s="45" t="s">
        <v>133</v>
      </c>
    </row>
    <row r="12" spans="1:37" ht="15" x14ac:dyDescent="0.2">
      <c r="A12" s="36" t="s">
        <v>67</v>
      </c>
    </row>
    <row r="13" spans="1:37" ht="63.95" customHeight="1" x14ac:dyDescent="0.2">
      <c r="A13" s="102" t="s">
        <v>105</v>
      </c>
      <c r="B13" s="102" t="s">
        <v>106</v>
      </c>
      <c r="C13" s="103" t="s">
        <v>63</v>
      </c>
      <c r="D13" s="104" t="s">
        <v>0</v>
      </c>
      <c r="E13" s="104" t="s">
        <v>1</v>
      </c>
      <c r="F13" s="104" t="s">
        <v>2</v>
      </c>
      <c r="G13" s="104" t="s">
        <v>3</v>
      </c>
      <c r="H13" s="104" t="s">
        <v>4</v>
      </c>
      <c r="I13" s="104" t="s">
        <v>5</v>
      </c>
      <c r="J13" s="104" t="s">
        <v>6</v>
      </c>
      <c r="K13" s="104" t="s">
        <v>7</v>
      </c>
      <c r="L13" s="104" t="s">
        <v>8</v>
      </c>
      <c r="M13" s="104" t="s">
        <v>9</v>
      </c>
      <c r="N13" s="104" t="s">
        <v>10</v>
      </c>
      <c r="O13" s="104" t="s">
        <v>11</v>
      </c>
      <c r="P13" s="104" t="s">
        <v>12</v>
      </c>
      <c r="Q13" s="104" t="s">
        <v>13</v>
      </c>
      <c r="R13" s="104" t="s">
        <v>162</v>
      </c>
      <c r="S13" s="104" t="s">
        <v>123</v>
      </c>
      <c r="T13" s="104" t="s">
        <v>109</v>
      </c>
      <c r="U13" s="104" t="s">
        <v>163</v>
      </c>
      <c r="V13" s="104" t="s">
        <v>26</v>
      </c>
      <c r="W13" s="104" t="s">
        <v>50</v>
      </c>
      <c r="X13" s="105" t="s">
        <v>16</v>
      </c>
      <c r="Y13" s="105" t="s">
        <v>17</v>
      </c>
      <c r="Z13" s="105" t="s">
        <v>18</v>
      </c>
      <c r="AA13" s="106" t="s">
        <v>19</v>
      </c>
      <c r="AB13" s="106" t="s">
        <v>20</v>
      </c>
      <c r="AC13" s="106" t="s">
        <v>21</v>
      </c>
      <c r="AD13" s="106" t="s">
        <v>22</v>
      </c>
      <c r="AE13" s="106" t="s">
        <v>23</v>
      </c>
      <c r="AF13" s="106" t="s">
        <v>27</v>
      </c>
      <c r="AG13" s="106" t="s">
        <v>24</v>
      </c>
      <c r="AH13" s="106" t="s">
        <v>25</v>
      </c>
      <c r="AI13" s="104" t="s">
        <v>124</v>
      </c>
      <c r="AJ13" s="104" t="s">
        <v>110</v>
      </c>
      <c r="AK13" s="104" t="s">
        <v>161</v>
      </c>
    </row>
    <row r="14" spans="1:37" ht="12.95" customHeight="1" x14ac:dyDescent="0.2">
      <c r="A14">
        <v>1998</v>
      </c>
      <c r="B14" s="111">
        <v>35977</v>
      </c>
      <c r="C14" s="37" t="s">
        <v>107</v>
      </c>
      <c r="D14" s="34">
        <v>4.6493932547035577</v>
      </c>
      <c r="E14" s="34">
        <v>3.8308431823037496</v>
      </c>
      <c r="F14" s="34">
        <v>2.6463921062618594</v>
      </c>
      <c r="G14" s="34">
        <v>2.6541201448715617</v>
      </c>
      <c r="H14" s="34">
        <v>3.3376306421814586</v>
      </c>
      <c r="I14" s="34">
        <v>4.1116128300609338</v>
      </c>
      <c r="J14" s="34">
        <v>3.1335802337228715</v>
      </c>
      <c r="K14" s="34">
        <v>3.5444779798882684</v>
      </c>
      <c r="L14" s="34">
        <v>4.7592492962581527</v>
      </c>
      <c r="M14" s="34">
        <v>3.0964328312921499</v>
      </c>
      <c r="N14" s="34">
        <v>3.2521410683769116</v>
      </c>
      <c r="O14" s="34">
        <v>3.8841397942359976</v>
      </c>
      <c r="P14" s="34">
        <v>3.6628144366899296</v>
      </c>
      <c r="Q14" s="34">
        <v>1.9084754743429286</v>
      </c>
      <c r="R14" s="34">
        <v>3.907</v>
      </c>
      <c r="S14" s="40">
        <f t="shared" ref="S14:S31" si="0">MEDIAN(D14:R14)</f>
        <v>3.5444779798882684</v>
      </c>
      <c r="T14" s="39">
        <f t="shared" ref="T14:T31" si="1">(R14-S14)/S14*100</f>
        <v>10.227797214955734</v>
      </c>
      <c r="U14" s="38">
        <f t="shared" ref="U14:U31" si="2">RANK(R14,D14:R14,1)</f>
        <v>12</v>
      </c>
      <c r="V14" s="40"/>
      <c r="W14" s="40"/>
      <c r="X14" s="41"/>
      <c r="Y14" s="41"/>
      <c r="Z14" s="41"/>
      <c r="AA14" s="41"/>
      <c r="AB14" s="41"/>
      <c r="AC14" s="41"/>
      <c r="AD14" s="41"/>
      <c r="AE14" s="41"/>
      <c r="AF14" s="41"/>
      <c r="AG14" s="41"/>
      <c r="AH14" s="41"/>
      <c r="AI14" s="34"/>
      <c r="AJ14" s="35"/>
      <c r="AK14" s="42"/>
    </row>
    <row r="15" spans="1:37" ht="12.95" customHeight="1" x14ac:dyDescent="0.2">
      <c r="A15">
        <v>1999</v>
      </c>
      <c r="B15" s="111">
        <v>36161</v>
      </c>
      <c r="C15" s="37" t="s">
        <v>107</v>
      </c>
      <c r="D15" s="34">
        <v>4.6970000000000001</v>
      </c>
      <c r="E15" s="34">
        <v>3.8779999999999997</v>
      </c>
      <c r="F15" s="34">
        <v>2.7607802419354837</v>
      </c>
      <c r="G15" s="34">
        <v>2.73</v>
      </c>
      <c r="H15" s="34">
        <v>3.5280000000000005</v>
      </c>
      <c r="I15" s="34">
        <v>4.3469999999999995</v>
      </c>
      <c r="J15" s="34">
        <v>3.4604279279279284</v>
      </c>
      <c r="K15" s="34">
        <v>3.71</v>
      </c>
      <c r="L15" s="34">
        <v>4.6550000000000002</v>
      </c>
      <c r="M15" s="34">
        <v>3.3109999999999999</v>
      </c>
      <c r="N15" s="34">
        <v>3.4089999999999994</v>
      </c>
      <c r="O15" s="34">
        <v>3.6889999999999992</v>
      </c>
      <c r="P15" s="34">
        <v>3.8639999999999994</v>
      </c>
      <c r="Q15" s="34">
        <v>1.8583593428699148</v>
      </c>
      <c r="R15" s="34">
        <v>3.8740000000000001</v>
      </c>
      <c r="S15" s="40">
        <f t="shared" si="0"/>
        <v>3.6889999999999992</v>
      </c>
      <c r="T15" s="39">
        <f t="shared" si="1"/>
        <v>5.014909189482271</v>
      </c>
      <c r="U15" s="38">
        <f t="shared" si="2"/>
        <v>11</v>
      </c>
      <c r="V15" s="40"/>
      <c r="W15" s="40"/>
      <c r="X15" s="41"/>
      <c r="Y15" s="41"/>
      <c r="Z15" s="41"/>
      <c r="AA15" s="41"/>
      <c r="AB15" s="41"/>
      <c r="AC15" s="41"/>
      <c r="AD15" s="41"/>
      <c r="AE15" s="41"/>
      <c r="AF15" s="41"/>
      <c r="AG15" s="41"/>
      <c r="AH15" s="41"/>
      <c r="AI15" s="34"/>
      <c r="AJ15" s="35"/>
      <c r="AK15" s="42"/>
    </row>
    <row r="16" spans="1:37" ht="12.95" customHeight="1" x14ac:dyDescent="0.2">
      <c r="A16">
        <v>1999</v>
      </c>
      <c r="B16" s="111">
        <v>36342</v>
      </c>
      <c r="C16" s="37" t="s">
        <v>107</v>
      </c>
      <c r="D16" s="34"/>
      <c r="E16" s="34">
        <v>3.8639999999999994</v>
      </c>
      <c r="F16" s="34">
        <v>2.6970160282258062</v>
      </c>
      <c r="G16" s="34">
        <v>2.6739999999999999</v>
      </c>
      <c r="H16" s="34">
        <v>3.4369999999999998</v>
      </c>
      <c r="I16" s="34">
        <v>4.9279999999999999</v>
      </c>
      <c r="J16" s="34">
        <v>3.4075000000000002</v>
      </c>
      <c r="K16" s="34">
        <v>3.71</v>
      </c>
      <c r="L16" s="34">
        <v>4.41</v>
      </c>
      <c r="M16" s="34">
        <v>3.2759999999999998</v>
      </c>
      <c r="N16" s="34">
        <v>3.3879999999999999</v>
      </c>
      <c r="O16" s="34">
        <v>3.6889999999999992</v>
      </c>
      <c r="P16" s="34">
        <v>3.8639999999999994</v>
      </c>
      <c r="Q16" s="34">
        <v>1.8421889637895692</v>
      </c>
      <c r="R16" s="34">
        <v>3.1989999999999998</v>
      </c>
      <c r="S16" s="40">
        <f t="shared" si="0"/>
        <v>3.42225</v>
      </c>
      <c r="T16" s="39">
        <f t="shared" si="1"/>
        <v>-6.5234860106655024</v>
      </c>
      <c r="U16" s="38">
        <f t="shared" si="2"/>
        <v>4</v>
      </c>
      <c r="V16" s="40"/>
      <c r="W16" s="40"/>
      <c r="X16" s="41"/>
      <c r="Y16" s="41"/>
      <c r="Z16" s="41"/>
      <c r="AA16" s="41"/>
      <c r="AB16" s="41"/>
      <c r="AC16" s="41"/>
      <c r="AD16" s="41"/>
      <c r="AE16" s="41"/>
      <c r="AF16" s="41"/>
      <c r="AG16" s="41"/>
      <c r="AH16" s="41"/>
      <c r="AI16" s="34"/>
      <c r="AJ16" s="35"/>
      <c r="AK16" s="42"/>
    </row>
    <row r="17" spans="1:37" ht="12.95" customHeight="1" x14ac:dyDescent="0.2">
      <c r="A17">
        <v>2000</v>
      </c>
      <c r="B17" s="111">
        <v>36526</v>
      </c>
      <c r="C17" s="37" t="s">
        <v>107</v>
      </c>
      <c r="D17" s="34"/>
      <c r="E17" s="34">
        <v>3.4286000000000003</v>
      </c>
      <c r="F17" s="34"/>
      <c r="G17" s="34">
        <v>2.3559999999999999</v>
      </c>
      <c r="H17" s="34">
        <v>3.0441999999999996</v>
      </c>
      <c r="I17" s="34">
        <v>2.7155999999999998</v>
      </c>
      <c r="J17" s="34">
        <v>2.9800572386504363</v>
      </c>
      <c r="K17" s="34">
        <v>3.286</v>
      </c>
      <c r="L17" s="34">
        <v>4.4702000000000002</v>
      </c>
      <c r="M17" s="34">
        <v>2.7652000000000001</v>
      </c>
      <c r="N17" s="34"/>
      <c r="O17" s="34">
        <v>3.2549999999999999</v>
      </c>
      <c r="P17" s="34">
        <v>3.4906000000000001</v>
      </c>
      <c r="Q17" s="34">
        <v>1.661407295348837</v>
      </c>
      <c r="R17" s="34">
        <v>3.5636000000000001</v>
      </c>
      <c r="S17" s="40">
        <f t="shared" si="0"/>
        <v>3.1495999999999995</v>
      </c>
      <c r="T17" s="39">
        <f t="shared" si="1"/>
        <v>13.1445262890526</v>
      </c>
      <c r="U17" s="38">
        <f t="shared" si="2"/>
        <v>11</v>
      </c>
      <c r="V17" s="40"/>
      <c r="W17" s="40"/>
      <c r="X17" s="41"/>
      <c r="Y17" s="41"/>
      <c r="Z17" s="41"/>
      <c r="AA17" s="41"/>
      <c r="AB17" s="41"/>
      <c r="AC17" s="41"/>
      <c r="AD17" s="41"/>
      <c r="AE17" s="41"/>
      <c r="AF17" s="41"/>
      <c r="AG17" s="41"/>
      <c r="AH17" s="41"/>
      <c r="AI17" s="34"/>
      <c r="AJ17" s="35"/>
      <c r="AK17" s="42"/>
    </row>
    <row r="18" spans="1:37" ht="12.95" customHeight="1" x14ac:dyDescent="0.2">
      <c r="A18">
        <v>2000</v>
      </c>
      <c r="B18" s="111">
        <v>36708</v>
      </c>
      <c r="C18" s="37" t="s">
        <v>107</v>
      </c>
      <c r="D18" s="34"/>
      <c r="E18" s="34">
        <v>3.5897999999999999</v>
      </c>
      <c r="F18" s="34"/>
      <c r="G18" s="34">
        <v>2.3498000000000006</v>
      </c>
      <c r="H18" s="34">
        <v>2.9201999999999999</v>
      </c>
      <c r="I18" s="34">
        <v>3.8502000000000001</v>
      </c>
      <c r="J18" s="34">
        <v>2.9288355696728607</v>
      </c>
      <c r="K18" s="34">
        <v>3.286</v>
      </c>
      <c r="L18" s="34">
        <v>5.0033999999999992</v>
      </c>
      <c r="M18" s="34">
        <v>2.6659999999999995</v>
      </c>
      <c r="N18" s="34"/>
      <c r="O18" s="34">
        <v>3.2549999999999999</v>
      </c>
      <c r="P18" s="34">
        <v>3.4906000000000001</v>
      </c>
      <c r="Q18" s="34">
        <v>1.7701092447086799</v>
      </c>
      <c r="R18" s="34">
        <v>3.581</v>
      </c>
      <c r="S18" s="40">
        <f t="shared" si="0"/>
        <v>3.2705000000000002</v>
      </c>
      <c r="T18" s="39">
        <f t="shared" si="1"/>
        <v>9.4939611680171154</v>
      </c>
      <c r="U18" s="38">
        <f t="shared" si="2"/>
        <v>9</v>
      </c>
      <c r="V18" s="40"/>
      <c r="W18" s="40"/>
      <c r="X18" s="41"/>
      <c r="Y18" s="41"/>
      <c r="Z18" s="41"/>
      <c r="AA18" s="41"/>
      <c r="AB18" s="41"/>
      <c r="AC18" s="41"/>
      <c r="AD18" s="41"/>
      <c r="AE18" s="41"/>
      <c r="AF18" s="41"/>
      <c r="AG18" s="41"/>
      <c r="AH18" s="41"/>
      <c r="AI18" s="34"/>
      <c r="AJ18" s="35"/>
      <c r="AK18" s="42"/>
    </row>
    <row r="19" spans="1:37" ht="12.95" customHeight="1" x14ac:dyDescent="0.2">
      <c r="A19">
        <v>2001</v>
      </c>
      <c r="B19" s="111">
        <v>36892</v>
      </c>
      <c r="C19" s="37" t="s">
        <v>107</v>
      </c>
      <c r="D19" s="34"/>
      <c r="E19" s="34">
        <v>3.6035999999999997</v>
      </c>
      <c r="F19" s="34"/>
      <c r="G19" s="34">
        <v>2.3750999999999998</v>
      </c>
      <c r="H19" s="34">
        <v>3.0366</v>
      </c>
      <c r="I19" s="34">
        <v>3.3012000000000001</v>
      </c>
      <c r="J19" s="34">
        <v>3.0589206198420706</v>
      </c>
      <c r="K19" s="34">
        <v>3.3453000000000008</v>
      </c>
      <c r="L19" s="34">
        <v>5.3423999999999996</v>
      </c>
      <c r="M19" s="34">
        <v>2.4821999999999997</v>
      </c>
      <c r="N19" s="34"/>
      <c r="O19" s="34">
        <v>3.3389999999999995</v>
      </c>
      <c r="P19" s="34">
        <v>3.2382</v>
      </c>
      <c r="Q19" s="34">
        <v>1.4470655460674158</v>
      </c>
      <c r="R19" s="34">
        <v>3.38</v>
      </c>
      <c r="S19" s="40">
        <f t="shared" si="0"/>
        <v>3.2697000000000003</v>
      </c>
      <c r="T19" s="39">
        <f t="shared" si="1"/>
        <v>3.3733981710860208</v>
      </c>
      <c r="U19" s="38">
        <f t="shared" si="2"/>
        <v>10</v>
      </c>
      <c r="V19" s="40"/>
      <c r="W19" s="40"/>
      <c r="X19" s="41"/>
      <c r="Y19" s="41"/>
      <c r="Z19" s="41"/>
      <c r="AA19" s="41"/>
      <c r="AB19" s="41"/>
      <c r="AC19" s="41"/>
      <c r="AD19" s="41"/>
      <c r="AE19" s="41"/>
      <c r="AF19" s="41"/>
      <c r="AG19" s="41"/>
      <c r="AH19" s="41"/>
      <c r="AI19" s="34"/>
      <c r="AJ19" s="35"/>
      <c r="AK19" s="42"/>
    </row>
    <row r="20" spans="1:37" ht="12.95" customHeight="1" x14ac:dyDescent="0.2">
      <c r="A20">
        <v>2001</v>
      </c>
      <c r="B20" s="111">
        <v>37073</v>
      </c>
      <c r="C20" s="37" t="s">
        <v>107</v>
      </c>
      <c r="D20" s="34"/>
      <c r="E20" s="34">
        <v>3.7107000000000001</v>
      </c>
      <c r="F20" s="34"/>
      <c r="G20" s="34">
        <v>2.4255</v>
      </c>
      <c r="H20" s="34">
        <v>3.0177</v>
      </c>
      <c r="I20" s="34">
        <v>3.3012000000000001</v>
      </c>
      <c r="J20" s="34">
        <v>3.167257391794811</v>
      </c>
      <c r="K20" s="34">
        <v>3.339</v>
      </c>
      <c r="L20" s="34">
        <v>5.1155999999999997</v>
      </c>
      <c r="M20" s="34">
        <v>2.5136999999999996</v>
      </c>
      <c r="N20" s="34"/>
      <c r="O20" s="34">
        <v>3.3389999999999995</v>
      </c>
      <c r="P20" s="34">
        <v>3.2382</v>
      </c>
      <c r="Q20" s="34">
        <v>1.9294207280898872</v>
      </c>
      <c r="R20" s="34">
        <v>3.18</v>
      </c>
      <c r="S20" s="40">
        <f t="shared" si="0"/>
        <v>3.2091000000000003</v>
      </c>
      <c r="T20" s="39">
        <f t="shared" si="1"/>
        <v>-0.90679629802748807</v>
      </c>
      <c r="U20" s="38">
        <f t="shared" si="2"/>
        <v>6</v>
      </c>
      <c r="V20" s="40"/>
      <c r="W20" s="40"/>
      <c r="X20" s="41"/>
      <c r="Y20" s="41"/>
      <c r="Z20" s="41"/>
      <c r="AA20" s="41"/>
      <c r="AB20" s="41"/>
      <c r="AC20" s="41"/>
      <c r="AD20" s="41"/>
      <c r="AE20" s="41"/>
      <c r="AF20" s="41"/>
      <c r="AG20" s="41"/>
      <c r="AH20" s="41"/>
      <c r="AI20" s="34"/>
      <c r="AJ20" s="35"/>
      <c r="AK20" s="42"/>
    </row>
    <row r="21" spans="1:37" ht="12.95" customHeight="1" x14ac:dyDescent="0.2">
      <c r="A21">
        <v>2002</v>
      </c>
      <c r="B21" s="111">
        <v>37257</v>
      </c>
      <c r="C21" s="37" t="s">
        <v>107</v>
      </c>
      <c r="D21" s="34"/>
      <c r="E21" s="34">
        <v>3.6207999999999996</v>
      </c>
      <c r="F21" s="34"/>
      <c r="G21" s="34">
        <v>2.5295999999999998</v>
      </c>
      <c r="H21" s="34">
        <v>3.0193999999999996</v>
      </c>
      <c r="I21" s="34">
        <v>3.2797999999999998</v>
      </c>
      <c r="J21" s="34">
        <v>3.1</v>
      </c>
      <c r="K21" s="34">
        <v>4.0175999999999998</v>
      </c>
      <c r="L21" s="34">
        <v>5.1583999999999994</v>
      </c>
      <c r="M21" s="34">
        <v>2.4861999999999997</v>
      </c>
      <c r="N21" s="34"/>
      <c r="O21" s="34">
        <v>3.4471999999999996</v>
      </c>
      <c r="P21" s="34">
        <v>3.0379999999999998</v>
      </c>
      <c r="Q21" s="34">
        <v>1.6255687973997832</v>
      </c>
      <c r="R21" s="34">
        <v>3.11</v>
      </c>
      <c r="S21" s="40">
        <f t="shared" si="0"/>
        <v>3.105</v>
      </c>
      <c r="T21" s="39">
        <f t="shared" si="1"/>
        <v>0.16103059581320109</v>
      </c>
      <c r="U21" s="38">
        <f t="shared" si="2"/>
        <v>7</v>
      </c>
      <c r="V21" s="40"/>
      <c r="W21" s="40"/>
      <c r="X21" s="41"/>
      <c r="Y21" s="41"/>
      <c r="Z21" s="41"/>
      <c r="AA21" s="41"/>
      <c r="AB21" s="41"/>
      <c r="AC21" s="41"/>
      <c r="AD21" s="41"/>
      <c r="AE21" s="41"/>
      <c r="AF21" s="41"/>
      <c r="AG21" s="41"/>
      <c r="AH21" s="41"/>
      <c r="AI21" s="34"/>
      <c r="AJ21" s="35"/>
      <c r="AK21" s="42"/>
    </row>
    <row r="22" spans="1:37" ht="12.95" customHeight="1" x14ac:dyDescent="0.2">
      <c r="A22">
        <v>2002</v>
      </c>
      <c r="B22" s="111">
        <v>37438</v>
      </c>
      <c r="C22" s="37" t="s">
        <v>107</v>
      </c>
      <c r="D22" s="34"/>
      <c r="E22" s="34">
        <v>3.7259529999999996</v>
      </c>
      <c r="F22" s="34"/>
      <c r="G22" s="34">
        <v>2.3407450000000001</v>
      </c>
      <c r="H22" s="34">
        <v>3.1231309999999999</v>
      </c>
      <c r="I22" s="34">
        <v>3.0461749999999999</v>
      </c>
      <c r="J22" s="34">
        <v>3.2065000000000001</v>
      </c>
      <c r="K22" s="34">
        <v>4.1556240000000004</v>
      </c>
      <c r="L22" s="34">
        <v>4.7135549999999995</v>
      </c>
      <c r="M22" s="34">
        <v>2.4561790000000001</v>
      </c>
      <c r="N22" s="34"/>
      <c r="O22" s="34">
        <v>3.5656279999999998</v>
      </c>
      <c r="P22" s="34">
        <v>2.9884580000000001</v>
      </c>
      <c r="Q22" s="34">
        <v>1.6587738095238094</v>
      </c>
      <c r="R22" s="34">
        <v>3</v>
      </c>
      <c r="S22" s="40">
        <f t="shared" si="0"/>
        <v>3.0846529999999999</v>
      </c>
      <c r="T22" s="39">
        <f t="shared" si="1"/>
        <v>-2.7443281302629461</v>
      </c>
      <c r="U22" s="38">
        <f t="shared" si="2"/>
        <v>5</v>
      </c>
      <c r="V22" s="40"/>
      <c r="W22" s="40"/>
      <c r="X22" s="41"/>
      <c r="Y22" s="41"/>
      <c r="Z22" s="41"/>
      <c r="AA22" s="41"/>
      <c r="AB22" s="41"/>
      <c r="AC22" s="41"/>
      <c r="AD22" s="41"/>
      <c r="AE22" s="41"/>
      <c r="AF22" s="41"/>
      <c r="AG22" s="41"/>
      <c r="AH22" s="41"/>
      <c r="AI22" s="34"/>
      <c r="AJ22" s="35"/>
      <c r="AK22" s="42"/>
    </row>
    <row r="23" spans="1:37" ht="12.95" customHeight="1" x14ac:dyDescent="0.2">
      <c r="A23">
        <v>2003</v>
      </c>
      <c r="B23" s="111">
        <v>37622</v>
      </c>
      <c r="C23" s="37" t="s">
        <v>107</v>
      </c>
      <c r="D23" s="34"/>
      <c r="E23" s="34">
        <v>3.8309454700000005</v>
      </c>
      <c r="F23" s="34"/>
      <c r="G23" s="34">
        <v>3.4103957100000004</v>
      </c>
      <c r="H23" s="34">
        <v>2.9832748600000003</v>
      </c>
      <c r="I23" s="34">
        <v>3.6009573200000005</v>
      </c>
      <c r="J23" s="34">
        <v>3.3841113500000004</v>
      </c>
      <c r="K23" s="34">
        <v>4.1923554200000002</v>
      </c>
      <c r="L23" s="34">
        <v>5.0203127600000004</v>
      </c>
      <c r="M23" s="34">
        <v>2.6547203600000002</v>
      </c>
      <c r="N23" s="34"/>
      <c r="O23" s="34">
        <v>3.70609476</v>
      </c>
      <c r="P23" s="34">
        <v>3.1278388399999999</v>
      </c>
      <c r="Q23" s="34">
        <v>4.0758830852414887</v>
      </c>
      <c r="R23" s="34">
        <v>2.9</v>
      </c>
      <c r="S23" s="40">
        <f t="shared" si="0"/>
        <v>3.5056765150000002</v>
      </c>
      <c r="T23" s="39">
        <f t="shared" si="1"/>
        <v>-17.277022349564966</v>
      </c>
      <c r="U23" s="38">
        <f t="shared" si="2"/>
        <v>2</v>
      </c>
      <c r="V23" s="40"/>
      <c r="W23" s="40"/>
      <c r="X23" s="41"/>
      <c r="Y23" s="41"/>
      <c r="Z23" s="41"/>
      <c r="AA23" s="41"/>
      <c r="AB23" s="41"/>
      <c r="AC23" s="41"/>
      <c r="AD23" s="41"/>
      <c r="AE23" s="41"/>
      <c r="AF23" s="41"/>
      <c r="AG23" s="41"/>
      <c r="AH23" s="41"/>
      <c r="AI23" s="34"/>
      <c r="AJ23" s="35"/>
      <c r="AK23" s="42"/>
    </row>
    <row r="24" spans="1:37" ht="12.95" customHeight="1" x14ac:dyDescent="0.2">
      <c r="A24">
        <v>2003</v>
      </c>
      <c r="B24" s="111">
        <v>37803</v>
      </c>
      <c r="C24" s="37" t="s">
        <v>107</v>
      </c>
      <c r="D24" s="34">
        <v>2.5648712499999999</v>
      </c>
      <c r="E24" s="34">
        <v>3.8857449999999996</v>
      </c>
      <c r="F24" s="34"/>
      <c r="G24" s="34">
        <v>3.4594312500000002</v>
      </c>
      <c r="H24" s="34">
        <v>3.1728925000000054</v>
      </c>
      <c r="I24" s="34">
        <v>3.6411387500000001</v>
      </c>
      <c r="J24" s="34">
        <v>3.5992062500000066</v>
      </c>
      <c r="K24" s="34">
        <v>4.4588225000000001</v>
      </c>
      <c r="L24" s="34">
        <v>5.3953150000000001</v>
      </c>
      <c r="M24" s="34">
        <v>2.823455</v>
      </c>
      <c r="N24" s="34"/>
      <c r="O24" s="34">
        <v>3.9346662499999998</v>
      </c>
      <c r="P24" s="34">
        <v>3.3266450000000001</v>
      </c>
      <c r="Q24" s="34">
        <v>4.0758830852414887</v>
      </c>
      <c r="R24" s="34">
        <v>2.8</v>
      </c>
      <c r="S24" s="40">
        <f t="shared" si="0"/>
        <v>3.5992062500000066</v>
      </c>
      <c r="T24" s="39">
        <f t="shared" si="1"/>
        <v>-22.205069520536792</v>
      </c>
      <c r="U24" s="38">
        <f t="shared" si="2"/>
        <v>2</v>
      </c>
      <c r="V24" s="40"/>
      <c r="W24" s="40"/>
      <c r="X24" s="41"/>
      <c r="Y24" s="41"/>
      <c r="Z24" s="41"/>
      <c r="AA24" s="41"/>
      <c r="AB24" s="41"/>
      <c r="AC24" s="41"/>
      <c r="AD24" s="41"/>
      <c r="AE24" s="41"/>
      <c r="AF24" s="41"/>
      <c r="AG24" s="41"/>
      <c r="AH24" s="41"/>
      <c r="AI24" s="34"/>
      <c r="AJ24" s="35"/>
      <c r="AK24" s="42"/>
    </row>
    <row r="25" spans="1:37" ht="12.95" customHeight="1" x14ac:dyDescent="0.2">
      <c r="A25">
        <v>2004</v>
      </c>
      <c r="B25" s="111">
        <v>37987</v>
      </c>
      <c r="C25" s="37" t="s">
        <v>107</v>
      </c>
      <c r="D25" s="34">
        <v>2.8427999999999995</v>
      </c>
      <c r="E25" s="34">
        <v>4</v>
      </c>
      <c r="F25" s="34"/>
      <c r="G25" s="34">
        <v>3.51</v>
      </c>
      <c r="H25" s="34">
        <v>3.03</v>
      </c>
      <c r="I25" s="34">
        <v>4.257299999999999</v>
      </c>
      <c r="J25" s="34">
        <v>3.6431999999999998</v>
      </c>
      <c r="K25" s="34">
        <v>4.6022999999999996</v>
      </c>
      <c r="L25" s="34">
        <v>5.761499999999999</v>
      </c>
      <c r="M25" s="34">
        <v>2.86</v>
      </c>
      <c r="N25" s="34"/>
      <c r="O25" s="34">
        <v>4.2158999999999995</v>
      </c>
      <c r="P25" s="34">
        <v>3.35</v>
      </c>
      <c r="Q25" s="34">
        <v>4.0758830852414887</v>
      </c>
      <c r="R25" s="34">
        <v>2.65</v>
      </c>
      <c r="S25" s="40">
        <f t="shared" si="0"/>
        <v>3.6431999999999998</v>
      </c>
      <c r="T25" s="39">
        <f t="shared" si="1"/>
        <v>-27.261747913921823</v>
      </c>
      <c r="U25" s="38">
        <f t="shared" si="2"/>
        <v>1</v>
      </c>
      <c r="V25" s="40"/>
      <c r="W25" s="40"/>
      <c r="X25" s="41"/>
      <c r="Y25" s="41"/>
      <c r="Z25" s="41"/>
      <c r="AA25" s="41"/>
      <c r="AB25" s="41"/>
      <c r="AC25" s="41"/>
      <c r="AD25" s="41"/>
      <c r="AE25" s="41"/>
      <c r="AF25" s="41"/>
      <c r="AG25" s="41"/>
      <c r="AH25" s="41"/>
      <c r="AI25" s="34"/>
      <c r="AJ25" s="35"/>
      <c r="AK25" s="42"/>
    </row>
    <row r="26" spans="1:37" ht="12.95" customHeight="1" x14ac:dyDescent="0.2">
      <c r="A26">
        <v>2004</v>
      </c>
      <c r="B26" s="111">
        <v>38169</v>
      </c>
      <c r="C26" s="37" t="s">
        <v>107</v>
      </c>
      <c r="D26" s="34">
        <v>2.88564</v>
      </c>
      <c r="E26" s="34">
        <v>3.8267600000000002</v>
      </c>
      <c r="F26" s="34"/>
      <c r="G26" s="34">
        <v>3.3631199999999999</v>
      </c>
      <c r="H26" s="34">
        <v>3.1485999999999996</v>
      </c>
      <c r="I26" s="34">
        <v>4.3526799999999994</v>
      </c>
      <c r="J26" s="34">
        <v>3.6537600000000001</v>
      </c>
      <c r="K26" s="34">
        <v>4.61564</v>
      </c>
      <c r="L26" s="34">
        <v>5.0515999999999996</v>
      </c>
      <c r="M26" s="34">
        <v>2.8718000000000004</v>
      </c>
      <c r="N26" s="34"/>
      <c r="O26" s="34">
        <v>4.2004400000000004</v>
      </c>
      <c r="P26" s="34">
        <v>3.3561999999999994</v>
      </c>
      <c r="Q26" s="34">
        <v>3.2707221006564553</v>
      </c>
      <c r="R26" s="34">
        <v>2.56</v>
      </c>
      <c r="S26" s="40">
        <f t="shared" si="0"/>
        <v>3.3631199999999999</v>
      </c>
      <c r="T26" s="39">
        <f t="shared" si="1"/>
        <v>-23.880206474939932</v>
      </c>
      <c r="U26" s="38">
        <f t="shared" si="2"/>
        <v>1</v>
      </c>
      <c r="V26" s="40"/>
      <c r="W26" s="40"/>
      <c r="X26" s="41"/>
      <c r="Y26" s="41"/>
      <c r="Z26" s="41"/>
      <c r="AA26" s="41"/>
      <c r="AB26" s="41"/>
      <c r="AC26" s="41"/>
      <c r="AD26" s="41"/>
      <c r="AE26" s="41"/>
      <c r="AF26" s="41"/>
      <c r="AG26" s="41"/>
      <c r="AH26" s="41"/>
      <c r="AI26" s="34"/>
      <c r="AJ26" s="35"/>
      <c r="AK26" s="42"/>
    </row>
    <row r="27" spans="1:37" ht="12.95" customHeight="1" x14ac:dyDescent="0.2">
      <c r="A27">
        <v>2005</v>
      </c>
      <c r="B27" s="111">
        <v>38353</v>
      </c>
      <c r="C27" s="37" t="s">
        <v>107</v>
      </c>
      <c r="D27" s="34">
        <v>3.2697755999999996</v>
      </c>
      <c r="E27" s="34">
        <v>3.6819908999999997</v>
      </c>
      <c r="F27" s="34"/>
      <c r="G27" s="34">
        <v>3.4654031999999999</v>
      </c>
      <c r="H27" s="34">
        <v>3.1789484999999997</v>
      </c>
      <c r="I27" s="34">
        <v>4.7230091999999999</v>
      </c>
      <c r="J27" s="34">
        <v>3.7798047000000001</v>
      </c>
      <c r="K27" s="34">
        <v>5.4077057999999996</v>
      </c>
      <c r="L27" s="34">
        <v>5.8059476999999999</v>
      </c>
      <c r="M27" s="34" t="s">
        <v>66</v>
      </c>
      <c r="N27" s="34">
        <v>3.8776184999999996</v>
      </c>
      <c r="O27" s="34">
        <v>4.4575145999999997</v>
      </c>
      <c r="P27" s="34">
        <v>4.0452992999999999</v>
      </c>
      <c r="Q27" s="34">
        <v>2.6718667934037756</v>
      </c>
      <c r="R27" s="34">
        <v>3</v>
      </c>
      <c r="S27" s="40">
        <f t="shared" si="0"/>
        <v>3.7798047000000001</v>
      </c>
      <c r="T27" s="39">
        <f t="shared" si="1"/>
        <v>-20.630819893948491</v>
      </c>
      <c r="U27" s="38">
        <f t="shared" si="2"/>
        <v>2</v>
      </c>
      <c r="V27" s="40"/>
      <c r="W27" s="40"/>
      <c r="X27" s="41">
        <v>5.1458534482758633</v>
      </c>
      <c r="Y27" s="41">
        <v>3.4942030894898064</v>
      </c>
      <c r="Z27" s="41">
        <v>2.7618124704408631</v>
      </c>
      <c r="AA27" s="41">
        <v>3.568217077937943</v>
      </c>
      <c r="AB27" s="41">
        <v>2.3155226881102817</v>
      </c>
      <c r="AC27" s="41">
        <v>3.4125304101019465</v>
      </c>
      <c r="AD27" s="41">
        <v>3.9897824084734057</v>
      </c>
      <c r="AE27" s="41">
        <v>3.2054691715308783</v>
      </c>
      <c r="AF27" s="41"/>
      <c r="AG27" s="41">
        <v>4.6655995343422587</v>
      </c>
      <c r="AH27" s="41">
        <v>3.7518642088581204</v>
      </c>
      <c r="AI27" s="34">
        <f>MEDIAN(D27:R27,V27:AH27)</f>
        <v>3.6819908999999997</v>
      </c>
      <c r="AJ27" s="35">
        <f>(R27-AI27)/AI27*100</f>
        <v>-18.522340726045787</v>
      </c>
      <c r="AK27" s="42">
        <f>RANK(R27,(D27:R27,X27:AH27),1)</f>
        <v>4</v>
      </c>
    </row>
    <row r="28" spans="1:37" ht="12.95" customHeight="1" x14ac:dyDescent="0.2">
      <c r="A28">
        <v>2005</v>
      </c>
      <c r="B28" s="111">
        <v>38534</v>
      </c>
      <c r="C28" s="37" t="s">
        <v>107</v>
      </c>
      <c r="D28" s="34">
        <v>3.1962350000000002</v>
      </c>
      <c r="E28" s="34">
        <v>4.2252999999999998</v>
      </c>
      <c r="F28" s="34"/>
      <c r="G28" s="34">
        <v>3.2234949999999998</v>
      </c>
      <c r="H28" s="34">
        <v>3.1008249999999999</v>
      </c>
      <c r="I28" s="34">
        <v>4.8590949999999999</v>
      </c>
      <c r="J28" s="34">
        <v>3.6869150000000004</v>
      </c>
      <c r="K28" s="34">
        <v>5.2748099999999996</v>
      </c>
      <c r="L28" s="34">
        <v>5.5610400000000002</v>
      </c>
      <c r="M28" s="34" t="s">
        <v>66</v>
      </c>
      <c r="N28" s="34">
        <v>3.7891399999999997</v>
      </c>
      <c r="O28" s="34">
        <v>4.4910849999999991</v>
      </c>
      <c r="P28" s="34">
        <v>3.9458849999999996</v>
      </c>
      <c r="Q28" s="34">
        <v>3.193478998727195</v>
      </c>
      <c r="R28" s="34">
        <v>3.55</v>
      </c>
      <c r="S28" s="40">
        <f t="shared" si="0"/>
        <v>3.7891399999999997</v>
      </c>
      <c r="T28" s="39">
        <f t="shared" si="1"/>
        <v>-6.3111946246377784</v>
      </c>
      <c r="U28" s="38">
        <f t="shared" si="2"/>
        <v>5</v>
      </c>
      <c r="V28" s="40"/>
      <c r="W28" s="40"/>
      <c r="X28" s="41">
        <v>6.215780296425458</v>
      </c>
      <c r="Y28" s="41">
        <v>3.4187729243081035</v>
      </c>
      <c r="Z28" s="41">
        <v>2.4822517352012583</v>
      </c>
      <c r="AA28" s="41">
        <v>4.0248864742134289</v>
      </c>
      <c r="AB28" s="41">
        <v>2.2236713588049413</v>
      </c>
      <c r="AC28" s="41">
        <v>3.2762221964782205</v>
      </c>
      <c r="AD28" s="41">
        <v>3.875029117167482</v>
      </c>
      <c r="AE28" s="41">
        <v>3.0310541098103552</v>
      </c>
      <c r="AF28" s="41"/>
      <c r="AG28" s="41">
        <v>4.4835443037974683</v>
      </c>
      <c r="AH28" s="41">
        <v>3.5672666527458761</v>
      </c>
      <c r="AI28" s="34">
        <f>MEDIAN(D28:R28,V28:AH28)</f>
        <v>3.6869150000000004</v>
      </c>
      <c r="AJ28" s="35">
        <f>(R28-AI28)/AI28*100</f>
        <v>-3.7135382833615789</v>
      </c>
      <c r="AK28" s="42">
        <f>RANK(R28,(D28:R28,X28:AH28),1)</f>
        <v>10</v>
      </c>
    </row>
    <row r="29" spans="1:37" ht="12.95" customHeight="1" x14ac:dyDescent="0.2">
      <c r="A29">
        <v>2006</v>
      </c>
      <c r="B29" s="111">
        <v>38718</v>
      </c>
      <c r="C29" s="37" t="s">
        <v>107</v>
      </c>
      <c r="D29" s="34">
        <v>3.4975799999999992</v>
      </c>
      <c r="E29" s="34">
        <v>4.9240440000000003</v>
      </c>
      <c r="F29" s="34"/>
      <c r="G29" s="34">
        <v>3.3329879999999998</v>
      </c>
      <c r="H29" s="34">
        <v>3.12039</v>
      </c>
      <c r="I29" s="34">
        <v>5.3080919999999994</v>
      </c>
      <c r="J29" s="34">
        <v>3.8404800000000003</v>
      </c>
      <c r="K29" s="34">
        <v>6.1996319999999994</v>
      </c>
      <c r="L29" s="34">
        <v>6.3916559999999993</v>
      </c>
      <c r="M29" s="34" t="s">
        <v>66</v>
      </c>
      <c r="N29" s="34">
        <v>4.0325040000000003</v>
      </c>
      <c r="O29" s="34">
        <v>5.0063399999999998</v>
      </c>
      <c r="P29" s="34">
        <v>4.169664</v>
      </c>
      <c r="Q29" s="34">
        <v>3.508192281651997</v>
      </c>
      <c r="R29" s="34">
        <v>4.78</v>
      </c>
      <c r="S29" s="40">
        <f t="shared" si="0"/>
        <v>4.169664</v>
      </c>
      <c r="T29" s="39">
        <f t="shared" si="1"/>
        <v>14.637534343294812</v>
      </c>
      <c r="U29" s="38">
        <f t="shared" si="2"/>
        <v>8</v>
      </c>
      <c r="V29" s="40"/>
      <c r="W29" s="40"/>
      <c r="X29" s="41">
        <v>7.2107654751525709</v>
      </c>
      <c r="Y29" s="41">
        <v>3.8743093351705125</v>
      </c>
      <c r="Z29" s="41">
        <v>2.5903889662929962</v>
      </c>
      <c r="AA29" s="41">
        <v>3.9217262258102812</v>
      </c>
      <c r="AB29" s="41">
        <v>2.2459408216029879</v>
      </c>
      <c r="AC29" s="41">
        <v>3.3070464550509735</v>
      </c>
      <c r="AD29" s="41">
        <v>3.9138364779874215</v>
      </c>
      <c r="AE29" s="41">
        <v>3.256507952929006</v>
      </c>
      <c r="AF29" s="41"/>
      <c r="AG29" s="41">
        <v>4.8901624191205597</v>
      </c>
      <c r="AH29" s="41">
        <v>3.8370438413361163</v>
      </c>
      <c r="AI29" s="34">
        <f>MEDIAN(D29:R29,V29:AH29)</f>
        <v>3.9138364779874215</v>
      </c>
      <c r="AJ29" s="35">
        <f>(R29-AI29)/AI29*100</f>
        <v>22.130805077936689</v>
      </c>
      <c r="AK29" s="42">
        <f>RANK(R29,(D29:R29,X29:AH29),1)</f>
        <v>16</v>
      </c>
    </row>
    <row r="30" spans="1:37" ht="12.95" customHeight="1" x14ac:dyDescent="0.2">
      <c r="A30">
        <v>2006</v>
      </c>
      <c r="B30" s="111">
        <v>38899</v>
      </c>
      <c r="C30" s="37" t="s">
        <v>107</v>
      </c>
      <c r="D30" s="34">
        <v>3.7927080000000002</v>
      </c>
      <c r="E30" s="34">
        <v>5.5368000000000004</v>
      </c>
      <c r="F30" s="34"/>
      <c r="G30" s="34">
        <v>3.5089470000000005</v>
      </c>
      <c r="H30" s="34">
        <v>3.1490549999999997</v>
      </c>
      <c r="I30" s="34">
        <v>5.4260640000000002</v>
      </c>
      <c r="J30" s="34">
        <v>3.8757600000000005</v>
      </c>
      <c r="K30" s="34">
        <v>6.2565840000000001</v>
      </c>
      <c r="L30" s="34">
        <v>6.5611079999999999</v>
      </c>
      <c r="M30" s="34" t="s">
        <v>66</v>
      </c>
      <c r="N30" s="34">
        <v>4.3602300000000005</v>
      </c>
      <c r="O30" s="34">
        <v>4.9692780000000001</v>
      </c>
      <c r="P30" s="34">
        <v>4.4571239999999994</v>
      </c>
      <c r="Q30" s="34">
        <v>4.3225815879201175</v>
      </c>
      <c r="R30" s="34">
        <v>4.59</v>
      </c>
      <c r="S30" s="40">
        <f t="shared" si="0"/>
        <v>4.4571239999999994</v>
      </c>
      <c r="T30" s="39">
        <f t="shared" si="1"/>
        <v>2.9812049204823663</v>
      </c>
      <c r="U30" s="38">
        <f t="shared" si="2"/>
        <v>8</v>
      </c>
      <c r="V30" s="40"/>
      <c r="W30" s="40"/>
      <c r="X30" s="41">
        <v>7.3783878260869571</v>
      </c>
      <c r="Y30" s="41">
        <v>3.9592987751377531</v>
      </c>
      <c r="Z30" s="41">
        <v>2.6805350683215523</v>
      </c>
      <c r="AA30" s="41">
        <v>3.5759110640550555</v>
      </c>
      <c r="AB30" s="41">
        <v>2.4657491739692574</v>
      </c>
      <c r="AC30" s="41">
        <v>3.3374261468952739</v>
      </c>
      <c r="AD30" s="41">
        <v>4.0626415094339627</v>
      </c>
      <c r="AE30" s="41">
        <v>3.1988245449612789</v>
      </c>
      <c r="AF30" s="41"/>
      <c r="AG30" s="41">
        <v>4.9087666232073017</v>
      </c>
      <c r="AH30" s="41">
        <v>3.7806572632808915</v>
      </c>
      <c r="AI30" s="34">
        <f>MEDIAN(D30:R30,V30:AH30)</f>
        <v>4.0626415094339627</v>
      </c>
      <c r="AJ30" s="35">
        <f>(R30-AI30)/AI30*100</f>
        <v>12.980679918261176</v>
      </c>
      <c r="AK30" s="42">
        <f>RANK(R30,(D30:R30,X30:AH30),1)</f>
        <v>16</v>
      </c>
    </row>
    <row r="31" spans="1:37" ht="12.95" customHeight="1" x14ac:dyDescent="0.2">
      <c r="A31">
        <v>2007</v>
      </c>
      <c r="B31" s="111">
        <v>39083</v>
      </c>
      <c r="C31" s="37" t="s">
        <v>107</v>
      </c>
      <c r="D31" s="34">
        <v>4.4434399999999998</v>
      </c>
      <c r="E31" s="34">
        <v>4.8</v>
      </c>
      <c r="F31" s="34"/>
      <c r="G31" s="34">
        <v>3.3425280000000002</v>
      </c>
      <c r="H31" s="34">
        <v>3.0706159999999998</v>
      </c>
      <c r="I31" s="34">
        <v>5.6769919999999994</v>
      </c>
      <c r="J31" s="34">
        <v>3.8797200000000003</v>
      </c>
      <c r="K31" s="34">
        <v>7.16256</v>
      </c>
      <c r="L31" s="34">
        <v>6.1213359999999994</v>
      </c>
      <c r="M31" s="34" t="s">
        <v>66</v>
      </c>
      <c r="N31" s="34">
        <v>4.3837520000000003</v>
      </c>
      <c r="O31" s="34">
        <v>5.0933759999999992</v>
      </c>
      <c r="P31" s="34">
        <v>4.5362879999999999</v>
      </c>
      <c r="Q31" s="34">
        <v>3.6803666795132957</v>
      </c>
      <c r="R31" s="34">
        <v>5</v>
      </c>
      <c r="S31" s="40">
        <f t="shared" si="0"/>
        <v>4.5362879999999999</v>
      </c>
      <c r="T31" s="39">
        <f t="shared" si="1"/>
        <v>10.222278656028898</v>
      </c>
      <c r="U31" s="38">
        <f t="shared" si="2"/>
        <v>9</v>
      </c>
      <c r="V31" s="40"/>
      <c r="W31" s="40"/>
      <c r="X31" s="41">
        <v>6.5375280937726918</v>
      </c>
      <c r="Y31" s="41">
        <v>4.4799238505747132</v>
      </c>
      <c r="Z31" s="41">
        <v>2.6669365229506732</v>
      </c>
      <c r="AA31" s="41">
        <v>4.3925957538994798</v>
      </c>
      <c r="AB31" s="41">
        <v>2.3683023655913975</v>
      </c>
      <c r="AC31" s="41">
        <v>3.5545311051899913</v>
      </c>
      <c r="AD31" s="41">
        <v>3.894230607966457</v>
      </c>
      <c r="AE31" s="41">
        <v>3.1909345534218327</v>
      </c>
      <c r="AF31" s="41"/>
      <c r="AG31" s="41">
        <v>5.6507542229000611</v>
      </c>
      <c r="AH31" s="41">
        <v>4.50976</v>
      </c>
      <c r="AI31" s="34">
        <f>MEDIAN(D31:R31,V31:AH31)</f>
        <v>4.4434399999999998</v>
      </c>
      <c r="AJ31" s="35">
        <f>(R31-AI31)/AI31*100</f>
        <v>12.525430747348906</v>
      </c>
      <c r="AK31" s="42">
        <f>RANK(R31,(D31:R31,X31:AH31),1)</f>
        <v>17</v>
      </c>
    </row>
    <row r="32" spans="1:37" ht="12.95" customHeight="1" x14ac:dyDescent="0.2">
      <c r="A32">
        <v>2007</v>
      </c>
      <c r="B32" s="111">
        <v>39264</v>
      </c>
      <c r="C32" s="37" t="s">
        <v>107</v>
      </c>
      <c r="D32" s="34">
        <v>4.2168749999999999</v>
      </c>
      <c r="E32" s="34">
        <v>4.7498880000000003</v>
      </c>
      <c r="F32" s="34"/>
      <c r="G32" s="34" t="s">
        <v>66</v>
      </c>
      <c r="H32" s="34">
        <v>3.1238609999999998</v>
      </c>
      <c r="I32" s="34" t="s">
        <v>66</v>
      </c>
      <c r="J32" s="34">
        <v>4.1089230000000008</v>
      </c>
      <c r="K32" s="34">
        <v>7.2867600000000001</v>
      </c>
      <c r="L32" s="34">
        <v>6.7267590000000004</v>
      </c>
      <c r="M32" s="34" t="s">
        <v>66</v>
      </c>
      <c r="N32" s="34" t="s">
        <v>66</v>
      </c>
      <c r="O32" s="34">
        <v>5.1816959999999996</v>
      </c>
      <c r="P32" s="34">
        <v>3.8525369999999994</v>
      </c>
      <c r="Q32" s="34" t="s">
        <v>66</v>
      </c>
      <c r="R32" s="34" t="s">
        <v>66</v>
      </c>
      <c r="S32" s="40" t="s">
        <v>66</v>
      </c>
      <c r="T32" s="39" t="s">
        <v>66</v>
      </c>
      <c r="U32" s="38" t="s">
        <v>66</v>
      </c>
      <c r="V32" s="40"/>
      <c r="W32" s="40"/>
      <c r="X32" s="41">
        <v>6.9504348421557216</v>
      </c>
      <c r="Y32" s="41">
        <v>4.4945731513805134</v>
      </c>
      <c r="Z32" s="41">
        <v>2.5430189306302968</v>
      </c>
      <c r="AA32" s="41">
        <v>5.6350230862697446</v>
      </c>
      <c r="AB32" s="41">
        <v>2.9708824795523032</v>
      </c>
      <c r="AC32" s="41">
        <v>3.6134151992585726</v>
      </c>
      <c r="AD32" s="41">
        <v>3.9587421383647801</v>
      </c>
      <c r="AE32" s="41">
        <v>3.4434095854784768</v>
      </c>
      <c r="AF32" s="41"/>
      <c r="AG32" s="41">
        <v>5.9899897977555057</v>
      </c>
      <c r="AH32" s="41">
        <v>4.5339840000000002</v>
      </c>
      <c r="AI32" s="34" t="s">
        <v>66</v>
      </c>
      <c r="AJ32" s="35"/>
      <c r="AK32" s="42"/>
    </row>
    <row r="33" spans="1:37" ht="12.95" customHeight="1" x14ac:dyDescent="0.2">
      <c r="A33">
        <v>2007</v>
      </c>
      <c r="B33" s="111" t="s">
        <v>183</v>
      </c>
      <c r="C33" s="37" t="s">
        <v>108</v>
      </c>
      <c r="D33" s="34"/>
      <c r="E33" s="34"/>
      <c r="F33" s="34"/>
      <c r="G33" s="34">
        <v>3.5959218099999997</v>
      </c>
      <c r="H33" s="34"/>
      <c r="I33" s="34">
        <v>4.9992083699999998</v>
      </c>
      <c r="J33" s="34"/>
      <c r="K33" s="34"/>
      <c r="L33" s="34"/>
      <c r="M33" s="34"/>
      <c r="N33" s="34">
        <v>5.3972559999999996</v>
      </c>
      <c r="O33" s="34"/>
      <c r="P33" s="34"/>
      <c r="Q33" s="34">
        <v>3.4947232599999998</v>
      </c>
      <c r="R33" s="34">
        <v>6.6116386</v>
      </c>
      <c r="S33" s="40"/>
      <c r="T33" s="39"/>
      <c r="U33" s="38"/>
      <c r="V33" s="40"/>
      <c r="W33" s="40"/>
      <c r="X33" s="41"/>
      <c r="Y33" s="41"/>
      <c r="Z33" s="41"/>
      <c r="AA33" s="41"/>
      <c r="AB33" s="41"/>
      <c r="AC33" s="41"/>
      <c r="AD33" s="41"/>
      <c r="AE33" s="41"/>
      <c r="AF33" s="41"/>
      <c r="AG33" s="41"/>
      <c r="AH33" s="41"/>
      <c r="AI33" s="34"/>
      <c r="AJ33" s="35"/>
      <c r="AK33" s="42"/>
    </row>
    <row r="34" spans="1:37" ht="12.95" customHeight="1" x14ac:dyDescent="0.2">
      <c r="A34">
        <v>2007</v>
      </c>
      <c r="B34" s="111" t="s">
        <v>200</v>
      </c>
      <c r="C34" s="37" t="s">
        <v>108</v>
      </c>
      <c r="D34" s="34">
        <v>4.5486147500000005</v>
      </c>
      <c r="E34" s="34">
        <v>5.1944486000000003</v>
      </c>
      <c r="F34" s="34">
        <v>5.28472645</v>
      </c>
      <c r="G34" s="34">
        <v>3.7361141</v>
      </c>
      <c r="H34" s="34">
        <v>3.2708359499999999</v>
      </c>
      <c r="I34" s="34">
        <v>5.3888932</v>
      </c>
      <c r="J34" s="34">
        <v>4.6736148499999999</v>
      </c>
      <c r="K34" s="34">
        <v>7.5416727000000003</v>
      </c>
      <c r="L34" s="34"/>
      <c r="M34" s="34"/>
      <c r="N34" s="34">
        <v>5.4305599000000004</v>
      </c>
      <c r="O34" s="34">
        <v>4.4236146500000002</v>
      </c>
      <c r="P34" s="34">
        <v>5.5138933000000003</v>
      </c>
      <c r="Q34" s="34">
        <v>4.0069476499999999</v>
      </c>
      <c r="R34" s="34">
        <v>6.2886682815290227</v>
      </c>
      <c r="S34" s="40">
        <f t="shared" ref="S34:S66" si="3">MEDIAN(D34:R34)</f>
        <v>5.1944486000000003</v>
      </c>
      <c r="T34" s="39">
        <f t="shared" ref="T34:T66" si="4">(R34-S34)/S34*100</f>
        <v>21.065174877830582</v>
      </c>
      <c r="U34" s="38">
        <f t="shared" ref="U34:U66" si="5">RANK(R34,D34:R34,1)</f>
        <v>12</v>
      </c>
      <c r="V34" s="40">
        <v>3.4791694499999997</v>
      </c>
      <c r="W34" s="40">
        <v>4.27083675</v>
      </c>
      <c r="X34" s="41">
        <v>8.756951449999999</v>
      </c>
      <c r="Y34" s="41">
        <v>5.4027820999999996</v>
      </c>
      <c r="Z34" s="41">
        <v>3.0208357499999998</v>
      </c>
      <c r="AA34" s="41">
        <v>5.9861158999999997</v>
      </c>
      <c r="AB34" s="41">
        <v>3.4652805500000001</v>
      </c>
      <c r="AC34" s="41">
        <v>4.3541701499999999</v>
      </c>
      <c r="AD34" s="41">
        <v>6.3750051000000001</v>
      </c>
      <c r="AE34" s="41">
        <v>4.3472257000000001</v>
      </c>
      <c r="AF34" s="41">
        <v>5.4861155000000004</v>
      </c>
      <c r="AG34" s="41">
        <v>6.6111164000000002</v>
      </c>
      <c r="AH34" s="41">
        <v>4.9236150500000004</v>
      </c>
      <c r="AI34" s="34">
        <f t="shared" ref="AI34:AI60" si="6">MEDIAN(D34:R34,V34:AH34)</f>
        <v>5.0590318249999999</v>
      </c>
      <c r="AJ34" s="35">
        <f t="shared" ref="AJ34:AJ66" si="7">(R34-AI34)/AI34*100</f>
        <v>24.305766381080687</v>
      </c>
      <c r="AK34" s="42">
        <f>RANK(R34,(D34:R34,V34:AH34),1)</f>
        <v>22</v>
      </c>
    </row>
    <row r="35" spans="1:37" ht="12.95" customHeight="1" x14ac:dyDescent="0.2">
      <c r="A35">
        <v>2008</v>
      </c>
      <c r="B35" s="111" t="s">
        <v>184</v>
      </c>
      <c r="C35" s="37" t="s">
        <v>108</v>
      </c>
      <c r="D35" s="34">
        <v>5.9540607999999997</v>
      </c>
      <c r="E35" s="34">
        <v>6.636296933333333</v>
      </c>
      <c r="F35" s="34">
        <v>5.4656417499999987</v>
      </c>
      <c r="G35" s="34">
        <v>4.5275670666666663</v>
      </c>
      <c r="H35" s="34">
        <v>4.1399328999999998</v>
      </c>
      <c r="I35" s="34">
        <v>6.5045013166666665</v>
      </c>
      <c r="J35" s="34">
        <v>5.7137276166666666</v>
      </c>
      <c r="K35" s="34">
        <v>9.3109726833333344</v>
      </c>
      <c r="L35" s="34"/>
      <c r="M35" s="34"/>
      <c r="N35" s="34">
        <v>6.101361783333334</v>
      </c>
      <c r="O35" s="34">
        <v>5.4113729666666668</v>
      </c>
      <c r="P35" s="34">
        <v>6.1943939833333328</v>
      </c>
      <c r="Q35" s="34">
        <v>4.7601475666666673</v>
      </c>
      <c r="R35" s="34">
        <v>6.5432647333333334</v>
      </c>
      <c r="S35" s="40">
        <f t="shared" si="3"/>
        <v>5.9540607999999997</v>
      </c>
      <c r="T35" s="39">
        <f t="shared" si="4"/>
        <v>9.8958333333333393</v>
      </c>
      <c r="U35" s="38">
        <f t="shared" si="5"/>
        <v>11</v>
      </c>
      <c r="V35" s="40">
        <v>3.8065675166666666</v>
      </c>
      <c r="W35" s="40">
        <v>4.6903734166666666</v>
      </c>
      <c r="X35" s="41">
        <v>10.039724916666668</v>
      </c>
      <c r="Y35" s="41">
        <v>7.0781998833333333</v>
      </c>
      <c r="Z35" s="41">
        <v>3.3491591999999999</v>
      </c>
      <c r="AA35" s="41">
        <v>7.5666189333333342</v>
      </c>
      <c r="AB35" s="41">
        <v>4.5430724333333332</v>
      </c>
      <c r="AC35" s="41">
        <v>5.4346310166666658</v>
      </c>
      <c r="AD35" s="41">
        <v>7.116963300000001</v>
      </c>
      <c r="AE35" s="41">
        <v>5.9540607999999997</v>
      </c>
      <c r="AF35" s="41">
        <v>6.0703510499999993</v>
      </c>
      <c r="AG35" s="41">
        <v>8.3961560499999983</v>
      </c>
      <c r="AH35" s="41">
        <v>5.7524910333333334</v>
      </c>
      <c r="AI35" s="34">
        <f t="shared" si="6"/>
        <v>5.9540607999999997</v>
      </c>
      <c r="AJ35" s="35">
        <f t="shared" si="7"/>
        <v>9.8958333333333393</v>
      </c>
      <c r="AK35" s="42">
        <f>RANK(R35,(D35:R35,V35:AH35),1)</f>
        <v>19</v>
      </c>
    </row>
    <row r="36" spans="1:37" ht="12.95" customHeight="1" x14ac:dyDescent="0.2">
      <c r="A36">
        <v>2008</v>
      </c>
      <c r="B36" s="111" t="s">
        <v>201</v>
      </c>
      <c r="C36" s="37" t="s">
        <v>108</v>
      </c>
      <c r="D36" s="34">
        <v>6.6488495000000007</v>
      </c>
      <c r="E36" s="34">
        <v>6.8533036666666671</v>
      </c>
      <c r="F36" s="34">
        <v>6.7797001666666672</v>
      </c>
      <c r="G36" s="34">
        <v>5.0377506666666676</v>
      </c>
      <c r="H36" s="34">
        <v>4.1545086666666666</v>
      </c>
      <c r="I36" s="34">
        <v>6.7960564999999997</v>
      </c>
      <c r="J36" s="34">
        <v>6.5261769999999997</v>
      </c>
      <c r="K36" s="34">
        <v>10.435340666666667</v>
      </c>
      <c r="L36" s="34"/>
      <c r="M36" s="34"/>
      <c r="N36" s="34">
        <v>6.6733840000000013</v>
      </c>
      <c r="O36" s="34">
        <v>5.7574293333333344</v>
      </c>
      <c r="P36" s="34">
        <v>6.9269071666666671</v>
      </c>
      <c r="Q36" s="34">
        <v>5.5693314999999997</v>
      </c>
      <c r="R36" s="34">
        <v>7.9737125000000004</v>
      </c>
      <c r="S36" s="40">
        <f t="shared" si="3"/>
        <v>6.6733840000000013</v>
      </c>
      <c r="T36" s="39">
        <f t="shared" si="4"/>
        <v>19.485294117647044</v>
      </c>
      <c r="U36" s="38">
        <f t="shared" si="5"/>
        <v>12</v>
      </c>
      <c r="V36" s="40">
        <v>4.8087620000000006</v>
      </c>
      <c r="W36" s="40">
        <v>6.4934643333333337</v>
      </c>
      <c r="X36" s="41">
        <v>13.853814333333334</v>
      </c>
      <c r="Y36" s="41">
        <v>7.6056950000000008</v>
      </c>
      <c r="Z36" s="41">
        <v>3.8600946666666669</v>
      </c>
      <c r="AA36" s="41">
        <v>8.7015693333333335</v>
      </c>
      <c r="AB36" s="41">
        <v>5.8228546666666672</v>
      </c>
      <c r="AC36" s="41">
        <v>5.7574293333333344</v>
      </c>
      <c r="AD36" s="41">
        <v>10.819714500000002</v>
      </c>
      <c r="AE36" s="41">
        <v>6.0354870000000016</v>
      </c>
      <c r="AF36" s="41">
        <v>6.5343551666666668</v>
      </c>
      <c r="AG36" s="41">
        <v>9.5193860000000026</v>
      </c>
      <c r="AH36" s="41">
        <v>6.2971883333333336</v>
      </c>
      <c r="AI36" s="34">
        <f t="shared" si="6"/>
        <v>6.5916023333333342</v>
      </c>
      <c r="AJ36" s="35">
        <f t="shared" si="7"/>
        <v>20.967741935483861</v>
      </c>
      <c r="AK36" s="42">
        <f>RANK(R36,(D36:R36,V36:AH36),1)</f>
        <v>21</v>
      </c>
    </row>
    <row r="37" spans="1:37" ht="12.95" customHeight="1" x14ac:dyDescent="0.2">
      <c r="A37">
        <v>2009</v>
      </c>
      <c r="B37" s="111" t="s">
        <v>185</v>
      </c>
      <c r="C37" s="37" t="s">
        <v>108</v>
      </c>
      <c r="D37" s="34">
        <v>8.125641899999998</v>
      </c>
      <c r="E37" s="34">
        <v>8.2954847999999988</v>
      </c>
      <c r="F37" s="34">
        <v>5.4170945999999995</v>
      </c>
      <c r="G37" s="34">
        <v>5.6405721</v>
      </c>
      <c r="H37" s="34">
        <v>5.542241999999999</v>
      </c>
      <c r="I37" s="34">
        <v>7.5356612999999992</v>
      </c>
      <c r="J37" s="34">
        <v>7.4105138999999998</v>
      </c>
      <c r="K37" s="34">
        <v>9.5648369999999989</v>
      </c>
      <c r="L37" s="34"/>
      <c r="M37" s="34">
        <v>8.054129099999999</v>
      </c>
      <c r="N37" s="34">
        <v>7.8217124999999985</v>
      </c>
      <c r="O37" s="34">
        <v>7.4194529999999999</v>
      </c>
      <c r="P37" s="34">
        <v>8.1077636999999996</v>
      </c>
      <c r="Q37" s="34">
        <v>5.2472516999999996</v>
      </c>
      <c r="R37" s="34">
        <v>8.8139525999999986</v>
      </c>
      <c r="S37" s="40">
        <f t="shared" si="3"/>
        <v>7.6786868999999989</v>
      </c>
      <c r="T37" s="39">
        <f t="shared" si="4"/>
        <v>14.78463329452852</v>
      </c>
      <c r="U37" s="38">
        <f t="shared" si="5"/>
        <v>13</v>
      </c>
      <c r="V37" s="40">
        <v>5.2561907999999988</v>
      </c>
      <c r="W37" s="40">
        <v>6.4182738000000006</v>
      </c>
      <c r="X37" s="41">
        <v>9.484385099999999</v>
      </c>
      <c r="Y37" s="41">
        <v>8.3044238999999997</v>
      </c>
      <c r="Z37" s="41">
        <v>4.5321236999999996</v>
      </c>
      <c r="AA37" s="41">
        <v>9.6810452999999992</v>
      </c>
      <c r="AB37" s="41">
        <v>7.5892958999999998</v>
      </c>
      <c r="AC37" s="41">
        <v>6.9814371</v>
      </c>
      <c r="AD37" s="41">
        <v>10.995092999999999</v>
      </c>
      <c r="AE37" s="41">
        <v>6.8026550999999991</v>
      </c>
      <c r="AF37" s="41">
        <v>6.5612993999999993</v>
      </c>
      <c r="AG37" s="41">
        <v>11.290083299999999</v>
      </c>
      <c r="AH37" s="41">
        <v>6.9099242999999992</v>
      </c>
      <c r="AI37" s="34">
        <f t="shared" si="6"/>
        <v>7.5356612999999992</v>
      </c>
      <c r="AJ37" s="35">
        <f t="shared" si="7"/>
        <v>16.963226571767489</v>
      </c>
      <c r="AK37" s="42">
        <f>RANK(R37,(D37:R37,V37:AH37),1)</f>
        <v>22</v>
      </c>
    </row>
    <row r="38" spans="1:37" ht="12.95" customHeight="1" x14ac:dyDescent="0.2">
      <c r="A38">
        <v>2009</v>
      </c>
      <c r="B38" s="111" t="s">
        <v>202</v>
      </c>
      <c r="C38" s="37" t="s">
        <v>108</v>
      </c>
      <c r="D38" s="34">
        <v>8.0237873341321606</v>
      </c>
      <c r="E38" s="34">
        <v>8.0060355922424904</v>
      </c>
      <c r="F38" s="34">
        <v>5.5562952114676261</v>
      </c>
      <c r="G38" s="34">
        <v>5.6628056628056633</v>
      </c>
      <c r="H38" s="34">
        <v>4.8994807615497269</v>
      </c>
      <c r="I38" s="34">
        <v>7.393600497048773</v>
      </c>
      <c r="J38" s="34">
        <v>6.4882616606754535</v>
      </c>
      <c r="K38" s="34">
        <v>8.5740913327120243</v>
      </c>
      <c r="L38" s="34"/>
      <c r="M38" s="34">
        <v>8.1480495273598734</v>
      </c>
      <c r="N38" s="34">
        <v>7.7042559801180497</v>
      </c>
      <c r="O38" s="34">
        <v>7.2959659166555726</v>
      </c>
      <c r="P38" s="34">
        <v>7.8906492699596154</v>
      </c>
      <c r="Q38" s="34">
        <v>5.290019083122532</v>
      </c>
      <c r="R38" s="34">
        <v>7.6865042382283768</v>
      </c>
      <c r="S38" s="40">
        <f t="shared" si="3"/>
        <v>7.5400523676385749</v>
      </c>
      <c r="T38" s="39">
        <f t="shared" si="4"/>
        <v>1.9423190111830528</v>
      </c>
      <c r="U38" s="38">
        <f t="shared" si="5"/>
        <v>8</v>
      </c>
      <c r="V38" s="40">
        <v>5.1302534061154752</v>
      </c>
      <c r="W38" s="40">
        <v>6.8077930146895671</v>
      </c>
      <c r="X38" s="41">
        <v>11.893667066080861</v>
      </c>
      <c r="Y38" s="41">
        <v>8.5829672036568585</v>
      </c>
      <c r="Z38" s="41">
        <v>4.446811343363068</v>
      </c>
      <c r="AA38" s="41">
        <v>9.9853548129410203</v>
      </c>
      <c r="AB38" s="41">
        <v>7.4113522389384467</v>
      </c>
      <c r="AC38" s="41">
        <v>5.9113300492610845</v>
      </c>
      <c r="AD38" s="41">
        <v>7.6332490125593564</v>
      </c>
      <c r="AE38" s="41">
        <v>7.0474415302001505</v>
      </c>
      <c r="AF38" s="41">
        <v>6.3373718546132345</v>
      </c>
      <c r="AG38" s="41">
        <v>11.148093906714596</v>
      </c>
      <c r="AH38" s="41">
        <v>6.7456619180757116</v>
      </c>
      <c r="AI38" s="34">
        <f t="shared" si="6"/>
        <v>7.393600497048773</v>
      </c>
      <c r="AJ38" s="35">
        <f t="shared" si="7"/>
        <v>3.9615846338535494</v>
      </c>
      <c r="AK38" s="42">
        <f>RANK(R38,(D38:R38,V38:AH38),1)</f>
        <v>17</v>
      </c>
    </row>
    <row r="39" spans="1:37" ht="12.95" customHeight="1" x14ac:dyDescent="0.2">
      <c r="A39">
        <v>2010</v>
      </c>
      <c r="B39" s="111" t="s">
        <v>186</v>
      </c>
      <c r="C39" s="37" t="s">
        <v>108</v>
      </c>
      <c r="D39" s="34">
        <v>7.3342613537497829</v>
      </c>
      <c r="E39" s="34">
        <v>7.2820602053245169</v>
      </c>
      <c r="F39" s="34">
        <v>6.2380372368192099</v>
      </c>
      <c r="G39" s="34">
        <v>5.6812249869497133</v>
      </c>
      <c r="H39" s="34">
        <v>5.5246215416739171</v>
      </c>
      <c r="I39" s="34">
        <v>6.9601531233687144</v>
      </c>
      <c r="J39" s="34">
        <v>6.4120410649034287</v>
      </c>
      <c r="K39" s="34">
        <v>7.2472594397076735</v>
      </c>
      <c r="L39" s="34"/>
      <c r="M39" s="34">
        <v>6.6208456586044893</v>
      </c>
      <c r="N39" s="34">
        <v>6.7426483382634421</v>
      </c>
      <c r="O39" s="34">
        <v>6.6034452757960675</v>
      </c>
      <c r="P39" s="34">
        <v>7.6735688185140081</v>
      </c>
      <c r="Q39" s="34">
        <v>6.2032364712023664</v>
      </c>
      <c r="R39" s="34">
        <v>7.2994605881329386</v>
      </c>
      <c r="S39" s="40">
        <f t="shared" si="3"/>
        <v>6.6817469984339652</v>
      </c>
      <c r="T39" s="39">
        <f t="shared" si="4"/>
        <v>9.2447916666666679</v>
      </c>
      <c r="U39" s="38">
        <f t="shared" si="5"/>
        <v>12</v>
      </c>
      <c r="V39" s="40">
        <v>4.941708717591788</v>
      </c>
      <c r="W39" s="40">
        <v>6.8992517835392366</v>
      </c>
      <c r="X39" s="41">
        <v>11.988863755002612</v>
      </c>
      <c r="Y39" s="41">
        <v>8.08247781451192</v>
      </c>
      <c r="Z39" s="41">
        <v>4.7503045066991474</v>
      </c>
      <c r="AA39" s="41">
        <v>7.9954759004698106</v>
      </c>
      <c r="AB39" s="41">
        <v>7.1863580998781984</v>
      </c>
      <c r="AC39" s="41">
        <v>7.9345745606403337</v>
      </c>
      <c r="AD39" s="41">
        <v>12.963285192274229</v>
      </c>
      <c r="AE39" s="41">
        <v>6.9862536975813461</v>
      </c>
      <c r="AF39" s="41">
        <v>6.229337045414999</v>
      </c>
      <c r="AG39" s="41">
        <v>9.0917000174003828</v>
      </c>
      <c r="AH39" s="41">
        <v>6.699147381242387</v>
      </c>
      <c r="AI39" s="34">
        <f t="shared" si="6"/>
        <v>6.9601531233687144</v>
      </c>
      <c r="AJ39" s="35">
        <f t="shared" si="7"/>
        <v>4.874999999999992</v>
      </c>
      <c r="AK39" s="42">
        <f>RANK(R39,(D39:R39,V39:AH39),1)</f>
        <v>19</v>
      </c>
    </row>
    <row r="40" spans="1:37" ht="12.95" customHeight="1" x14ac:dyDescent="0.2">
      <c r="A40">
        <v>2010</v>
      </c>
      <c r="B40" s="111" t="s">
        <v>203</v>
      </c>
      <c r="C40" s="37" t="s">
        <v>108</v>
      </c>
      <c r="D40" s="34">
        <v>7.158892767575507</v>
      </c>
      <c r="E40" s="34">
        <v>7.0742722856892719</v>
      </c>
      <c r="F40" s="34">
        <v>6.4226945751652593</v>
      </c>
      <c r="G40" s="34">
        <v>5.4241728889076839</v>
      </c>
      <c r="H40" s="34">
        <v>4.7979813229495427</v>
      </c>
      <c r="I40" s="34">
        <v>6.6850180690125898</v>
      </c>
      <c r="J40" s="34">
        <v>6.3380740932790252</v>
      </c>
      <c r="K40" s="34">
        <v>7.277361442216236</v>
      </c>
      <c r="L40" s="34">
        <v>8.8428403571115908</v>
      </c>
      <c r="M40" s="34">
        <v>6.4988530088628718</v>
      </c>
      <c r="N40" s="34">
        <v>6.6257837316922252</v>
      </c>
      <c r="O40" s="34">
        <v>6.4396186715425072</v>
      </c>
      <c r="P40" s="34">
        <v>7.2181271048958733</v>
      </c>
      <c r="Q40" s="34">
        <v>6.1772951776951777</v>
      </c>
      <c r="R40" s="34">
        <v>7.2181271048958733</v>
      </c>
      <c r="S40" s="40">
        <f t="shared" si="3"/>
        <v>6.6257837316922252</v>
      </c>
      <c r="T40" s="39">
        <f t="shared" si="4"/>
        <v>8.9399744572158486</v>
      </c>
      <c r="U40" s="38">
        <f t="shared" si="5"/>
        <v>12</v>
      </c>
      <c r="V40" s="40">
        <v>4.9756843349106363</v>
      </c>
      <c r="W40" s="40">
        <v>6.5157771052401197</v>
      </c>
      <c r="X40" s="41">
        <v>13.090788547800603</v>
      </c>
      <c r="Y40" s="41">
        <v>8.0981801165127187</v>
      </c>
      <c r="Z40" s="41">
        <v>5.1110771059286133</v>
      </c>
      <c r="AA40" s="41">
        <v>7.7766222853450255</v>
      </c>
      <c r="AB40" s="41">
        <v>7.1927409603300019</v>
      </c>
      <c r="AC40" s="41">
        <v>8.1320283092672145</v>
      </c>
      <c r="AD40" s="41">
        <v>13.53927710179765</v>
      </c>
      <c r="AE40" s="41">
        <v>6.8457969845964373</v>
      </c>
      <c r="AF40" s="41">
        <v>5.8726614429047306</v>
      </c>
      <c r="AG40" s="41">
        <v>9.0797777063930489</v>
      </c>
      <c r="AH40" s="41">
        <v>6.4650048161083777</v>
      </c>
      <c r="AI40" s="34">
        <f t="shared" si="6"/>
        <v>6.7654075268045135</v>
      </c>
      <c r="AJ40" s="35">
        <f t="shared" si="7"/>
        <v>6.6916823014384104</v>
      </c>
      <c r="AK40" s="42">
        <f>RANK(R40,(D40:R40,V40:AH40),1)</f>
        <v>19</v>
      </c>
    </row>
    <row r="41" spans="1:37" ht="12.95" customHeight="1" x14ac:dyDescent="0.2">
      <c r="A41">
        <v>2011</v>
      </c>
      <c r="B41" s="111" t="s">
        <v>187</v>
      </c>
      <c r="C41" s="37" t="s">
        <v>108</v>
      </c>
      <c r="D41" s="34">
        <v>7.1446317822805954</v>
      </c>
      <c r="E41" s="34">
        <v>7.465836370305361</v>
      </c>
      <c r="F41" s="34">
        <v>6.7713399637653273</v>
      </c>
      <c r="G41" s="34">
        <v>5.7556389692005281</v>
      </c>
      <c r="H41" s="34">
        <v>5.6601457133012731</v>
      </c>
      <c r="I41" s="34">
        <v>6.8668332196645823</v>
      </c>
      <c r="J41" s="34">
        <v>6.6150782722938199</v>
      </c>
      <c r="K41" s="34">
        <v>7.4484739601418601</v>
      </c>
      <c r="L41" s="34">
        <v>8.7419735173226716</v>
      </c>
      <c r="M41" s="34">
        <v>6.1636556080427969</v>
      </c>
      <c r="N41" s="34">
        <v>6.5282662214763159</v>
      </c>
      <c r="O41" s="34">
        <v>7.3008934737521027</v>
      </c>
      <c r="P41" s="34">
        <v>7.570010831286365</v>
      </c>
      <c r="Q41" s="34">
        <v>6.7973835790105781</v>
      </c>
      <c r="R41" s="34">
        <v>7.4311115499783584</v>
      </c>
      <c r="S41" s="40">
        <f t="shared" si="3"/>
        <v>6.8668332196645823</v>
      </c>
      <c r="T41" s="39">
        <f t="shared" si="4"/>
        <v>8.2174462705435989</v>
      </c>
      <c r="U41" s="38">
        <f t="shared" si="5"/>
        <v>11</v>
      </c>
      <c r="V41" s="40">
        <v>4.9830117169247412</v>
      </c>
      <c r="W41" s="40">
        <v>6.6671655027843224</v>
      </c>
      <c r="X41" s="41">
        <v>12.544341343129355</v>
      </c>
      <c r="Y41" s="41">
        <v>8.5423058004424135</v>
      </c>
      <c r="Z41" s="41">
        <v>5.3476223303582584</v>
      </c>
      <c r="AA41" s="41">
        <v>7.9606650599651356</v>
      </c>
      <c r="AB41" s="41">
        <v>7.8564905989841298</v>
      </c>
      <c r="AC41" s="41">
        <v>8.8287855681401766</v>
      </c>
      <c r="AD41" s="41">
        <v>13.716304029165663</v>
      </c>
      <c r="AE41" s="41">
        <v>7.0404573212995913</v>
      </c>
      <c r="AF41" s="41">
        <v>6.1028871724705454</v>
      </c>
      <c r="AG41" s="41">
        <v>9.6621812559882176</v>
      </c>
      <c r="AH41" s="41">
        <v>6.5543098367215666</v>
      </c>
      <c r="AI41" s="34">
        <f t="shared" si="6"/>
        <v>7.0925445517900929</v>
      </c>
      <c r="AJ41" s="35">
        <f t="shared" si="7"/>
        <v>4.7735618115054956</v>
      </c>
      <c r="AK41" s="42">
        <f>RANK(R41,(D41:R41,V41:AH41),1)</f>
        <v>17</v>
      </c>
    </row>
    <row r="42" spans="1:37" ht="12.95" customHeight="1" x14ac:dyDescent="0.2">
      <c r="A42">
        <v>2011</v>
      </c>
      <c r="B42" s="111" t="s">
        <v>204</v>
      </c>
      <c r="C42" s="37" t="s">
        <v>108</v>
      </c>
      <c r="D42" s="34">
        <v>7.1483607518638452</v>
      </c>
      <c r="E42" s="34">
        <v>7.7990003834048514</v>
      </c>
      <c r="F42" s="34">
        <v>5.9858846101772496</v>
      </c>
      <c r="G42" s="34">
        <v>5.6649023919503536</v>
      </c>
      <c r="H42" s="34">
        <v>5.1270402965431225</v>
      </c>
      <c r="I42" s="34">
        <v>6.9748568501195773</v>
      </c>
      <c r="J42" s="34">
        <v>6.9054552894218721</v>
      </c>
      <c r="K42" s="34">
        <v>8.2067345525038817</v>
      </c>
      <c r="L42" s="34">
        <v>9.0048525005275142</v>
      </c>
      <c r="M42" s="34">
        <v>6.1680637070087307</v>
      </c>
      <c r="N42" s="34">
        <v>6.6278490466310416</v>
      </c>
      <c r="O42" s="34">
        <v>7.1917367272999133</v>
      </c>
      <c r="P42" s="34">
        <v>7.7295988227071444</v>
      </c>
      <c r="Q42" s="34">
        <v>6.0986621463110247</v>
      </c>
      <c r="R42" s="34">
        <v>7.7209236276199302</v>
      </c>
      <c r="S42" s="40">
        <f t="shared" si="3"/>
        <v>6.9748568501195773</v>
      </c>
      <c r="T42" s="39">
        <f t="shared" si="4"/>
        <v>10.696517412935325</v>
      </c>
      <c r="U42" s="38">
        <f t="shared" si="5"/>
        <v>11</v>
      </c>
      <c r="V42" s="40">
        <v>5.0489635407582023</v>
      </c>
      <c r="W42" s="40">
        <v>6.5497722908461204</v>
      </c>
      <c r="X42" s="41">
        <v>16.517571446054326</v>
      </c>
      <c r="Y42" s="41">
        <v>8.2934865033760161</v>
      </c>
      <c r="Z42" s="41">
        <v>5.4827232951188725</v>
      </c>
      <c r="AA42" s="41">
        <v>7.5821205062245172</v>
      </c>
      <c r="AB42" s="41">
        <v>8.5797679412540582</v>
      </c>
      <c r="AC42" s="41">
        <v>8.8747245742193144</v>
      </c>
      <c r="AD42" s="41">
        <v>13.620056286925047</v>
      </c>
      <c r="AE42" s="41">
        <v>6.4369947547123472</v>
      </c>
      <c r="AF42" s="41">
        <v>6.0986621463110247</v>
      </c>
      <c r="AG42" s="41">
        <v>9.8289960338127891</v>
      </c>
      <c r="AH42" s="41">
        <v>6.6885754122415362</v>
      </c>
      <c r="AI42" s="34">
        <f t="shared" si="6"/>
        <v>7.0616088009917117</v>
      </c>
      <c r="AJ42" s="35">
        <f t="shared" si="7"/>
        <v>9.3366093366093317</v>
      </c>
      <c r="AK42" s="42">
        <f>RANK(R42,(D42:R42,V42:AH42),1)</f>
        <v>18</v>
      </c>
    </row>
    <row r="43" spans="1:37" ht="12.95" customHeight="1" x14ac:dyDescent="0.2">
      <c r="A43">
        <v>2012</v>
      </c>
      <c r="B43" s="111" t="s">
        <v>188</v>
      </c>
      <c r="C43" s="37" t="s">
        <v>108</v>
      </c>
      <c r="D43" s="34">
        <v>6.6267562407744816</v>
      </c>
      <c r="E43" s="34">
        <v>7.2844987956900615</v>
      </c>
      <c r="F43" s="34">
        <v>5.2619404393246496</v>
      </c>
      <c r="G43" s="34">
        <v>5.3441582586890979</v>
      </c>
      <c r="H43" s="34">
        <v>5.7799127013206704</v>
      </c>
      <c r="I43" s="34">
        <v>6.4623206020455859</v>
      </c>
      <c r="J43" s="34">
        <v>7.0131799917873856</v>
      </c>
      <c r="K43" s="34">
        <v>8.3533304474278811</v>
      </c>
      <c r="L43" s="34">
        <v>9.6112630837039319</v>
      </c>
      <c r="M43" s="34">
        <v>5.9032394303673419</v>
      </c>
      <c r="N43" s="34">
        <v>6.0101225955411239</v>
      </c>
      <c r="O43" s="34">
        <v>8.1477858990167622</v>
      </c>
      <c r="P43" s="34">
        <v>7.9422413506056442</v>
      </c>
      <c r="Q43" s="34">
        <v>5.8127998290664493</v>
      </c>
      <c r="R43" s="34">
        <v>8.1395641170803188</v>
      </c>
      <c r="S43" s="40">
        <f t="shared" si="3"/>
        <v>6.6267562407744816</v>
      </c>
      <c r="T43" s="39">
        <f t="shared" si="4"/>
        <v>22.828784119106704</v>
      </c>
      <c r="U43" s="38">
        <f t="shared" si="5"/>
        <v>12</v>
      </c>
      <c r="V43" s="40">
        <v>5.1303919283415338</v>
      </c>
      <c r="W43" s="40">
        <v>6.1663364523335744</v>
      </c>
      <c r="X43" s="41">
        <v>16.649108421300653</v>
      </c>
      <c r="Y43" s="41">
        <v>7.8764670951140854</v>
      </c>
      <c r="Z43" s="41">
        <v>5.2619404393246496</v>
      </c>
      <c r="AA43" s="41">
        <v>7.0460671195331646</v>
      </c>
      <c r="AB43" s="41">
        <v>8.1395641170803188</v>
      </c>
      <c r="AC43" s="41">
        <v>8.8137502358687883</v>
      </c>
      <c r="AD43" s="41">
        <v>13.072633278947176</v>
      </c>
      <c r="AE43" s="41">
        <v>6.3061067452531354</v>
      </c>
      <c r="AF43" s="41">
        <v>6.0019008136046788</v>
      </c>
      <c r="AG43" s="41">
        <v>9.6605937753225977</v>
      </c>
      <c r="AH43" s="41">
        <v>6.3061067452531354</v>
      </c>
      <c r="AI43" s="34">
        <f t="shared" si="6"/>
        <v>6.8199681162809336</v>
      </c>
      <c r="AJ43" s="35">
        <f t="shared" si="7"/>
        <v>19.349005424954797</v>
      </c>
      <c r="AK43" s="42">
        <f>RANK(R43,(D43:R43,V43:AH43),1)</f>
        <v>20</v>
      </c>
    </row>
    <row r="44" spans="1:37" ht="12.95" customHeight="1" x14ac:dyDescent="0.2">
      <c r="A44">
        <v>2012</v>
      </c>
      <c r="B44" s="111" t="s">
        <v>205</v>
      </c>
      <c r="C44" s="37" t="s">
        <v>108</v>
      </c>
      <c r="D44" s="34">
        <v>6.3394356063634181</v>
      </c>
      <c r="E44" s="34">
        <v>6.7231593252857946</v>
      </c>
      <c r="F44" s="34">
        <v>4.9404428811255903</v>
      </c>
      <c r="G44" s="34">
        <v>5.1802702054520751</v>
      </c>
      <c r="H44" s="34">
        <v>4.6046846270685107</v>
      </c>
      <c r="I44" s="34">
        <v>6.1555679910464471</v>
      </c>
      <c r="J44" s="34">
        <v>7.0029578703333613</v>
      </c>
      <c r="K44" s="34">
        <v>9.3772483811655629</v>
      </c>
      <c r="L44" s="34">
        <v>9.1933807658485893</v>
      </c>
      <c r="M44" s="34">
        <v>6.1235910144695822</v>
      </c>
      <c r="N44" s="34">
        <v>6.0756255496042852</v>
      </c>
      <c r="O44" s="34">
        <v>7.1708369973619002</v>
      </c>
      <c r="P44" s="34">
        <v>7.6265089135822208</v>
      </c>
      <c r="Q44" s="34">
        <v>5.3321608441921819</v>
      </c>
      <c r="R44" s="34">
        <v>8.3619793748501081</v>
      </c>
      <c r="S44" s="40">
        <f t="shared" si="3"/>
        <v>6.3394356063634181</v>
      </c>
      <c r="T44" s="39">
        <f t="shared" si="4"/>
        <v>31.904161412358139</v>
      </c>
      <c r="U44" s="38">
        <f t="shared" si="5"/>
        <v>13</v>
      </c>
      <c r="V44" s="40">
        <v>5.5000399712207217</v>
      </c>
      <c r="W44" s="40">
        <v>6.3714125829402839</v>
      </c>
      <c r="X44" s="41">
        <v>17.019745783036218</v>
      </c>
      <c r="Y44" s="41">
        <v>7.6824686225917347</v>
      </c>
      <c r="Z44" s="41">
        <v>5.3641378207690469</v>
      </c>
      <c r="AA44" s="41">
        <v>7.2188024622271971</v>
      </c>
      <c r="AB44" s="41">
        <v>6.5792629306899038</v>
      </c>
      <c r="AC44" s="41">
        <v>8.561835478455512</v>
      </c>
      <c r="AD44" s="41">
        <v>12.63090574786154</v>
      </c>
      <c r="AE44" s="41">
        <v>6.3714125829402839</v>
      </c>
      <c r="AF44" s="41">
        <v>5.3561435766248309</v>
      </c>
      <c r="AG44" s="41">
        <v>8.9135822208010236</v>
      </c>
      <c r="AH44" s="41">
        <v>6.1555679910464471</v>
      </c>
      <c r="AI44" s="34">
        <f t="shared" si="6"/>
        <v>6.4753377568150938</v>
      </c>
      <c r="AJ44" s="35">
        <f t="shared" si="7"/>
        <v>29.13580246913579</v>
      </c>
      <c r="AK44" s="42">
        <f>RANK(R44,(D44:R44,V44:AH44),1)</f>
        <v>22</v>
      </c>
    </row>
    <row r="45" spans="1:37" ht="12.95" customHeight="1" x14ac:dyDescent="0.2">
      <c r="A45">
        <v>2013</v>
      </c>
      <c r="B45" s="111" t="s">
        <v>189</v>
      </c>
      <c r="C45" s="37" t="s">
        <v>108</v>
      </c>
      <c r="D45" s="34">
        <v>6.5770441589381434</v>
      </c>
      <c r="E45" s="34">
        <v>6.6621288181740832</v>
      </c>
      <c r="F45" s="34">
        <v>5.5815536458776487</v>
      </c>
      <c r="G45" s="34">
        <v>5.4539266570237386</v>
      </c>
      <c r="H45" s="34">
        <v>5.7857568280439038</v>
      </c>
      <c r="I45" s="34">
        <v>6.4324002382370455</v>
      </c>
      <c r="J45" s="34">
        <v>7.4363992172211359</v>
      </c>
      <c r="K45" s="34">
        <v>9.6486003573555692</v>
      </c>
      <c r="L45" s="34">
        <v>8.6701267761422613</v>
      </c>
      <c r="M45" s="34">
        <v>6.1346039309112568</v>
      </c>
      <c r="N45" s="34">
        <v>6.466434101931422</v>
      </c>
      <c r="O45" s="34">
        <v>7.7597209223177064</v>
      </c>
      <c r="P45" s="34">
        <v>8.4659235939760062</v>
      </c>
      <c r="Q45" s="34">
        <v>5.8197906917382793</v>
      </c>
      <c r="R45" s="34">
        <v>8.7211775716838247</v>
      </c>
      <c r="S45" s="40">
        <f t="shared" si="3"/>
        <v>6.5770441589381434</v>
      </c>
      <c r="T45" s="39">
        <f t="shared" si="4"/>
        <v>32.600258732212154</v>
      </c>
      <c r="U45" s="38">
        <f t="shared" si="5"/>
        <v>14</v>
      </c>
      <c r="V45" s="40">
        <v>5.8793499532034366</v>
      </c>
      <c r="W45" s="40">
        <v>6.8493150684931505</v>
      </c>
      <c r="X45" s="41">
        <v>15.970390538585894</v>
      </c>
      <c r="Y45" s="41">
        <v>8.1766357525738123</v>
      </c>
      <c r="Z45" s="41">
        <v>6.5770441589381434</v>
      </c>
      <c r="AA45" s="41">
        <v>7.4619246149919176</v>
      </c>
      <c r="AB45" s="41">
        <v>7.3853484216795717</v>
      </c>
      <c r="AC45" s="41">
        <v>7.7767378541648933</v>
      </c>
      <c r="AD45" s="41">
        <v>13.528460818514422</v>
      </c>
      <c r="AE45" s="41">
        <v>6.3643325108482944</v>
      </c>
      <c r="AF45" s="41">
        <v>6.4749425678550159</v>
      </c>
      <c r="AG45" s="41">
        <v>9.6911426869735386</v>
      </c>
      <c r="AH45" s="41">
        <v>6.2962647834595415</v>
      </c>
      <c r="AI45" s="34">
        <f t="shared" si="6"/>
        <v>6.7557219433336169</v>
      </c>
      <c r="AJ45" s="35">
        <f t="shared" si="7"/>
        <v>29.093198992443313</v>
      </c>
      <c r="AK45" s="42">
        <f>RANK(R45,(D45:R45,V45:AH45),1)</f>
        <v>24</v>
      </c>
    </row>
    <row r="46" spans="1:37" ht="12.95" customHeight="1" x14ac:dyDescent="0.2">
      <c r="A46">
        <v>2013</v>
      </c>
      <c r="B46" s="111" t="s">
        <v>206</v>
      </c>
      <c r="C46" s="37" t="s">
        <v>108</v>
      </c>
      <c r="D46" s="34">
        <v>6.5440366194795292</v>
      </c>
      <c r="E46" s="34">
        <v>7.0526405018224976</v>
      </c>
      <c r="F46" s="34">
        <v>5.4081546155802327</v>
      </c>
      <c r="G46" s="34">
        <v>5.4844451979316773</v>
      </c>
      <c r="H46" s="34">
        <v>4.9588878528439437</v>
      </c>
      <c r="I46" s="34">
        <v>6.7305247096719505</v>
      </c>
      <c r="J46" s="34">
        <v>7.3662795626006625</v>
      </c>
      <c r="K46" s="34">
        <v>9.6465203017716377</v>
      </c>
      <c r="L46" s="34">
        <v>8.8158006272781204</v>
      </c>
      <c r="M46" s="34">
        <v>5.9676188861574984</v>
      </c>
      <c r="N46" s="34">
        <v>6.3745019920318722</v>
      </c>
      <c r="O46" s="34">
        <v>8.2054759684665601</v>
      </c>
      <c r="P46" s="34">
        <v>8.7056031194371464</v>
      </c>
      <c r="Q46" s="34">
        <v>5.6539798253793334</v>
      </c>
      <c r="R46" s="34">
        <v>9.1124862253115193</v>
      </c>
      <c r="S46" s="40">
        <f t="shared" si="3"/>
        <v>6.7305247096719505</v>
      </c>
      <c r="T46" s="39">
        <f t="shared" si="4"/>
        <v>35.390428211586894</v>
      </c>
      <c r="U46" s="38">
        <f t="shared" si="5"/>
        <v>14</v>
      </c>
      <c r="V46" s="40">
        <v>5.2555734508773417</v>
      </c>
      <c r="W46" s="40">
        <v>6.5186064253623801</v>
      </c>
      <c r="X46" s="41">
        <v>15.385267440874797</v>
      </c>
      <c r="Y46" s="41">
        <v>8.002034415529371</v>
      </c>
      <c r="Z46" s="41">
        <v>6.4931762312452319</v>
      </c>
      <c r="AA46" s="41">
        <v>7.5866745782826133</v>
      </c>
      <c r="AB46" s="41">
        <v>6.7474781724167165</v>
      </c>
      <c r="AC46" s="41">
        <v>7.281512248876834</v>
      </c>
      <c r="AD46" s="41">
        <v>13.138933627193355</v>
      </c>
      <c r="AE46" s="41">
        <v>5.9845723489022635</v>
      </c>
      <c r="AF46" s="41">
        <v>5.9845723489022635</v>
      </c>
      <c r="AG46" s="41">
        <v>9.35831143511062</v>
      </c>
      <c r="AH46" s="41">
        <v>6.2388742900737473</v>
      </c>
      <c r="AI46" s="34">
        <f t="shared" si="6"/>
        <v>6.7390014410443335</v>
      </c>
      <c r="AJ46" s="35">
        <f t="shared" si="7"/>
        <v>35.220125786163507</v>
      </c>
      <c r="AK46" s="42">
        <f>RANK(R46,(D46:R46,V46:AH46),1)</f>
        <v>24</v>
      </c>
    </row>
    <row r="47" spans="1:37" ht="12.95" customHeight="1" x14ac:dyDescent="0.2">
      <c r="A47">
        <v>2014</v>
      </c>
      <c r="B47" s="111" t="s">
        <v>190</v>
      </c>
      <c r="C47" s="37" t="s">
        <v>108</v>
      </c>
      <c r="D47" s="34">
        <v>6.0359694506035968</v>
      </c>
      <c r="E47" s="34">
        <v>6.6190358873285708</v>
      </c>
      <c r="F47" s="34">
        <v>5.3461443705346143</v>
      </c>
      <c r="G47" s="34">
        <v>5.1408392871807509</v>
      </c>
      <c r="H47" s="34">
        <v>5.4446908105444694</v>
      </c>
      <c r="I47" s="34">
        <v>5.912786400591278</v>
      </c>
      <c r="J47" s="34">
        <v>7.3170731707317067</v>
      </c>
      <c r="K47" s="34">
        <v>9.1566067175823278</v>
      </c>
      <c r="L47" s="34">
        <v>7.7769565574443629</v>
      </c>
      <c r="M47" s="34">
        <v>5.2311735238564516</v>
      </c>
      <c r="N47" s="34">
        <v>5.8717253839205057</v>
      </c>
      <c r="O47" s="34">
        <v>7.3088609673975524</v>
      </c>
      <c r="P47" s="34">
        <v>8.1136568941447003</v>
      </c>
      <c r="Q47" s="34">
        <v>5.1736881005173689</v>
      </c>
      <c r="R47" s="34">
        <v>9.3783362076044998</v>
      </c>
      <c r="S47" s="40">
        <f t="shared" si="3"/>
        <v>6.0359694506035968</v>
      </c>
      <c r="T47" s="39">
        <f t="shared" si="4"/>
        <v>55.374149659863946</v>
      </c>
      <c r="U47" s="38">
        <f t="shared" si="5"/>
        <v>15</v>
      </c>
      <c r="V47" s="40">
        <v>5.493964030549396</v>
      </c>
      <c r="W47" s="40">
        <v>6.3069721606306972</v>
      </c>
      <c r="X47" s="41">
        <v>12.811037201281103</v>
      </c>
      <c r="Y47" s="41">
        <v>6.3562453806356238</v>
      </c>
      <c r="Z47" s="41">
        <v>5.8963619939229694</v>
      </c>
      <c r="AA47" s="41">
        <v>6.6600969039993432</v>
      </c>
      <c r="AB47" s="41">
        <v>6.6272480906627242</v>
      </c>
      <c r="AC47" s="41">
        <v>7.8837152007883713</v>
      </c>
      <c r="AD47" s="41">
        <v>12.893159234622651</v>
      </c>
      <c r="AE47" s="41">
        <v>5.3872053872053876</v>
      </c>
      <c r="AF47" s="41">
        <v>5.4693274205469331</v>
      </c>
      <c r="AG47" s="41">
        <v>8.1465057074813156</v>
      </c>
      <c r="AH47" s="41">
        <v>5.5186006405518597</v>
      </c>
      <c r="AI47" s="34">
        <f t="shared" si="6"/>
        <v>6.3316087706331601</v>
      </c>
      <c r="AJ47" s="35">
        <f t="shared" si="7"/>
        <v>48.11932555123218</v>
      </c>
      <c r="AK47" s="42">
        <f>RANK(R47,(D47:R47,V47:AH47),1)</f>
        <v>26</v>
      </c>
    </row>
    <row r="48" spans="1:37" ht="12.95" customHeight="1" x14ac:dyDescent="0.2">
      <c r="A48">
        <v>2014</v>
      </c>
      <c r="B48" s="111" t="s">
        <v>207</v>
      </c>
      <c r="C48" s="37" t="s">
        <v>108</v>
      </c>
      <c r="D48" s="34">
        <v>5.5713833491611267</v>
      </c>
      <c r="E48" s="34">
        <v>6.2757201646090524</v>
      </c>
      <c r="F48" s="34">
        <v>5.199430199430199</v>
      </c>
      <c r="G48" s="34">
        <v>4.9857549857549861</v>
      </c>
      <c r="H48" s="34">
        <v>4.9303577081354852</v>
      </c>
      <c r="I48" s="34">
        <v>5.650522317188984</v>
      </c>
      <c r="J48" s="34">
        <v>6.7742956631845512</v>
      </c>
      <c r="K48" s="34">
        <v>8.5311807534029747</v>
      </c>
      <c r="L48" s="34">
        <v>7.7239632795188351</v>
      </c>
      <c r="M48" s="34">
        <v>5.1756885090218416</v>
      </c>
      <c r="N48" s="34">
        <v>5.6821779044001266</v>
      </c>
      <c r="O48" s="34">
        <v>7.0512820512820511</v>
      </c>
      <c r="P48" s="34">
        <v>7.7477049699271925</v>
      </c>
      <c r="Q48" s="34">
        <v>4.6929408040519149</v>
      </c>
      <c r="R48" s="34">
        <v>9.3304843304843299</v>
      </c>
      <c r="S48" s="40">
        <f t="shared" si="3"/>
        <v>5.6821779044001266</v>
      </c>
      <c r="T48" s="39">
        <f t="shared" si="4"/>
        <v>64.206128133704723</v>
      </c>
      <c r="U48" s="38">
        <f t="shared" si="5"/>
        <v>15</v>
      </c>
      <c r="V48" s="40">
        <v>5.3023108578664138</v>
      </c>
      <c r="W48" s="40">
        <v>5.8325419436530543</v>
      </c>
      <c r="X48" s="41">
        <v>13.208293763849319</v>
      </c>
      <c r="Y48" s="41">
        <v>6.0224754669199108</v>
      </c>
      <c r="Z48" s="41">
        <v>5.7692307692307692</v>
      </c>
      <c r="AA48" s="41">
        <v>6.323203545425768</v>
      </c>
      <c r="AB48" s="41">
        <v>6.3311174422285541</v>
      </c>
      <c r="AC48" s="41">
        <v>7.60525482747705</v>
      </c>
      <c r="AD48" s="41">
        <v>12.503956948401393</v>
      </c>
      <c r="AE48" s="41">
        <v>5.2627413738524851</v>
      </c>
      <c r="AF48" s="41">
        <v>5.0174105729661278</v>
      </c>
      <c r="AG48" s="41">
        <v>7.9772079772079767</v>
      </c>
      <c r="AH48" s="41">
        <v>5.2469135802469129</v>
      </c>
      <c r="AI48" s="34">
        <f t="shared" si="6"/>
        <v>5.927508705286483</v>
      </c>
      <c r="AJ48" s="35">
        <f t="shared" si="7"/>
        <v>57.40987983978637</v>
      </c>
      <c r="AK48" s="42">
        <f>RANK(R48,(D48:R48,V48:AH48),1)</f>
        <v>26</v>
      </c>
    </row>
    <row r="49" spans="1:37" ht="12.95" customHeight="1" x14ac:dyDescent="0.2">
      <c r="A49">
        <v>2015</v>
      </c>
      <c r="B49" s="111" t="s">
        <v>191</v>
      </c>
      <c r="C49" s="37">
        <v>2015</v>
      </c>
      <c r="D49" s="34">
        <v>4.7376751168465274</v>
      </c>
      <c r="E49" s="34">
        <v>5.7042487110099609</v>
      </c>
      <c r="F49" s="34">
        <v>4.3202910648214079</v>
      </c>
      <c r="G49" s="34">
        <v>4.3349361192784297</v>
      </c>
      <c r="H49" s="34">
        <v>5.001286097072918</v>
      </c>
      <c r="I49" s="34">
        <v>5.0232536787584507</v>
      </c>
      <c r="J49" s="34">
        <v>6.0044723273789069</v>
      </c>
      <c r="K49" s="34">
        <v>7.922974461248752</v>
      </c>
      <c r="L49" s="34">
        <v>6.3705986888044492</v>
      </c>
      <c r="M49" s="34">
        <v>4.0713251390520382</v>
      </c>
      <c r="N49" s="34">
        <v>4.9207382975592981</v>
      </c>
      <c r="O49" s="34">
        <v>6.6049195601167972</v>
      </c>
      <c r="P49" s="34">
        <v>6.7440475774585034</v>
      </c>
      <c r="Q49" s="34">
        <v>3.9541647033958656</v>
      </c>
      <c r="R49" s="34">
        <v>8.0181673152193937</v>
      </c>
      <c r="S49" s="40">
        <f t="shared" si="3"/>
        <v>5.0232536787584507</v>
      </c>
      <c r="T49" s="39">
        <f t="shared" si="4"/>
        <v>59.620991253644327</v>
      </c>
      <c r="U49" s="38">
        <f t="shared" si="5"/>
        <v>15</v>
      </c>
      <c r="V49" s="40">
        <v>4.459419082163115</v>
      </c>
      <c r="W49" s="40">
        <v>5.4552827852405912</v>
      </c>
      <c r="X49" s="41">
        <v>8.6259370751857958</v>
      </c>
      <c r="Y49" s="41">
        <v>5.1770267505571788</v>
      </c>
      <c r="Z49" s="41">
        <v>5.0159311515299407</v>
      </c>
      <c r="AA49" s="41">
        <v>5.5870882753537874</v>
      </c>
      <c r="AB49" s="41">
        <v>5.9532146367793306</v>
      </c>
      <c r="AC49" s="41">
        <v>5.4040250946410167</v>
      </c>
      <c r="AD49" s="41">
        <v>10.339408446657336</v>
      </c>
      <c r="AE49" s="41">
        <v>5.2648970772993096</v>
      </c>
      <c r="AF49" s="41">
        <v>4.5765795178192885</v>
      </c>
      <c r="AG49" s="41">
        <v>7.0662387755129812</v>
      </c>
      <c r="AH49" s="41">
        <v>4.6131921539618421</v>
      </c>
      <c r="AI49" s="34">
        <f t="shared" si="6"/>
        <v>5.3344610859701636</v>
      </c>
      <c r="AJ49" s="35">
        <f t="shared" si="7"/>
        <v>50.308853809196961</v>
      </c>
      <c r="AK49" s="42">
        <f>RANK(R49,(D49:R49,V49:AH49),1)</f>
        <v>26</v>
      </c>
    </row>
    <row r="50" spans="1:37" ht="12.95" customHeight="1" x14ac:dyDescent="0.2">
      <c r="A50">
        <v>2015</v>
      </c>
      <c r="B50" s="111" t="s">
        <v>208</v>
      </c>
      <c r="C50" s="37">
        <v>2015</v>
      </c>
      <c r="D50" s="34">
        <v>4.6847007556479161</v>
      </c>
      <c r="E50" s="34">
        <v>5.7569287319790057</v>
      </c>
      <c r="F50" s="34">
        <v>4.152184847939858</v>
      </c>
      <c r="G50" s="34">
        <v>4.3968543190489653</v>
      </c>
      <c r="H50" s="34">
        <v>4.6487199510730468</v>
      </c>
      <c r="I50" s="34">
        <v>5.073293445056497</v>
      </c>
      <c r="J50" s="34">
        <v>6.001598203088113</v>
      </c>
      <c r="K50" s="34">
        <v>7.4120457424229684</v>
      </c>
      <c r="L50" s="34">
        <v>6.0807559731528249</v>
      </c>
      <c r="M50" s="34">
        <v>4.0154577905553559</v>
      </c>
      <c r="N50" s="34">
        <v>4.7494662038826796</v>
      </c>
      <c r="O50" s="34">
        <v>6.5341141107961711</v>
      </c>
      <c r="P50" s="34">
        <v>6.5413102717111444</v>
      </c>
      <c r="Q50" s="34">
        <v>3.662845905721642</v>
      </c>
      <c r="R50" s="125">
        <v>7.9877386156208692</v>
      </c>
      <c r="S50" s="40">
        <f t="shared" si="3"/>
        <v>5.073293445056497</v>
      </c>
      <c r="T50" s="39">
        <f t="shared" si="4"/>
        <v>57.446808510638327</v>
      </c>
      <c r="U50" s="38">
        <f t="shared" si="5"/>
        <v>15</v>
      </c>
      <c r="V50" s="40">
        <v>4.9653510313318927</v>
      </c>
      <c r="W50" s="40">
        <v>5.4546899735501073</v>
      </c>
      <c r="X50" s="41">
        <v>8.2827812131347933</v>
      </c>
      <c r="Y50" s="41">
        <v>5.102078088716393</v>
      </c>
      <c r="Z50" s="41">
        <v>5.4259053298902122</v>
      </c>
      <c r="AA50" s="41">
        <v>5.5194554217848708</v>
      </c>
      <c r="AB50" s="41">
        <v>5.7857133756388999</v>
      </c>
      <c r="AC50" s="41">
        <v>5.2891782725057102</v>
      </c>
      <c r="AD50" s="41">
        <v>8.9160433736524833</v>
      </c>
      <c r="AE50" s="41">
        <v>5.073293445056497</v>
      </c>
      <c r="AF50" s="41">
        <v>4.3033042271543058</v>
      </c>
      <c r="AG50" s="41">
        <v>6.7715874209903051</v>
      </c>
      <c r="AH50" s="41">
        <v>4.5407775373484398</v>
      </c>
      <c r="AI50" s="34">
        <f t="shared" si="6"/>
        <v>5.3575418011979608</v>
      </c>
      <c r="AJ50" s="35">
        <f t="shared" si="7"/>
        <v>49.093351242444612</v>
      </c>
      <c r="AK50" s="42">
        <f>RANK(R50,(D50:R50,V50:AH50),1)</f>
        <v>26</v>
      </c>
    </row>
    <row r="51" spans="1:37" ht="12.95" customHeight="1" x14ac:dyDescent="0.2">
      <c r="A51">
        <v>2016</v>
      </c>
      <c r="B51" s="111" t="s">
        <v>192</v>
      </c>
      <c r="C51" s="37">
        <v>2015</v>
      </c>
      <c r="D51" s="34">
        <v>4.6635723452920272</v>
      </c>
      <c r="E51" s="34">
        <v>5.839197427327246</v>
      </c>
      <c r="F51" s="34">
        <v>4.5701451864547913</v>
      </c>
      <c r="G51" s="34">
        <v>4.515646010466404</v>
      </c>
      <c r="H51" s="34">
        <v>4.8815690492455781</v>
      </c>
      <c r="I51" s="34">
        <v>5.224135298315443</v>
      </c>
      <c r="J51" s="34">
        <v>5.8703398136063241</v>
      </c>
      <c r="K51" s="34">
        <v>7.2483904064555542</v>
      </c>
      <c r="L51" s="34">
        <v>6.0260517450017179</v>
      </c>
      <c r="M51" s="34">
        <v>3.9862254437220668</v>
      </c>
      <c r="N51" s="34">
        <v>4.7725706972688027</v>
      </c>
      <c r="O51" s="34">
        <v>6.6566850671530604</v>
      </c>
      <c r="P51" s="34">
        <v>6.6800418568623687</v>
      </c>
      <c r="Q51" s="34">
        <v>4.087438199129072</v>
      </c>
      <c r="R51" s="125">
        <v>7.37295995157187</v>
      </c>
      <c r="S51" s="40">
        <f t="shared" si="3"/>
        <v>5.224135298315443</v>
      </c>
      <c r="T51" s="39">
        <f t="shared" si="4"/>
        <v>41.13263785394934</v>
      </c>
      <c r="U51" s="38">
        <f t="shared" si="5"/>
        <v>15</v>
      </c>
      <c r="V51" s="40">
        <v>5.8703398136063241</v>
      </c>
      <c r="W51" s="40">
        <v>5.6990566890713916</v>
      </c>
      <c r="X51" s="41">
        <v>6.3686179940715837</v>
      </c>
      <c r="Y51" s="41">
        <v>4.889354645815347</v>
      </c>
      <c r="Z51" s="41">
        <v>5.1929929120363632</v>
      </c>
      <c r="AA51" s="41">
        <v>5.348704843431757</v>
      </c>
      <c r="AB51" s="41">
        <v>6.2751908352343468</v>
      </c>
      <c r="AC51" s="41">
        <v>5.2552776845945219</v>
      </c>
      <c r="AD51" s="41">
        <v>9.5062134116887567</v>
      </c>
      <c r="AE51" s="41">
        <v>5.224135298315443</v>
      </c>
      <c r="AF51" s="41">
        <v>4.3287916927919312</v>
      </c>
      <c r="AG51" s="41">
        <v>7.1861056338973963</v>
      </c>
      <c r="AH51" s="41">
        <v>4.6246443624431786</v>
      </c>
      <c r="AI51" s="34">
        <f t="shared" si="6"/>
        <v>5.3019912640131395</v>
      </c>
      <c r="AJ51" s="35">
        <f t="shared" si="7"/>
        <v>39.060205580029375</v>
      </c>
      <c r="AK51" s="42">
        <f>RANK(R51,(D51:R51,V51:AH51),1)</f>
        <v>27</v>
      </c>
    </row>
    <row r="52" spans="1:37" ht="12.95" customHeight="1" x14ac:dyDescent="0.2">
      <c r="A52">
        <v>2016</v>
      </c>
      <c r="B52" s="111" t="s">
        <v>209</v>
      </c>
      <c r="C52" s="37">
        <v>2015</v>
      </c>
      <c r="D52" s="34">
        <v>4.6403328902203906</v>
      </c>
      <c r="E52" s="34">
        <v>6.7542623179874584</v>
      </c>
      <c r="F52" s="34">
        <v>5.3106031965855589</v>
      </c>
      <c r="G52" s="34">
        <v>5.1301458064103214</v>
      </c>
      <c r="H52" s="34">
        <v>5.0871797611305034</v>
      </c>
      <c r="I52" s="34">
        <v>5.8176025308874157</v>
      </c>
      <c r="J52" s="34">
        <v>5.9121278305030165</v>
      </c>
      <c r="K52" s="34">
        <v>7.9573115858223744</v>
      </c>
      <c r="L52" s="34">
        <v>6.9433129172186598</v>
      </c>
      <c r="M52" s="34">
        <v>4.4426890819332261</v>
      </c>
      <c r="N52" s="34">
        <v>5.276230360361704</v>
      </c>
      <c r="O52" s="34">
        <v>7.3987529971847348</v>
      </c>
      <c r="P52" s="34">
        <v>7.0550246349461876</v>
      </c>
      <c r="Q52" s="34">
        <v>4.7434513988919553</v>
      </c>
      <c r="R52" s="125">
        <v>7.5706171783040084</v>
      </c>
      <c r="S52" s="40">
        <f t="shared" si="3"/>
        <v>5.8176025308874157</v>
      </c>
      <c r="T52" s="39">
        <f t="shared" si="4"/>
        <v>30.132939438700156</v>
      </c>
      <c r="U52" s="38">
        <f t="shared" si="5"/>
        <v>14</v>
      </c>
      <c r="V52" s="40">
        <v>5.9379074576709074</v>
      </c>
      <c r="W52" s="40">
        <v>6.1871105202938548</v>
      </c>
      <c r="X52" s="41">
        <v>9.6501737698472194</v>
      </c>
      <c r="Y52" s="41">
        <v>5.3106031965855589</v>
      </c>
      <c r="Z52" s="41">
        <v>5.7230772312718159</v>
      </c>
      <c r="AA52" s="41">
        <v>5.7746364856075978</v>
      </c>
      <c r="AB52" s="41">
        <v>6.9089400809948049</v>
      </c>
      <c r="AC52" s="41">
        <v>5.5082470048727235</v>
      </c>
      <c r="AD52" s="41">
        <v>10.595426766003227</v>
      </c>
      <c r="AE52" s="41">
        <v>5.705890813159888</v>
      </c>
      <c r="AF52" s="41">
        <v>5.1043661792424304</v>
      </c>
      <c r="AG52" s="41">
        <v>8.1807350212774317</v>
      </c>
      <c r="AH52" s="41">
        <v>5.0957729701864665</v>
      </c>
      <c r="AI52" s="34">
        <f t="shared" si="6"/>
        <v>5.7961195082475072</v>
      </c>
      <c r="AJ52" s="35">
        <f t="shared" si="7"/>
        <v>30.615270570793175</v>
      </c>
      <c r="AK52" s="42">
        <f>RANK(R52,(D52:R52,V52:AH52),1)</f>
        <v>24</v>
      </c>
    </row>
    <row r="53" spans="1:37" ht="12.95" customHeight="1" x14ac:dyDescent="0.2">
      <c r="A53">
        <v>2017</v>
      </c>
      <c r="B53" s="111" t="s">
        <v>193</v>
      </c>
      <c r="C53" s="37">
        <v>2015</v>
      </c>
      <c r="D53" s="34">
        <v>4.7598927230115304</v>
      </c>
      <c r="E53" s="34">
        <v>6.1284694733891669</v>
      </c>
      <c r="F53" s="34">
        <v>5.1902627703000945</v>
      </c>
      <c r="G53" s="34">
        <v>4.8803963362523284</v>
      </c>
      <c r="H53" s="34">
        <v>5.2591219778662657</v>
      </c>
      <c r="I53" s="34">
        <v>5.4054477939443766</v>
      </c>
      <c r="J53" s="34">
        <v>6.2145434828468797</v>
      </c>
      <c r="K53" s="34">
        <v>7.8757718653807416</v>
      </c>
      <c r="L53" s="34">
        <v>6.5416247187861893</v>
      </c>
      <c r="M53" s="34">
        <v>5.0611517561135253</v>
      </c>
      <c r="N53" s="34">
        <v>5.1644405674627807</v>
      </c>
      <c r="O53" s="34">
        <v>6.6018765254065883</v>
      </c>
      <c r="P53" s="34">
        <v>7.2130019925563502</v>
      </c>
      <c r="Q53" s="34">
        <v>4.716855718282674</v>
      </c>
      <c r="R53" s="125">
        <v>8.228675304157365</v>
      </c>
      <c r="S53" s="40">
        <f t="shared" si="3"/>
        <v>5.4054477939443766</v>
      </c>
      <c r="T53" s="39">
        <f t="shared" si="4"/>
        <v>52.229299363057358</v>
      </c>
      <c r="U53" s="38">
        <f t="shared" si="5"/>
        <v>15</v>
      </c>
      <c r="V53" s="40">
        <v>5.7669586336667731</v>
      </c>
      <c r="W53" s="40">
        <v>6.1284694733891669</v>
      </c>
      <c r="X53" s="41">
        <v>9.950155493311625</v>
      </c>
      <c r="Y53" s="41">
        <v>5.2505145769204935</v>
      </c>
      <c r="Z53" s="41">
        <v>5.3882329920528358</v>
      </c>
      <c r="AA53" s="41">
        <v>5.1041887608423817</v>
      </c>
      <c r="AB53" s="41">
        <v>6.5846617235150466</v>
      </c>
      <c r="AC53" s="41">
        <v>5.2419071759747231</v>
      </c>
      <c r="AD53" s="41">
        <v>10.225592323576308</v>
      </c>
      <c r="AE53" s="41">
        <v>4.9836851476015838</v>
      </c>
      <c r="AF53" s="41">
        <v>5.0353295532762115</v>
      </c>
      <c r="AG53" s="41">
        <v>5.6808846242090594</v>
      </c>
      <c r="AH53" s="41">
        <v>4.7512853220657583</v>
      </c>
      <c r="AI53" s="34">
        <f t="shared" si="6"/>
        <v>5.3968403929986062</v>
      </c>
      <c r="AJ53" s="35">
        <f t="shared" si="7"/>
        <v>52.472089314194591</v>
      </c>
      <c r="AK53" s="42">
        <f>RANK(R53,(D53:R53,V53:AH53),1)</f>
        <v>26</v>
      </c>
    </row>
    <row r="54" spans="1:37" ht="12.95" customHeight="1" x14ac:dyDescent="0.2">
      <c r="A54">
        <v>2017</v>
      </c>
      <c r="B54" s="111" t="s">
        <v>210</v>
      </c>
      <c r="C54" s="37">
        <v>2015</v>
      </c>
      <c r="D54" s="34">
        <v>5.1860779057545097</v>
      </c>
      <c r="E54" s="34">
        <v>5.6056057225711395</v>
      </c>
      <c r="F54" s="34">
        <v>5.5609751037608603</v>
      </c>
      <c r="G54" s="34">
        <v>5.1771517819924542</v>
      </c>
      <c r="H54" s="34">
        <v>5.0611121730857267</v>
      </c>
      <c r="I54" s="34">
        <v>5.7573498265260907</v>
      </c>
      <c r="J54" s="34">
        <v>6.6945928215419652</v>
      </c>
      <c r="K54" s="34">
        <v>7.8996195294195202</v>
      </c>
      <c r="L54" s="34">
        <v>6.7213711928281352</v>
      </c>
      <c r="M54" s="34">
        <v>5.3824526285197409</v>
      </c>
      <c r="N54" s="34">
        <v>5.3110436384232935</v>
      </c>
      <c r="O54" s="34">
        <v>6.926672039355422</v>
      </c>
      <c r="P54" s="34">
        <v>7.2926431135997145</v>
      </c>
      <c r="Q54" s="34">
        <v>4.9182941928928319</v>
      </c>
      <c r="R54" s="125">
        <v>8.131698747232976</v>
      </c>
      <c r="S54" s="40">
        <f t="shared" si="3"/>
        <v>5.6056057225711395</v>
      </c>
      <c r="T54" s="39">
        <f t="shared" si="4"/>
        <v>45.063694267515949</v>
      </c>
      <c r="U54" s="38">
        <f t="shared" si="5"/>
        <v>15</v>
      </c>
      <c r="V54" s="40">
        <v>6.2036560146288897</v>
      </c>
      <c r="W54" s="40">
        <v>6.3018433760115036</v>
      </c>
      <c r="X54" s="41">
        <v>10.755979133277425</v>
      </c>
      <c r="Y54" s="41">
        <v>5.5341967324746921</v>
      </c>
      <c r="Z54" s="41">
        <v>5.4181571235679646</v>
      </c>
      <c r="AA54" s="41">
        <v>5.4449354948541329</v>
      </c>
      <c r="AB54" s="41">
        <v>6.7838540591625263</v>
      </c>
      <c r="AC54" s="41">
        <v>5.3913787522817973</v>
      </c>
      <c r="AD54" s="41">
        <v>10.568530534274252</v>
      </c>
      <c r="AE54" s="41">
        <v>4.9897031829892784</v>
      </c>
      <c r="AF54" s="41">
        <v>5.3646003809956291</v>
      </c>
      <c r="AG54" s="41">
        <v>5.9447984255292674</v>
      </c>
      <c r="AH54" s="41">
        <v>4.9539986879410556</v>
      </c>
      <c r="AI54" s="34">
        <f t="shared" si="6"/>
        <v>5.5832904131659999</v>
      </c>
      <c r="AJ54" s="35">
        <f t="shared" si="7"/>
        <v>45.643485211830551</v>
      </c>
      <c r="AK54" s="42">
        <f>RANK(R54,(D54:R54,V54:AH54),1)</f>
        <v>26</v>
      </c>
    </row>
    <row r="55" spans="1:37" ht="12.95" customHeight="1" x14ac:dyDescent="0.2">
      <c r="A55">
        <v>2018</v>
      </c>
      <c r="B55" s="111" t="s">
        <v>194</v>
      </c>
      <c r="C55" s="37">
        <v>2015</v>
      </c>
      <c r="D55" s="34">
        <v>5.2609451893112924</v>
      </c>
      <c r="E55" s="34">
        <v>5.4984795038788592</v>
      </c>
      <c r="F55" s="34">
        <v>5.1817670844554371</v>
      </c>
      <c r="G55" s="34">
        <v>5.1025889795995818</v>
      </c>
      <c r="H55" s="34">
        <v>5.4544916678478277</v>
      </c>
      <c r="I55" s="34">
        <v>5.4632892350540345</v>
      </c>
      <c r="J55" s="34">
        <v>6.0087384018388175</v>
      </c>
      <c r="K55" s="34">
        <v>8.4016766819268973</v>
      </c>
      <c r="L55" s="34">
        <v>6.9588756601090846</v>
      </c>
      <c r="M55" s="34">
        <v>5.4193013990230039</v>
      </c>
      <c r="N55" s="34">
        <v>5.1201841140119937</v>
      </c>
      <c r="O55" s="34">
        <v>6.4662118965615383</v>
      </c>
      <c r="P55" s="34">
        <v>8.3049034426586292</v>
      </c>
      <c r="Q55" s="34">
        <v>4.6187227832582414</v>
      </c>
      <c r="R55" s="125">
        <v>8.6657700932709947</v>
      </c>
      <c r="S55" s="40">
        <f t="shared" si="3"/>
        <v>5.4632892350540345</v>
      </c>
      <c r="T55" s="39">
        <f t="shared" si="4"/>
        <v>58.618182571571033</v>
      </c>
      <c r="U55" s="38">
        <f t="shared" si="5"/>
        <v>15</v>
      </c>
      <c r="V55" s="40">
        <v>6.4750094637677442</v>
      </c>
      <c r="W55" s="40">
        <v>6.4486167621491255</v>
      </c>
      <c r="X55" s="41">
        <v>10.30195119846743</v>
      </c>
      <c r="Y55" s="41">
        <v>5.516074638291272</v>
      </c>
      <c r="Z55" s="41">
        <v>5.4193013990230039</v>
      </c>
      <c r="AA55" s="41">
        <v>5.850382192127106</v>
      </c>
      <c r="AB55" s="41">
        <v>5.9471554313953732</v>
      </c>
      <c r="AC55" s="41">
        <v>5.4720868022602405</v>
      </c>
      <c r="AD55" s="41">
        <v>10.407522004941905</v>
      </c>
      <c r="AE55" s="41">
        <v>4.8562570978258082</v>
      </c>
      <c r="AF55" s="41">
        <v>5.7184186840340132</v>
      </c>
      <c r="AG55" s="41">
        <v>6.3518435228808583</v>
      </c>
      <c r="AH55" s="41">
        <v>5.2609451893112924</v>
      </c>
      <c r="AI55" s="34">
        <f t="shared" si="6"/>
        <v>5.6172466611626426</v>
      </c>
      <c r="AJ55" s="35">
        <f t="shared" si="7"/>
        <v>54.270777411034622</v>
      </c>
      <c r="AK55" s="42">
        <f>RANK(R55,(D55:R55,V55:AH55),1)</f>
        <v>26</v>
      </c>
    </row>
    <row r="56" spans="1:37" ht="12.95" customHeight="1" x14ac:dyDescent="0.2">
      <c r="A56">
        <v>2018</v>
      </c>
      <c r="B56" s="111" t="s">
        <v>211</v>
      </c>
      <c r="C56" s="37">
        <v>2015</v>
      </c>
      <c r="D56" s="34">
        <v>5.6390207310303406</v>
      </c>
      <c r="E56" s="34">
        <v>6.0926328087630663</v>
      </c>
      <c r="F56" s="34">
        <v>5.6568094399610365</v>
      </c>
      <c r="G56" s="34">
        <v>5.4077675149313045</v>
      </c>
      <c r="H56" s="34">
        <v>5.0875707541787936</v>
      </c>
      <c r="I56" s="34">
        <v>5.781330402475902</v>
      </c>
      <c r="J56" s="34">
        <v>6.1548932900204978</v>
      </c>
      <c r="K56" s="34">
        <v>9.0544528457237963</v>
      </c>
      <c r="L56" s="34">
        <v>7.3556311428424159</v>
      </c>
      <c r="M56" s="34">
        <v>5.5322884774461709</v>
      </c>
      <c r="N56" s="34">
        <v>5.4166618693966528</v>
      </c>
      <c r="O56" s="34">
        <v>6.8041811659908689</v>
      </c>
      <c r="P56" s="34">
        <v>8.0404964366741769</v>
      </c>
      <c r="Q56" s="34">
        <v>5.1231481720401835</v>
      </c>
      <c r="R56" s="125">
        <v>9.0357419934941117</v>
      </c>
      <c r="S56" s="40">
        <f t="shared" si="3"/>
        <v>5.781330402475902</v>
      </c>
      <c r="T56" s="39">
        <f t="shared" si="4"/>
        <v>56.291741942727946</v>
      </c>
      <c r="U56" s="38">
        <f t="shared" si="5"/>
        <v>14</v>
      </c>
      <c r="V56" s="40">
        <v>6.7241319758027416</v>
      </c>
      <c r="W56" s="40">
        <v>6.768603748129479</v>
      </c>
      <c r="X56" s="41">
        <v>14.337699398140238</v>
      </c>
      <c r="Y56" s="41">
        <v>5.5589715408422133</v>
      </c>
      <c r="Z56" s="41">
        <v>5.8880626560600717</v>
      </c>
      <c r="AA56" s="41">
        <v>6.0036892641095907</v>
      </c>
      <c r="AB56" s="41">
        <v>6.3950408605848832</v>
      </c>
      <c r="AC56" s="41">
        <v>6.0036892641095907</v>
      </c>
      <c r="AD56" s="41">
        <v>10.495338269110098</v>
      </c>
      <c r="AE56" s="41">
        <v>4.9274723738025372</v>
      </c>
      <c r="AF56" s="41">
        <v>6.0303723275056331</v>
      </c>
      <c r="AG56" s="41">
        <v>6.2705198980700168</v>
      </c>
      <c r="AH56" s="41">
        <v>5.4344505783273478</v>
      </c>
      <c r="AI56" s="34">
        <f t="shared" si="6"/>
        <v>6.0170307958076119</v>
      </c>
      <c r="AJ56" s="35">
        <f t="shared" si="7"/>
        <v>50.169449021098544</v>
      </c>
      <c r="AK56" s="42">
        <f>RANK(R56,(D56:R56,V56:AH56),1)</f>
        <v>25</v>
      </c>
    </row>
    <row r="57" spans="1:37" ht="12.95" customHeight="1" x14ac:dyDescent="0.2">
      <c r="A57">
        <v>2019</v>
      </c>
      <c r="B57" s="111" t="s">
        <v>195</v>
      </c>
      <c r="C57" s="37">
        <v>2015</v>
      </c>
      <c r="D57" s="34">
        <v>6.210825069617556</v>
      </c>
      <c r="E57" s="34">
        <v>6.1846190566655839</v>
      </c>
      <c r="F57" s="34">
        <v>5.4683213693116599</v>
      </c>
      <c r="G57" s="34">
        <v>5.2761439409971924</v>
      </c>
      <c r="H57" s="34">
        <v>6.0186476413030894</v>
      </c>
      <c r="I57" s="34">
        <v>6.2632370955215011</v>
      </c>
      <c r="J57" s="34">
        <v>6.2632370955215011</v>
      </c>
      <c r="K57" s="34">
        <v>8.8314263648148366</v>
      </c>
      <c r="L57" s="34">
        <v>7.8880098985438174</v>
      </c>
      <c r="M57" s="34">
        <v>5.7303814988313881</v>
      </c>
      <c r="N57" s="34">
        <v>5.6168221093728388</v>
      </c>
      <c r="O57" s="34">
        <v>6.7087393157050395</v>
      </c>
      <c r="P57" s="34">
        <v>7.3289482889017297</v>
      </c>
      <c r="Q57" s="34">
        <v>5.4595860316610025</v>
      </c>
      <c r="R57" s="125">
        <v>8.1064742977222348</v>
      </c>
      <c r="S57" s="40">
        <f t="shared" si="3"/>
        <v>6.210825069617556</v>
      </c>
      <c r="T57" s="39">
        <f t="shared" si="4"/>
        <v>30.521697308428735</v>
      </c>
      <c r="U57" s="38">
        <f t="shared" si="5"/>
        <v>14</v>
      </c>
      <c r="V57" s="40">
        <v>7.0406821464300284</v>
      </c>
      <c r="W57" s="40">
        <v>6.9271227569714791</v>
      </c>
      <c r="X57" s="41">
        <v>10.71825929735688</v>
      </c>
      <c r="Y57" s="41">
        <v>5.546939408167578</v>
      </c>
      <c r="Z57" s="41">
        <v>5.7827935247353333</v>
      </c>
      <c r="AA57" s="41">
        <v>6.9445934322727956</v>
      </c>
      <c r="AB57" s="41">
        <v>6.3680611473293931</v>
      </c>
      <c r="AC57" s="41">
        <v>6.5777092509451753</v>
      </c>
      <c r="AD57" s="41">
        <v>10.264021739522684</v>
      </c>
      <c r="AE57" s="41">
        <v>6.289443108473475</v>
      </c>
      <c r="AF57" s="41">
        <v>6.6039152638971492</v>
      </c>
      <c r="AG57" s="41">
        <v>7.4599783536615938</v>
      </c>
      <c r="AH57" s="41">
        <v>5.9749709530498007</v>
      </c>
      <c r="AI57" s="34">
        <f t="shared" si="6"/>
        <v>6.328752127901434</v>
      </c>
      <c r="AJ57" s="35">
        <f t="shared" si="7"/>
        <v>28.089615992122603</v>
      </c>
      <c r="AK57" s="42">
        <f>RANK(R57,(D57:R57,V57:AH57),1)</f>
        <v>25</v>
      </c>
    </row>
    <row r="58" spans="1:37" ht="12.95" customHeight="1" x14ac:dyDescent="0.2">
      <c r="A58">
        <v>2019</v>
      </c>
      <c r="B58" s="111" t="s">
        <v>212</v>
      </c>
      <c r="C58" s="37">
        <v>2015</v>
      </c>
      <c r="D58" s="34">
        <v>6.3199681330999473</v>
      </c>
      <c r="E58" s="34">
        <v>6.4874428813968779</v>
      </c>
      <c r="F58" s="34">
        <v>5.3415630246284085</v>
      </c>
      <c r="G58" s="34">
        <v>5.3415630246284085</v>
      </c>
      <c r="H58" s="34">
        <v>5.641254679475546</v>
      </c>
      <c r="I58" s="34">
        <v>5.4914088520519773</v>
      </c>
      <c r="J58" s="34">
        <v>6.4257416583401143</v>
      </c>
      <c r="K58" s="34">
        <v>8.6998724510036922</v>
      </c>
      <c r="L58" s="34">
        <v>7.8096119468989587</v>
      </c>
      <c r="M58" s="34">
        <v>5.9145029530126436</v>
      </c>
      <c r="N58" s="34">
        <v>5.6676980607855869</v>
      </c>
      <c r="O58" s="34">
        <v>7.0515683493444321</v>
      </c>
      <c r="P58" s="34">
        <v>6.9193514427942251</v>
      </c>
      <c r="Q58" s="34">
        <v>4.9096544632310612</v>
      </c>
      <c r="R58" s="125">
        <v>8.249520813546539</v>
      </c>
      <c r="S58" s="40">
        <f t="shared" si="3"/>
        <v>6.3199681330999473</v>
      </c>
      <c r="T58" s="39">
        <f t="shared" si="4"/>
        <v>30.531050787120744</v>
      </c>
      <c r="U58" s="38">
        <f t="shared" si="5"/>
        <v>14</v>
      </c>
      <c r="V58" s="40">
        <v>7.1925997163313218</v>
      </c>
      <c r="W58" s="40">
        <v>7.1573418745845983</v>
      </c>
      <c r="X58" s="41">
        <v>12.393131373972841</v>
      </c>
      <c r="Y58" s="41">
        <v>5.8175438882091575</v>
      </c>
      <c r="Z58" s="41">
        <v>5.9056884925759627</v>
      </c>
      <c r="AA58" s="41">
        <v>6.7959489966806963</v>
      </c>
      <c r="AB58" s="41">
        <v>6.478628420960197</v>
      </c>
      <c r="AC58" s="41">
        <v>6.6372887088204475</v>
      </c>
      <c r="AD58" s="41">
        <v>10.312918710916232</v>
      </c>
      <c r="AE58" s="41">
        <v>5.0242424489079083</v>
      </c>
      <c r="AF58" s="41">
        <v>6.9546092845409468</v>
      </c>
      <c r="AG58" s="41">
        <v>7.7743541051522369</v>
      </c>
      <c r="AH58" s="41">
        <v>6.0907921617462533</v>
      </c>
      <c r="AI58" s="34">
        <f t="shared" si="6"/>
        <v>6.4830356511785379</v>
      </c>
      <c r="AJ58" s="35">
        <f t="shared" si="7"/>
        <v>27.247808857057194</v>
      </c>
      <c r="AK58" s="42">
        <f>RANK(R58,(D58:R58,V58:AH58),1)</f>
        <v>25</v>
      </c>
    </row>
    <row r="59" spans="1:37" ht="12.95" customHeight="1" x14ac:dyDescent="0.2">
      <c r="A59">
        <v>2020</v>
      </c>
      <c r="B59" s="111" t="s">
        <v>196</v>
      </c>
      <c r="C59" s="37">
        <v>2015</v>
      </c>
      <c r="D59" s="34">
        <v>6.0614171107720782</v>
      </c>
      <c r="E59" s="34">
        <v>6.2276031498841551</v>
      </c>
      <c r="F59" s="34">
        <v>4.8981148369875385</v>
      </c>
      <c r="G59" s="34">
        <v>5.0817941433745704</v>
      </c>
      <c r="H59" s="34">
        <v>6.1751233480592891</v>
      </c>
      <c r="I59" s="34">
        <v>6.1751233480592891</v>
      </c>
      <c r="J59" s="34">
        <v>6.4900021590084869</v>
      </c>
      <c r="K59" s="34">
        <v>8.4579947274409797</v>
      </c>
      <c r="L59" s="34">
        <v>7.0672799790820182</v>
      </c>
      <c r="M59" s="34">
        <v>4.5744893924008618</v>
      </c>
      <c r="N59" s="34">
        <v>5.4841392906985478</v>
      </c>
      <c r="O59" s="34">
        <v>6.3588026544463219</v>
      </c>
      <c r="P59" s="34">
        <v>5.6415786961731458</v>
      </c>
      <c r="Q59" s="34">
        <v>4.1284110768894964</v>
      </c>
      <c r="R59" s="125">
        <v>8.5722002204439587</v>
      </c>
      <c r="S59" s="40">
        <f t="shared" si="3"/>
        <v>6.1751233480592891</v>
      </c>
      <c r="T59" s="39">
        <f t="shared" si="4"/>
        <v>38.818283251589143</v>
      </c>
      <c r="U59" s="38">
        <f t="shared" si="5"/>
        <v>15</v>
      </c>
      <c r="V59" s="40">
        <v>6.7436545344953425</v>
      </c>
      <c r="W59" s="40">
        <v>7.093519879994453</v>
      </c>
      <c r="X59" s="41">
        <v>9.9974022476370639</v>
      </c>
      <c r="Y59" s="41">
        <v>6.2363497835216331</v>
      </c>
      <c r="Z59" s="41">
        <v>5.1867537470243033</v>
      </c>
      <c r="AA59" s="41">
        <v>6.6649348317580435</v>
      </c>
      <c r="AB59" s="41">
        <v>5.7640315670978346</v>
      </c>
      <c r="AC59" s="41">
        <v>6.4025358226337108</v>
      </c>
      <c r="AD59" s="41">
        <v>10.216068088574008</v>
      </c>
      <c r="AE59" s="41">
        <v>6.245096417159111</v>
      </c>
      <c r="AF59" s="41">
        <v>7.2422126518315739</v>
      </c>
      <c r="AG59" s="41">
        <v>7.6008246309681615</v>
      </c>
      <c r="AH59" s="41">
        <v>6.4200290899086658</v>
      </c>
      <c r="AI59" s="34">
        <f t="shared" si="6"/>
        <v>6.3019495358027164</v>
      </c>
      <c r="AJ59" s="35">
        <f t="shared" si="7"/>
        <v>36.024577342986717</v>
      </c>
      <c r="AK59" s="42">
        <f>RANK(R59,(D59:R59,V59:AH59),1)</f>
        <v>26</v>
      </c>
    </row>
    <row r="60" spans="1:37" ht="12.95" customHeight="1" x14ac:dyDescent="0.2">
      <c r="A60">
        <v>2020</v>
      </c>
      <c r="B60" s="111" t="s">
        <v>213</v>
      </c>
      <c r="C60" s="37">
        <v>2015</v>
      </c>
      <c r="D60" s="34">
        <v>6.8624558146608949</v>
      </c>
      <c r="E60" s="34">
        <v>6.5007980642176335</v>
      </c>
      <c r="F60" s="34">
        <v>5.7232339007646198</v>
      </c>
      <c r="G60" s="34">
        <v>5.8859798884640879</v>
      </c>
      <c r="H60" s="34">
        <v>6.0306429886413921</v>
      </c>
      <c r="I60" s="34">
        <v>6.6092953893506117</v>
      </c>
      <c r="J60" s="34">
        <v>6.3380520765181654</v>
      </c>
      <c r="K60" s="34">
        <v>8.9239049921874862</v>
      </c>
      <c r="L60" s="34">
        <v>7.6038542030695808</v>
      </c>
      <c r="M60" s="34">
        <v>6.1572232012965333</v>
      </c>
      <c r="N60" s="34">
        <v>5.8226897821365169</v>
      </c>
      <c r="O60" s="34">
        <v>6.4555908454122264</v>
      </c>
      <c r="P60" s="34">
        <v>5.9311871072694959</v>
      </c>
      <c r="Q60" s="34">
        <v>4.9727940685948511</v>
      </c>
      <c r="R60" s="125">
        <v>7.9510296158956937</v>
      </c>
      <c r="S60" s="40">
        <f t="shared" si="3"/>
        <v>6.3380520765181654</v>
      </c>
      <c r="T60" s="39">
        <f t="shared" si="4"/>
        <v>25.449105180966324</v>
      </c>
      <c r="U60" s="38">
        <f t="shared" si="5"/>
        <v>14</v>
      </c>
      <c r="V60" s="40">
        <v>7.0432846898825261</v>
      </c>
      <c r="W60" s="40">
        <v>7.2602793401484833</v>
      </c>
      <c r="X60" s="41">
        <v>9.4573501740912995</v>
      </c>
      <c r="Y60" s="41">
        <v>6.5007980642176335</v>
      </c>
      <c r="Z60" s="41">
        <v>5.8226897821365169</v>
      </c>
      <c r="AA60" s="41">
        <v>7.06136757740469</v>
      </c>
      <c r="AB60" s="41">
        <v>6.3470935202792473</v>
      </c>
      <c r="AC60" s="41">
        <v>6.7358756020057529</v>
      </c>
      <c r="AD60" s="41">
        <v>10.56944775670433</v>
      </c>
      <c r="AE60" s="41">
        <v>6.2476376389073485</v>
      </c>
      <c r="AF60" s="41">
        <v>7.1065747962100971</v>
      </c>
      <c r="AG60" s="41">
        <v>8.3452525914782676</v>
      </c>
      <c r="AH60" s="41">
        <v>6.6183368331116927</v>
      </c>
      <c r="AI60" s="34">
        <f t="shared" si="6"/>
        <v>6.5550467267841226</v>
      </c>
      <c r="AJ60" s="35">
        <f t="shared" si="7"/>
        <v>21.296307216355025</v>
      </c>
      <c r="AK60" s="42">
        <f>RANK(R60,(D60:R60,V60:AH60),1)</f>
        <v>24</v>
      </c>
    </row>
    <row r="61" spans="1:37" ht="12.95" customHeight="1" x14ac:dyDescent="0.2">
      <c r="A61">
        <v>2021</v>
      </c>
      <c r="B61" s="111" t="s">
        <v>197</v>
      </c>
      <c r="C61" s="37">
        <v>2015</v>
      </c>
      <c r="D61" s="34">
        <v>6.8519550128195137</v>
      </c>
      <c r="E61" s="34">
        <v>6.1224693080326444</v>
      </c>
      <c r="F61" s="34">
        <v>6.2093128443167949</v>
      </c>
      <c r="G61" s="34">
        <v>5.4798271395299274</v>
      </c>
      <c r="H61" s="34">
        <v>6.3308937951146076</v>
      </c>
      <c r="I61" s="34">
        <v>6.3743155632566832</v>
      </c>
      <c r="J61" s="34">
        <v>7.0256420853878145</v>
      </c>
      <c r="K61" s="34">
        <v>9.6135794666555157</v>
      </c>
      <c r="L61" s="34">
        <v>7.6074937784916266</v>
      </c>
      <c r="M61" s="34">
        <v>5.8619386991801923</v>
      </c>
      <c r="N61" s="34">
        <v>5.966150942721173</v>
      </c>
      <c r="O61" s="34">
        <v>6.0703631862621545</v>
      </c>
      <c r="P61" s="34">
        <v>6.60879311122389</v>
      </c>
      <c r="Q61" s="34">
        <v>5.201927823420645</v>
      </c>
      <c r="R61" s="125">
        <v>8.082768897644371</v>
      </c>
      <c r="S61" s="40">
        <f t="shared" si="3"/>
        <v>6.3308937951146076</v>
      </c>
      <c r="T61" s="39">
        <f t="shared" si="4"/>
        <v>27.671844754079455</v>
      </c>
      <c r="U61" s="38">
        <f t="shared" si="5"/>
        <v>14</v>
      </c>
      <c r="V61" s="40">
        <v>6.808533244677438</v>
      </c>
      <c r="W61" s="40">
        <v>6.9040611345900036</v>
      </c>
      <c r="X61" s="41">
        <v>9.2140991997484196</v>
      </c>
      <c r="Y61" s="41">
        <v>6.6956366475080404</v>
      </c>
      <c r="Z61" s="41">
        <v>6.2701033197157017</v>
      </c>
      <c r="AA61" s="41">
        <v>6.5306339285681556</v>
      </c>
      <c r="AB61" s="41">
        <v>6.2961563806009462</v>
      </c>
      <c r="AC61" s="41">
        <v>7.0169577317594003</v>
      </c>
      <c r="AD61" s="41">
        <v>10.169378098874081</v>
      </c>
      <c r="AE61" s="41">
        <v>5.4450897250162678</v>
      </c>
      <c r="AF61" s="41">
        <v>6.5566869894534001</v>
      </c>
      <c r="AG61" s="41">
        <v>7.2166978652129465</v>
      </c>
      <c r="AH61" s="41">
        <v>5.9922040036064192</v>
      </c>
      <c r="AI61" s="34">
        <f t="shared" ref="AI61:AI66" si="8">MEDIAN(D61:R61,V61:AH61)</f>
        <v>6.5436604590107779</v>
      </c>
      <c r="AJ61" s="35">
        <f t="shared" si="7"/>
        <v>23.520603617417279</v>
      </c>
      <c r="AK61" s="42">
        <f>RANK(R61,(D61:R61,V61:AH61),1)</f>
        <v>25</v>
      </c>
    </row>
    <row r="62" spans="1:37" s="123" customFormat="1" ht="12.95" customHeight="1" x14ac:dyDescent="0.2">
      <c r="A62">
        <v>2021</v>
      </c>
      <c r="B62" s="111" t="s">
        <v>214</v>
      </c>
      <c r="C62" s="37">
        <v>2015</v>
      </c>
      <c r="D62" s="117">
        <v>7.9040007523350342</v>
      </c>
      <c r="E62" s="117">
        <v>7.4014834631240793</v>
      </c>
      <c r="F62" s="117">
        <v>9.9225871513688748</v>
      </c>
      <c r="G62" s="117">
        <v>6.6093799394525723</v>
      </c>
      <c r="H62" s="117">
        <v>6.3453454315620705</v>
      </c>
      <c r="I62" s="117">
        <v>7.6399662444445333</v>
      </c>
      <c r="J62" s="117">
        <v>14.896656590338337</v>
      </c>
      <c r="K62" s="117">
        <v>13.525380597745729</v>
      </c>
      <c r="L62" s="117">
        <v>10.910587245410754</v>
      </c>
      <c r="M62" s="117">
        <v>6.3794144003221351</v>
      </c>
      <c r="N62" s="117">
        <v>7.7677248772947767</v>
      </c>
      <c r="O62" s="117">
        <v>7.818828330434874</v>
      </c>
      <c r="P62" s="117">
        <v>9.9736906045089722</v>
      </c>
      <c r="Q62" s="117">
        <v>7.4781386428342254</v>
      </c>
      <c r="R62" s="126">
        <v>10.965855896529607</v>
      </c>
      <c r="S62" s="40">
        <f t="shared" si="3"/>
        <v>7.818828330434874</v>
      </c>
      <c r="T62" s="39">
        <f t="shared" si="4"/>
        <v>40.249349814279647</v>
      </c>
      <c r="U62" s="38">
        <f t="shared" si="5"/>
        <v>13</v>
      </c>
      <c r="V62" s="119">
        <v>14.010863402576653</v>
      </c>
      <c r="W62" s="119">
        <v>7.5633110647343873</v>
      </c>
      <c r="X62" s="120">
        <v>11.626035589372115</v>
      </c>
      <c r="Y62" s="120">
        <v>7.4951731272142563</v>
      </c>
      <c r="Z62" s="120">
        <v>9.7607595497585677</v>
      </c>
      <c r="AA62" s="120">
        <v>8.3213456196458289</v>
      </c>
      <c r="AB62" s="120">
        <v>9.3945181355878695</v>
      </c>
      <c r="AC62" s="120">
        <v>9.8970354247988261</v>
      </c>
      <c r="AD62" s="120">
        <v>10.305863049919605</v>
      </c>
      <c r="AE62" s="120">
        <v>5.118862556199737</v>
      </c>
      <c r="AF62" s="120">
        <v>9.6670698856683899</v>
      </c>
      <c r="AG62" s="120">
        <v>8.0573111117553271</v>
      </c>
      <c r="AH62" s="120">
        <v>6.5753109706925077</v>
      </c>
      <c r="AI62" s="34">
        <f t="shared" si="8"/>
        <v>8.1893283657005789</v>
      </c>
      <c r="AJ62" s="35">
        <f t="shared" si="7"/>
        <v>33.904215423305992</v>
      </c>
      <c r="AK62" s="42">
        <f>RANK(R62,(D62:R62,V62:AH62),1)</f>
        <v>24</v>
      </c>
    </row>
    <row r="63" spans="1:37" s="123" customFormat="1" x14ac:dyDescent="0.2">
      <c r="A63">
        <v>2022</v>
      </c>
      <c r="B63" s="111" t="s">
        <v>198</v>
      </c>
      <c r="C63" s="37">
        <v>2015</v>
      </c>
      <c r="D63" s="117">
        <v>13.285824927493096</v>
      </c>
      <c r="E63" s="117">
        <v>10.793680327659155</v>
      </c>
      <c r="F63" s="117">
        <v>12.805918703876426</v>
      </c>
      <c r="G63" s="117">
        <v>7.2238515765456741</v>
      </c>
      <c r="H63" s="117">
        <v>10.120127733109442</v>
      </c>
      <c r="I63" s="117">
        <v>12.123946701894837</v>
      </c>
      <c r="J63" s="117">
        <v>23.498566142353123</v>
      </c>
      <c r="K63" s="117">
        <v>15.777969527327034</v>
      </c>
      <c r="L63" s="117">
        <v>18.792117387937001</v>
      </c>
      <c r="M63" s="117">
        <v>9.6823185466521284</v>
      </c>
      <c r="N63" s="117">
        <v>11.644040478278168</v>
      </c>
      <c r="O63" s="117">
        <v>12.772241074148937</v>
      </c>
      <c r="P63" s="117">
        <v>15.163352784800422</v>
      </c>
      <c r="Q63" s="117">
        <v>8.2089222460746303</v>
      </c>
      <c r="R63" s="126">
        <v>13.600005660408311</v>
      </c>
      <c r="S63" s="40">
        <f t="shared" si="3"/>
        <v>12.772241074148937</v>
      </c>
      <c r="T63" s="39">
        <f t="shared" si="4"/>
        <v>6.4809658810369015</v>
      </c>
      <c r="U63" s="38">
        <f t="shared" si="5"/>
        <v>11</v>
      </c>
      <c r="V63" s="119">
        <v>19.330959463576772</v>
      </c>
      <c r="W63" s="119">
        <v>10.078030695950085</v>
      </c>
      <c r="X63" s="120">
        <v>14.043571596361524</v>
      </c>
      <c r="Y63" s="120">
        <v>13.066920334264436</v>
      </c>
      <c r="Z63" s="120">
        <v>12.01449440528051</v>
      </c>
      <c r="AA63" s="120">
        <v>15.525387304370891</v>
      </c>
      <c r="AB63" s="120">
        <v>11.980816775553025</v>
      </c>
      <c r="AC63" s="120">
        <v>11.812428626915597</v>
      </c>
      <c r="AD63" s="120">
        <v>9.875964917585172</v>
      </c>
      <c r="AE63" s="120">
        <v>7.7542742447535744</v>
      </c>
      <c r="AF63" s="120">
        <v>19.154151907507472</v>
      </c>
      <c r="AG63" s="120">
        <v>16.131584639465633</v>
      </c>
      <c r="AH63" s="120">
        <v>11.761912182324368</v>
      </c>
      <c r="AI63" s="34">
        <f t="shared" si="8"/>
        <v>12.448093888021887</v>
      </c>
      <c r="AJ63" s="35">
        <f t="shared" si="7"/>
        <v>9.2537201498363082</v>
      </c>
      <c r="AK63" s="42">
        <f>RANK(R63,(D63:R63,V63:AH63),1)</f>
        <v>19</v>
      </c>
    </row>
    <row r="64" spans="1:37" s="123" customFormat="1" x14ac:dyDescent="0.2">
      <c r="A64">
        <v>2022</v>
      </c>
      <c r="B64" s="111" t="s">
        <v>215</v>
      </c>
      <c r="C64" s="37">
        <v>2015</v>
      </c>
      <c r="D64" s="117">
        <v>16.339378066616852</v>
      </c>
      <c r="E64" s="117">
        <v>14.552663190869527</v>
      </c>
      <c r="F64" s="117">
        <v>19.006503170993298</v>
      </c>
      <c r="G64" s="117">
        <v>11.177757314457912</v>
      </c>
      <c r="H64" s="117">
        <v>9.6931439877499876</v>
      </c>
      <c r="I64" s="117">
        <v>14.932447995376204</v>
      </c>
      <c r="J64" s="117">
        <v>33.274327758482819</v>
      </c>
      <c r="K64" s="117">
        <v>21.190265796906697</v>
      </c>
      <c r="L64" s="117">
        <v>26.576304842637764</v>
      </c>
      <c r="M64" s="117">
        <v>11.479858863497315</v>
      </c>
      <c r="N64" s="117">
        <v>14.941079468205903</v>
      </c>
      <c r="O64" s="117">
        <v>14.785712957271354</v>
      </c>
      <c r="P64" s="117">
        <v>19.144606736268454</v>
      </c>
      <c r="Q64" s="117">
        <v>11.574805064623984</v>
      </c>
      <c r="R64" s="126">
        <v>18.166847342308746</v>
      </c>
      <c r="S64" s="40">
        <f t="shared" si="3"/>
        <v>14.941079468205903</v>
      </c>
      <c r="T64" s="39">
        <f t="shared" si="4"/>
        <v>21.589925152109419</v>
      </c>
      <c r="U64" s="38">
        <f t="shared" si="5"/>
        <v>10</v>
      </c>
      <c r="V64" s="119">
        <v>28.829119251188747</v>
      </c>
      <c r="W64" s="119">
        <v>15.441704892328342</v>
      </c>
      <c r="X64" s="120">
        <v>20.655114481465471</v>
      </c>
      <c r="Y64" s="120">
        <v>14.362770788616189</v>
      </c>
      <c r="Z64" s="120">
        <v>18.462720382722374</v>
      </c>
      <c r="AA64" s="120">
        <v>20.370275878085458</v>
      </c>
      <c r="AB64" s="120">
        <v>20.732797736932742</v>
      </c>
      <c r="AC64" s="120">
        <v>21.112582541439423</v>
      </c>
      <c r="AD64" s="120">
        <v>10.107454683575455</v>
      </c>
      <c r="AE64" s="120">
        <v>9.2960962375839156</v>
      </c>
      <c r="AF64" s="120">
        <v>25.764946396646227</v>
      </c>
      <c r="AG64" s="120">
        <v>19.938702236600601</v>
      </c>
      <c r="AH64" s="120">
        <v>15.502125202136224</v>
      </c>
      <c r="AI64" s="34">
        <f t="shared" si="8"/>
        <v>17.253112704462801</v>
      </c>
      <c r="AJ64" s="35">
        <f t="shared" si="7"/>
        <v>5.2960567376899608</v>
      </c>
      <c r="AK64" s="42">
        <f>RANK(R64,(D64:R64,V64:AH64),1)</f>
        <v>15</v>
      </c>
    </row>
    <row r="65" spans="1:37" s="123" customFormat="1" x14ac:dyDescent="0.2">
      <c r="A65">
        <v>2023</v>
      </c>
      <c r="B65" s="111" t="s">
        <v>199</v>
      </c>
      <c r="C65" s="37">
        <v>2015</v>
      </c>
      <c r="D65" s="117">
        <v>19.981877717574843</v>
      </c>
      <c r="E65" s="117">
        <v>16.859161094459544</v>
      </c>
      <c r="F65" s="117">
        <v>11.73650236440524</v>
      </c>
      <c r="G65" s="117">
        <v>8.2278320013543453</v>
      </c>
      <c r="H65" s="117">
        <v>19.446805487209581</v>
      </c>
      <c r="I65" s="117">
        <v>15.911820096435806</v>
      </c>
      <c r="J65" s="117">
        <v>13.517152573653568</v>
      </c>
      <c r="K65" s="117">
        <v>21.929189769068085</v>
      </c>
      <c r="L65" s="117">
        <v>18.359117674663803</v>
      </c>
      <c r="M65" s="117">
        <v>19.850302578960431</v>
      </c>
      <c r="N65" s="117">
        <v>18.262629239679903</v>
      </c>
      <c r="O65" s="117">
        <v>12.648756658798471</v>
      </c>
      <c r="P65" s="117">
        <v>12.122456104340836</v>
      </c>
      <c r="Q65" s="117">
        <v>8.5611556858441826</v>
      </c>
      <c r="R65" s="126">
        <v>22.666053903185809</v>
      </c>
      <c r="S65" s="40">
        <f t="shared" si="3"/>
        <v>16.859161094459544</v>
      </c>
      <c r="T65" s="39">
        <f t="shared" si="4"/>
        <v>34.443545418369567</v>
      </c>
      <c r="U65" s="38">
        <f t="shared" si="5"/>
        <v>15</v>
      </c>
      <c r="V65" s="118">
        <v>13.280317324147633</v>
      </c>
      <c r="W65" s="118">
        <v>19.35031705222568</v>
      </c>
      <c r="X65" s="117">
        <v>16.560924113600219</v>
      </c>
      <c r="Y65" s="117">
        <v>15.955678475973942</v>
      </c>
      <c r="Z65" s="117">
        <v>12.122456104340836</v>
      </c>
      <c r="AA65" s="117">
        <v>23.271256182935051</v>
      </c>
      <c r="AB65" s="117">
        <v>13.008395371011188</v>
      </c>
      <c r="AC65" s="117">
        <v>13.45575084230018</v>
      </c>
      <c r="AD65" s="117">
        <v>10.613727848228955</v>
      </c>
      <c r="AE65" s="117">
        <v>12.043511021172195</v>
      </c>
      <c r="AF65" s="117">
        <v>14.104854859464593</v>
      </c>
      <c r="AG65" s="117">
        <v>18.613496275984993</v>
      </c>
      <c r="AH65" s="117">
        <v>18.595952924169737</v>
      </c>
      <c r="AI65" s="34">
        <f t="shared" si="8"/>
        <v>15.933749286204874</v>
      </c>
      <c r="AJ65" s="35">
        <f t="shared" si="7"/>
        <v>42.251854827473856</v>
      </c>
      <c r="AK65" s="42">
        <f>RANK(R65,(D65:R65,V65:AH65),1)</f>
        <v>27</v>
      </c>
    </row>
    <row r="66" spans="1:37" s="123" customFormat="1" x14ac:dyDescent="0.2">
      <c r="A66">
        <v>2023</v>
      </c>
      <c r="B66" s="111" t="s">
        <v>216</v>
      </c>
      <c r="C66" s="37">
        <v>2015</v>
      </c>
      <c r="D66" s="117">
        <v>18.815024734115809</v>
      </c>
      <c r="E66" s="117">
        <v>15.326603443348121</v>
      </c>
      <c r="F66" s="117">
        <v>9.5068114879584709</v>
      </c>
      <c r="G66" s="117">
        <v>7.3222308281460329</v>
      </c>
      <c r="H66" s="117">
        <v>17.381663510681562</v>
      </c>
      <c r="I66" s="117">
        <v>15.378411680339724</v>
      </c>
      <c r="J66" s="117">
        <v>12.667113944446026</v>
      </c>
      <c r="K66" s="117">
        <v>19.626687113650863</v>
      </c>
      <c r="L66" s="117">
        <v>14.825790485762663</v>
      </c>
      <c r="M66" s="117">
        <v>17.56299234015216</v>
      </c>
      <c r="N66" s="117">
        <v>17.718417051126959</v>
      </c>
      <c r="O66" s="117">
        <v>9.9817203270481301</v>
      </c>
      <c r="P66" s="117">
        <v>11.156040365524381</v>
      </c>
      <c r="Q66" s="117">
        <v>6.6746278657510416</v>
      </c>
      <c r="R66" s="126">
        <v>25.362399917414375</v>
      </c>
      <c r="S66" s="40">
        <f t="shared" si="3"/>
        <v>15.326603443348121</v>
      </c>
      <c r="T66" s="39">
        <f t="shared" si="4"/>
        <v>65.479585944541924</v>
      </c>
      <c r="U66" s="38">
        <f t="shared" si="5"/>
        <v>15</v>
      </c>
      <c r="V66" s="117">
        <v>11.389177431986576</v>
      </c>
      <c r="W66" s="117">
        <v>16.164169941378979</v>
      </c>
      <c r="X66" s="117">
        <v>16.621809368138109</v>
      </c>
      <c r="Y66" s="117">
        <v>14.817155779597396</v>
      </c>
      <c r="Z66" s="117">
        <v>11.656853323109843</v>
      </c>
      <c r="AA66" s="117">
        <v>19.471262402676068</v>
      </c>
      <c r="AB66" s="117">
        <v>11.484159199804509</v>
      </c>
      <c r="AC66" s="117">
        <v>13.167926902031487</v>
      </c>
      <c r="AD66" s="117">
        <v>10.085336801031328</v>
      </c>
      <c r="AE66" s="117">
        <v>11.18194448402018</v>
      </c>
      <c r="AF66" s="117">
        <v>13.047041015717756</v>
      </c>
      <c r="AG66" s="117">
        <v>15.827416400933583</v>
      </c>
      <c r="AH66" s="117">
        <v>17.044909970236166</v>
      </c>
      <c r="AI66" s="34">
        <f t="shared" si="8"/>
        <v>14.82147313268003</v>
      </c>
      <c r="AJ66" s="35">
        <f t="shared" si="7"/>
        <v>71.119292194326761</v>
      </c>
      <c r="AK66" s="42">
        <f>RANK(R66,(D66:R66,V66:AH66),1)</f>
        <v>28</v>
      </c>
    </row>
  </sheetData>
  <phoneticPr fontId="14" type="noConversion"/>
  <conditionalFormatting sqref="E53:P53">
    <cfRule type="expression" dxfId="23" priority="9">
      <formula>#REF!=1</formula>
    </cfRule>
  </conditionalFormatting>
  <conditionalFormatting sqref="E54:P61">
    <cfRule type="expression" dxfId="22" priority="3">
      <formula>#REF!=1</formula>
    </cfRule>
  </conditionalFormatting>
  <conditionalFormatting sqref="AA53">
    <cfRule type="expression" dxfId="21" priority="7">
      <formula>#REF!=1</formula>
    </cfRule>
  </conditionalFormatting>
  <conditionalFormatting sqref="AA54:AA56">
    <cfRule type="expression" dxfId="20" priority="10">
      <formula>#REF!=1</formula>
    </cfRule>
  </conditionalFormatting>
  <conditionalFormatting sqref="AF53:AF56">
    <cfRule type="expression" dxfId="19" priority="8">
      <formula>#REF!=1</formula>
    </cfRule>
  </conditionalFormatting>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66CEF-85B9-4A59-BF7B-17C019A1241C}">
  <sheetPr>
    <tabColor theme="4"/>
  </sheetPr>
  <dimension ref="A1:AK66"/>
  <sheetViews>
    <sheetView showGridLines="0" zoomScaleNormal="100" workbookViewId="0">
      <pane ySplit="13" topLeftCell="A14" activePane="bottomLeft" state="frozen"/>
      <selection activeCell="A14" sqref="A14"/>
      <selection pane="bottomLeft" activeCell="A14" sqref="A14"/>
    </sheetView>
  </sheetViews>
  <sheetFormatPr defaultRowHeight="12.75" x14ac:dyDescent="0.2"/>
  <cols>
    <col min="1" max="1" width="8.5703125" customWidth="1"/>
    <col min="2" max="3" width="14.5703125" customWidth="1"/>
    <col min="4" max="37" width="11.5703125" customWidth="1"/>
  </cols>
  <sheetData>
    <row r="1" spans="1:37" ht="15.75" x14ac:dyDescent="0.2">
      <c r="A1" s="46" t="s">
        <v>114</v>
      </c>
    </row>
    <row r="2" spans="1:37" ht="15" x14ac:dyDescent="0.2">
      <c r="A2" s="36" t="s">
        <v>111</v>
      </c>
    </row>
    <row r="3" spans="1:37" ht="15" x14ac:dyDescent="0.2">
      <c r="A3" s="43" t="s">
        <v>119</v>
      </c>
    </row>
    <row r="4" spans="1:37" ht="15" x14ac:dyDescent="0.2">
      <c r="A4" s="44" t="s">
        <v>129</v>
      </c>
    </row>
    <row r="5" spans="1:37" ht="15" x14ac:dyDescent="0.2">
      <c r="A5" s="43" t="s">
        <v>131</v>
      </c>
    </row>
    <row r="6" spans="1:37" ht="15" x14ac:dyDescent="0.2">
      <c r="A6" s="43" t="s">
        <v>168</v>
      </c>
    </row>
    <row r="7" spans="1:37" ht="15" x14ac:dyDescent="0.2">
      <c r="A7" s="43" t="s">
        <v>122</v>
      </c>
    </row>
    <row r="8" spans="1:37" ht="15" x14ac:dyDescent="0.2">
      <c r="A8" s="43" t="s">
        <v>125</v>
      </c>
    </row>
    <row r="9" spans="1:37" ht="15" x14ac:dyDescent="0.2">
      <c r="A9" s="43" t="s">
        <v>128</v>
      </c>
    </row>
    <row r="10" spans="1:37" ht="15.75" x14ac:dyDescent="0.25">
      <c r="A10" s="45" t="s">
        <v>126</v>
      </c>
    </row>
    <row r="11" spans="1:37" ht="15" x14ac:dyDescent="0.2">
      <c r="A11" s="45" t="s">
        <v>133</v>
      </c>
    </row>
    <row r="12" spans="1:37" ht="15" x14ac:dyDescent="0.2">
      <c r="A12" s="36" t="s">
        <v>67</v>
      </c>
    </row>
    <row r="13" spans="1:37" ht="63.95" customHeight="1" x14ac:dyDescent="0.2">
      <c r="A13" s="102" t="s">
        <v>105</v>
      </c>
      <c r="B13" s="102" t="s">
        <v>106</v>
      </c>
      <c r="C13" s="103" t="s">
        <v>63</v>
      </c>
      <c r="D13" s="104" t="s">
        <v>0</v>
      </c>
      <c r="E13" s="104" t="s">
        <v>1</v>
      </c>
      <c r="F13" s="104" t="s">
        <v>2</v>
      </c>
      <c r="G13" s="104" t="s">
        <v>3</v>
      </c>
      <c r="H13" s="104" t="s">
        <v>4</v>
      </c>
      <c r="I13" s="104" t="s">
        <v>5</v>
      </c>
      <c r="J13" s="104" t="s">
        <v>6</v>
      </c>
      <c r="K13" s="104" t="s">
        <v>7</v>
      </c>
      <c r="L13" s="104" t="s">
        <v>8</v>
      </c>
      <c r="M13" s="104" t="s">
        <v>9</v>
      </c>
      <c r="N13" s="104" t="s">
        <v>10</v>
      </c>
      <c r="O13" s="104" t="s">
        <v>11</v>
      </c>
      <c r="P13" s="104" t="s">
        <v>12</v>
      </c>
      <c r="Q13" s="104" t="s">
        <v>13</v>
      </c>
      <c r="R13" s="104" t="s">
        <v>162</v>
      </c>
      <c r="S13" s="104" t="s">
        <v>123</v>
      </c>
      <c r="T13" s="104" t="s">
        <v>109</v>
      </c>
      <c r="U13" s="104" t="s">
        <v>163</v>
      </c>
      <c r="V13" s="104" t="s">
        <v>26</v>
      </c>
      <c r="W13" s="104" t="s">
        <v>50</v>
      </c>
      <c r="X13" s="105" t="s">
        <v>16</v>
      </c>
      <c r="Y13" s="105" t="s">
        <v>17</v>
      </c>
      <c r="Z13" s="105" t="s">
        <v>18</v>
      </c>
      <c r="AA13" s="106" t="s">
        <v>19</v>
      </c>
      <c r="AB13" s="106" t="s">
        <v>20</v>
      </c>
      <c r="AC13" s="106" t="s">
        <v>21</v>
      </c>
      <c r="AD13" s="106" t="s">
        <v>22</v>
      </c>
      <c r="AE13" s="106" t="s">
        <v>23</v>
      </c>
      <c r="AF13" s="106" t="s">
        <v>27</v>
      </c>
      <c r="AG13" s="106" t="s">
        <v>24</v>
      </c>
      <c r="AH13" s="106" t="s">
        <v>25</v>
      </c>
      <c r="AI13" s="104" t="s">
        <v>124</v>
      </c>
      <c r="AJ13" s="104" t="s">
        <v>110</v>
      </c>
      <c r="AK13" s="104" t="s">
        <v>161</v>
      </c>
    </row>
    <row r="14" spans="1:37" ht="12.95" customHeight="1" x14ac:dyDescent="0.2">
      <c r="A14">
        <v>1998</v>
      </c>
      <c r="B14" s="111">
        <v>35977</v>
      </c>
      <c r="C14" s="37" t="s">
        <v>107</v>
      </c>
      <c r="D14" s="34">
        <v>4.6621343873517791</v>
      </c>
      <c r="E14" s="34">
        <v>3.8215268411114103</v>
      </c>
      <c r="F14" s="34">
        <v>3.5533965844402275</v>
      </c>
      <c r="G14" s="34">
        <v>2.657300054654764</v>
      </c>
      <c r="H14" s="34">
        <v>3.3396262606887217</v>
      </c>
      <c r="I14" s="34">
        <v>4.109681787406906</v>
      </c>
      <c r="J14" s="34">
        <v>3.132367278797997</v>
      </c>
      <c r="K14" s="34">
        <v>3.546949720670391</v>
      </c>
      <c r="L14" s="34">
        <v>4.7596979059388946</v>
      </c>
      <c r="M14" s="34">
        <v>3.0998651200431611</v>
      </c>
      <c r="N14" s="34">
        <v>3.2514652195362603</v>
      </c>
      <c r="O14" s="34">
        <v>3.8847199564980963</v>
      </c>
      <c r="P14" s="34">
        <v>3.6650049850448654</v>
      </c>
      <c r="Q14" s="34">
        <v>2.0165206508135167</v>
      </c>
      <c r="R14" s="34">
        <v>3.907</v>
      </c>
      <c r="S14" s="40">
        <f t="shared" ref="S14:S31" si="0">MEDIAN(D14:R14)</f>
        <v>3.5533965844402275</v>
      </c>
      <c r="T14" s="39">
        <f t="shared" ref="T14:T31" si="1">(R14-S14)/S14*100</f>
        <v>9.9511384996582422</v>
      </c>
      <c r="U14" s="38">
        <f t="shared" ref="U14:U31" si="2">RANK(R14,D14:R14,1)</f>
        <v>12</v>
      </c>
      <c r="V14" s="40"/>
      <c r="W14" s="40"/>
      <c r="X14" s="41"/>
      <c r="Y14" s="41"/>
      <c r="Z14" s="41"/>
      <c r="AA14" s="41"/>
      <c r="AB14" s="41"/>
      <c r="AC14" s="41"/>
      <c r="AD14" s="41"/>
      <c r="AE14" s="41"/>
      <c r="AF14" s="41"/>
      <c r="AG14" s="41"/>
      <c r="AH14" s="41"/>
      <c r="AI14" s="34"/>
      <c r="AJ14" s="35"/>
      <c r="AK14" s="42"/>
    </row>
    <row r="15" spans="1:37" ht="12.95" customHeight="1" x14ac:dyDescent="0.2">
      <c r="A15">
        <v>1999</v>
      </c>
      <c r="B15" s="111">
        <v>36161</v>
      </c>
      <c r="C15" s="37" t="s">
        <v>107</v>
      </c>
      <c r="D15" s="34">
        <v>4.6801305204101658</v>
      </c>
      <c r="E15" s="34">
        <v>3.8869704684443938</v>
      </c>
      <c r="F15" s="34">
        <v>3.7069892473118276</v>
      </c>
      <c r="G15" s="34">
        <v>2.7266626637940168</v>
      </c>
      <c r="H15" s="34">
        <v>3.5301094431494748</v>
      </c>
      <c r="I15" s="34">
        <v>4.3449584064054649</v>
      </c>
      <c r="J15" s="34">
        <v>3.4575955265610441</v>
      </c>
      <c r="K15" s="34">
        <v>3.7125871675190836</v>
      </c>
      <c r="L15" s="34">
        <v>4.6581830013376226</v>
      </c>
      <c r="M15" s="34">
        <v>3.3143364262182105</v>
      </c>
      <c r="N15" s="34">
        <v>3.408343203053033</v>
      </c>
      <c r="O15" s="34">
        <v>3.6906056404066199</v>
      </c>
      <c r="P15" s="34">
        <v>3.8663108675008711</v>
      </c>
      <c r="Q15" s="34">
        <v>1.9635672776039337</v>
      </c>
      <c r="R15" s="34">
        <v>3.8740000000000001</v>
      </c>
      <c r="S15" s="40">
        <f t="shared" si="0"/>
        <v>3.7069892473118276</v>
      </c>
      <c r="T15" s="39">
        <f t="shared" si="1"/>
        <v>4.5052936910805075</v>
      </c>
      <c r="U15" s="38">
        <f t="shared" si="2"/>
        <v>11</v>
      </c>
      <c r="V15" s="40"/>
      <c r="W15" s="40"/>
      <c r="X15" s="41"/>
      <c r="Y15" s="41"/>
      <c r="Z15" s="41"/>
      <c r="AA15" s="41"/>
      <c r="AB15" s="41"/>
      <c r="AC15" s="41"/>
      <c r="AD15" s="41"/>
      <c r="AE15" s="41"/>
      <c r="AF15" s="41"/>
      <c r="AG15" s="41"/>
      <c r="AH15" s="41"/>
      <c r="AI15" s="34"/>
      <c r="AJ15" s="35"/>
      <c r="AK15" s="42"/>
    </row>
    <row r="16" spans="1:37" ht="12.95" customHeight="1" x14ac:dyDescent="0.2">
      <c r="A16">
        <v>1999</v>
      </c>
      <c r="B16" s="111">
        <v>36342</v>
      </c>
      <c r="C16" s="37" t="s">
        <v>107</v>
      </c>
      <c r="D16" s="34"/>
      <c r="E16" s="34">
        <v>3.8696179217102666</v>
      </c>
      <c r="F16" s="34">
        <v>3.6213709677419352</v>
      </c>
      <c r="G16" s="34">
        <v>2.6772154134143324</v>
      </c>
      <c r="H16" s="34">
        <v>3.437267991651892</v>
      </c>
      <c r="I16" s="34">
        <v>4.924763399681976</v>
      </c>
      <c r="J16" s="34">
        <v>3.4047109207708779</v>
      </c>
      <c r="K16" s="34">
        <v>3.7152536174837851</v>
      </c>
      <c r="L16" s="34">
        <v>4.4094573587361259</v>
      </c>
      <c r="M16" s="34">
        <v>3.2796313327499571</v>
      </c>
      <c r="N16" s="34">
        <v>3.3861079724646159</v>
      </c>
      <c r="O16" s="34">
        <v>3.6906056404066199</v>
      </c>
      <c r="P16" s="34">
        <v>3.8663108675008711</v>
      </c>
      <c r="Q16" s="34">
        <v>1.9464814393076748</v>
      </c>
      <c r="R16" s="34">
        <v>3.1989999999999998</v>
      </c>
      <c r="S16" s="40">
        <f t="shared" si="0"/>
        <v>3.5293194796969134</v>
      </c>
      <c r="T16" s="39">
        <f t="shared" si="1"/>
        <v>-9.3592966461987839</v>
      </c>
      <c r="U16" s="38">
        <f t="shared" si="2"/>
        <v>3</v>
      </c>
      <c r="V16" s="40"/>
      <c r="W16" s="40"/>
      <c r="X16" s="41"/>
      <c r="Y16" s="41"/>
      <c r="Z16" s="41"/>
      <c r="AA16" s="41"/>
      <c r="AB16" s="41"/>
      <c r="AC16" s="41"/>
      <c r="AD16" s="41"/>
      <c r="AE16" s="41"/>
      <c r="AF16" s="41"/>
      <c r="AG16" s="41"/>
      <c r="AH16" s="41"/>
      <c r="AI16" s="34"/>
      <c r="AJ16" s="35"/>
      <c r="AK16" s="42"/>
    </row>
    <row r="17" spans="1:37" ht="12.95" customHeight="1" x14ac:dyDescent="0.2">
      <c r="A17">
        <v>2000</v>
      </c>
      <c r="B17" s="111">
        <v>36526</v>
      </c>
      <c r="C17" s="37" t="s">
        <v>107</v>
      </c>
      <c r="D17" s="34"/>
      <c r="E17" s="34">
        <v>3.4273758735148081</v>
      </c>
      <c r="F17" s="34"/>
      <c r="G17" s="34">
        <v>2.3587347558668155</v>
      </c>
      <c r="H17" s="34">
        <v>3.0444373640345326</v>
      </c>
      <c r="I17" s="34">
        <v>2.7166982815479876</v>
      </c>
      <c r="J17" s="34">
        <v>2.9776180263992509</v>
      </c>
      <c r="K17" s="34">
        <v>3.2906532040570671</v>
      </c>
      <c r="L17" s="34">
        <v>4.4716387693865007</v>
      </c>
      <c r="M17" s="34">
        <v>2.766491736469352</v>
      </c>
      <c r="N17" s="34"/>
      <c r="O17" s="34">
        <v>3.253359403836753</v>
      </c>
      <c r="P17" s="34">
        <v>3.4915197192071443</v>
      </c>
      <c r="Q17" s="34">
        <v>1.7554651162790698</v>
      </c>
      <c r="R17" s="34">
        <v>3.5636000000000001</v>
      </c>
      <c r="S17" s="40">
        <f t="shared" si="0"/>
        <v>3.1488983839356428</v>
      </c>
      <c r="T17" s="39">
        <f t="shared" si="1"/>
        <v>13.169736380824187</v>
      </c>
      <c r="U17" s="38">
        <f t="shared" si="2"/>
        <v>11</v>
      </c>
      <c r="V17" s="40"/>
      <c r="W17" s="40"/>
      <c r="X17" s="41"/>
      <c r="Y17" s="41"/>
      <c r="Z17" s="41"/>
      <c r="AA17" s="41"/>
      <c r="AB17" s="41"/>
      <c r="AC17" s="41"/>
      <c r="AD17" s="41"/>
      <c r="AE17" s="41"/>
      <c r="AF17" s="41"/>
      <c r="AG17" s="41"/>
      <c r="AH17" s="41"/>
      <c r="AI17" s="34"/>
      <c r="AJ17" s="35"/>
      <c r="AK17" s="42"/>
    </row>
    <row r="18" spans="1:37" ht="12.95" customHeight="1" x14ac:dyDescent="0.2">
      <c r="A18">
        <v>2000</v>
      </c>
      <c r="B18" s="111">
        <v>36708</v>
      </c>
      <c r="C18" s="37" t="s">
        <v>107</v>
      </c>
      <c r="D18" s="34"/>
      <c r="E18" s="34">
        <v>3.5810698588742169</v>
      </c>
      <c r="F18" s="34"/>
      <c r="G18" s="34">
        <v>2.3472643392821406</v>
      </c>
      <c r="H18" s="34">
        <v>2.9206182722343077</v>
      </c>
      <c r="I18" s="34">
        <v>3.8483917313876979</v>
      </c>
      <c r="J18" s="34">
        <v>2.9264382829662172</v>
      </c>
      <c r="K18" s="34">
        <v>3.2882914912311887</v>
      </c>
      <c r="L18" s="34">
        <v>5.0028560066519647</v>
      </c>
      <c r="M18" s="34">
        <v>2.6742753452537067</v>
      </c>
      <c r="N18" s="34"/>
      <c r="O18" s="34">
        <v>3.253359403836753</v>
      </c>
      <c r="P18" s="34">
        <v>3.4915197192071443</v>
      </c>
      <c r="Q18" s="34">
        <v>1.870321046373365</v>
      </c>
      <c r="R18" s="34">
        <v>3.581</v>
      </c>
      <c r="S18" s="40">
        <f t="shared" si="0"/>
        <v>3.2708254475339711</v>
      </c>
      <c r="T18" s="39">
        <f t="shared" si="1"/>
        <v>9.4830665054255352</v>
      </c>
      <c r="U18" s="38">
        <f t="shared" si="2"/>
        <v>9</v>
      </c>
      <c r="V18" s="40"/>
      <c r="W18" s="40"/>
      <c r="X18" s="41"/>
      <c r="Y18" s="41"/>
      <c r="Z18" s="41"/>
      <c r="AA18" s="41"/>
      <c r="AB18" s="41"/>
      <c r="AC18" s="41"/>
      <c r="AD18" s="41"/>
      <c r="AE18" s="41"/>
      <c r="AF18" s="41"/>
      <c r="AG18" s="41"/>
      <c r="AH18" s="41"/>
      <c r="AI18" s="34"/>
      <c r="AJ18" s="35"/>
      <c r="AK18" s="42"/>
    </row>
    <row r="19" spans="1:37" ht="12.95" customHeight="1" x14ac:dyDescent="0.2">
      <c r="A19">
        <v>2001</v>
      </c>
      <c r="B19" s="111">
        <v>36892</v>
      </c>
      <c r="C19" s="37" t="s">
        <v>107</v>
      </c>
      <c r="D19" s="34"/>
      <c r="E19" s="34">
        <v>3.6075944660249526</v>
      </c>
      <c r="F19" s="34"/>
      <c r="G19" s="34">
        <v>2.3745276021615513</v>
      </c>
      <c r="H19" s="34">
        <v>3.0378363215881525</v>
      </c>
      <c r="I19" s="34">
        <v>3.298446183973045</v>
      </c>
      <c r="J19" s="34">
        <v>3.0615389182449682</v>
      </c>
      <c r="K19" s="34">
        <v>3.3437282557354067</v>
      </c>
      <c r="L19" s="34">
        <v>5.3409131990889698</v>
      </c>
      <c r="M19" s="34">
        <v>2.4831494376535388</v>
      </c>
      <c r="N19" s="34"/>
      <c r="O19" s="34">
        <v>3.3403996368751314</v>
      </c>
      <c r="P19" s="34">
        <v>3.2373517002632433</v>
      </c>
      <c r="Q19" s="34">
        <v>1.5289887640449438</v>
      </c>
      <c r="R19" s="34">
        <v>3.38</v>
      </c>
      <c r="S19" s="40">
        <f t="shared" si="0"/>
        <v>3.2678989421181441</v>
      </c>
      <c r="T19" s="39">
        <f t="shared" si="1"/>
        <v>3.4303710080213055</v>
      </c>
      <c r="U19" s="38">
        <f t="shared" si="2"/>
        <v>10</v>
      </c>
      <c r="V19" s="40"/>
      <c r="W19" s="40"/>
      <c r="X19" s="41"/>
      <c r="Y19" s="41"/>
      <c r="Z19" s="41"/>
      <c r="AA19" s="41"/>
      <c r="AB19" s="41"/>
      <c r="AC19" s="41"/>
      <c r="AD19" s="41"/>
      <c r="AE19" s="41"/>
      <c r="AF19" s="41"/>
      <c r="AG19" s="41"/>
      <c r="AH19" s="41"/>
      <c r="AI19" s="34"/>
      <c r="AJ19" s="35"/>
      <c r="AK19" s="42"/>
    </row>
    <row r="20" spans="1:37" ht="12.95" customHeight="1" x14ac:dyDescent="0.2">
      <c r="A20">
        <v>2001</v>
      </c>
      <c r="B20" s="111">
        <v>37073</v>
      </c>
      <c r="C20" s="37" t="s">
        <v>107</v>
      </c>
      <c r="D20" s="34"/>
      <c r="E20" s="34">
        <v>3.7169155104499509</v>
      </c>
      <c r="F20" s="34"/>
      <c r="G20" s="34">
        <v>2.4253876311235123</v>
      </c>
      <c r="H20" s="34">
        <v>3.0167068877990477</v>
      </c>
      <c r="I20" s="34">
        <v>3.298446183973045</v>
      </c>
      <c r="J20" s="34">
        <v>3.1700112806507148</v>
      </c>
      <c r="K20" s="34">
        <v>3.3437282557354067</v>
      </c>
      <c r="L20" s="34">
        <v>5.1128303387440805</v>
      </c>
      <c r="M20" s="34">
        <v>2.5143840217749669</v>
      </c>
      <c r="N20" s="34"/>
      <c r="O20" s="34">
        <v>3.3403996368751314</v>
      </c>
      <c r="P20" s="34">
        <v>3.2373517002632433</v>
      </c>
      <c r="Q20" s="34">
        <v>2.0386516853932584</v>
      </c>
      <c r="R20" s="34">
        <v>3.5</v>
      </c>
      <c r="S20" s="40">
        <f t="shared" si="0"/>
        <v>3.2678989421181441</v>
      </c>
      <c r="T20" s="39">
        <f t="shared" si="1"/>
        <v>7.1024551858208813</v>
      </c>
      <c r="U20" s="38">
        <f t="shared" si="2"/>
        <v>10</v>
      </c>
      <c r="V20" s="40"/>
      <c r="W20" s="40"/>
      <c r="X20" s="41"/>
      <c r="Y20" s="41"/>
      <c r="Z20" s="41"/>
      <c r="AA20" s="41"/>
      <c r="AB20" s="41"/>
      <c r="AC20" s="41"/>
      <c r="AD20" s="41"/>
      <c r="AE20" s="41"/>
      <c r="AF20" s="41"/>
      <c r="AG20" s="41"/>
      <c r="AH20" s="41"/>
      <c r="AI20" s="34"/>
      <c r="AJ20" s="35"/>
      <c r="AK20" s="42"/>
    </row>
    <row r="21" spans="1:37" ht="12.95" customHeight="1" x14ac:dyDescent="0.2">
      <c r="A21">
        <v>2002</v>
      </c>
      <c r="B21" s="111">
        <v>37257</v>
      </c>
      <c r="C21" s="37" t="s">
        <v>107</v>
      </c>
      <c r="D21" s="34"/>
      <c r="E21" s="34">
        <v>3.6269999999999993</v>
      </c>
      <c r="F21" s="34"/>
      <c r="G21" s="34">
        <v>2.5295999999999998</v>
      </c>
      <c r="H21" s="34">
        <v>3.0193999999999996</v>
      </c>
      <c r="I21" s="34">
        <v>3.2797999999999998</v>
      </c>
      <c r="J21" s="34">
        <v>3.1</v>
      </c>
      <c r="K21" s="34">
        <v>4.0175999999999998</v>
      </c>
      <c r="L21" s="34">
        <v>5.1583999999999994</v>
      </c>
      <c r="M21" s="34">
        <v>2.4861999999999997</v>
      </c>
      <c r="N21" s="34"/>
      <c r="O21" s="34">
        <v>3.4471999999999996</v>
      </c>
      <c r="P21" s="34">
        <v>3.0379999999999998</v>
      </c>
      <c r="Q21" s="34">
        <v>1.6255687973997832</v>
      </c>
      <c r="R21" s="34">
        <v>3.23</v>
      </c>
      <c r="S21" s="40">
        <f t="shared" si="0"/>
        <v>3.165</v>
      </c>
      <c r="T21" s="39">
        <f t="shared" si="1"/>
        <v>2.0537124802527629</v>
      </c>
      <c r="U21" s="38">
        <f t="shared" si="2"/>
        <v>7</v>
      </c>
      <c r="V21" s="40"/>
      <c r="W21" s="40"/>
      <c r="X21" s="41"/>
      <c r="Y21" s="41"/>
      <c r="Z21" s="41"/>
      <c r="AA21" s="41"/>
      <c r="AB21" s="41"/>
      <c r="AC21" s="41"/>
      <c r="AD21" s="41"/>
      <c r="AE21" s="41"/>
      <c r="AF21" s="41"/>
      <c r="AG21" s="41"/>
      <c r="AH21" s="41"/>
      <c r="AI21" s="34"/>
      <c r="AJ21" s="35"/>
      <c r="AK21" s="42"/>
    </row>
    <row r="22" spans="1:37" ht="12.95" customHeight="1" x14ac:dyDescent="0.2">
      <c r="A22">
        <v>2002</v>
      </c>
      <c r="B22" s="111">
        <v>37438</v>
      </c>
      <c r="C22" s="37" t="s">
        <v>107</v>
      </c>
      <c r="D22" s="34"/>
      <c r="E22" s="34">
        <v>3.7259529999999996</v>
      </c>
      <c r="F22" s="34"/>
      <c r="G22" s="34">
        <v>2.6229169999999997</v>
      </c>
      <c r="H22" s="34">
        <v>3.1231309999999999</v>
      </c>
      <c r="I22" s="34">
        <v>3.2770430000000004</v>
      </c>
      <c r="J22" s="34">
        <v>3.2065000000000001</v>
      </c>
      <c r="K22" s="34">
        <v>4.1556240000000004</v>
      </c>
      <c r="L22" s="34">
        <v>5.617788</v>
      </c>
      <c r="M22" s="34">
        <v>2.5651999999999999</v>
      </c>
      <c r="N22" s="34"/>
      <c r="O22" s="34">
        <v>3.5656279999999998</v>
      </c>
      <c r="P22" s="34">
        <v>3.1423700000000001</v>
      </c>
      <c r="Q22" s="34">
        <v>1.6587738095238094</v>
      </c>
      <c r="R22" s="34">
        <v>3.1230000000000002</v>
      </c>
      <c r="S22" s="40">
        <f t="shared" si="0"/>
        <v>3.1744349999999999</v>
      </c>
      <c r="T22" s="39">
        <f t="shared" si="1"/>
        <v>-1.6202883347745243</v>
      </c>
      <c r="U22" s="38">
        <f t="shared" si="2"/>
        <v>4</v>
      </c>
      <c r="V22" s="40"/>
      <c r="W22" s="40"/>
      <c r="X22" s="41"/>
      <c r="Y22" s="41"/>
      <c r="Z22" s="41"/>
      <c r="AA22" s="41"/>
      <c r="AB22" s="41"/>
      <c r="AC22" s="41"/>
      <c r="AD22" s="41"/>
      <c r="AE22" s="41"/>
      <c r="AF22" s="41"/>
      <c r="AG22" s="41"/>
      <c r="AH22" s="41"/>
      <c r="AI22" s="34"/>
      <c r="AJ22" s="35"/>
      <c r="AK22" s="42"/>
    </row>
    <row r="23" spans="1:37" ht="12.95" customHeight="1" x14ac:dyDescent="0.2">
      <c r="A23">
        <v>2003</v>
      </c>
      <c r="B23" s="111">
        <v>37622</v>
      </c>
      <c r="C23" s="37" t="s">
        <v>107</v>
      </c>
      <c r="D23" s="34"/>
      <c r="E23" s="34">
        <v>3.8572298300000005</v>
      </c>
      <c r="F23" s="34"/>
      <c r="G23" s="34">
        <v>3.7126658500000005</v>
      </c>
      <c r="H23" s="34">
        <v>3.2001208300000004</v>
      </c>
      <c r="I23" s="34">
        <v>4.4092013900000007</v>
      </c>
      <c r="J23" s="34">
        <v>3.3841113500000004</v>
      </c>
      <c r="K23" s="34">
        <v>4.2580663200000011</v>
      </c>
      <c r="L23" s="34">
        <v>5.9271231800000006</v>
      </c>
      <c r="M23" s="34">
        <v>2.7664288900000003</v>
      </c>
      <c r="N23" s="34"/>
      <c r="O23" s="34">
        <v>3.70609476</v>
      </c>
      <c r="P23" s="34">
        <v>3.2855450000000004</v>
      </c>
      <c r="Q23" s="34">
        <v>4.0758830852414887</v>
      </c>
      <c r="R23" s="34">
        <v>3.0230000000000001</v>
      </c>
      <c r="S23" s="40">
        <f t="shared" si="0"/>
        <v>3.7093803050000003</v>
      </c>
      <c r="T23" s="39">
        <f t="shared" si="1"/>
        <v>-18.503907622381149</v>
      </c>
      <c r="U23" s="38">
        <f t="shared" si="2"/>
        <v>2</v>
      </c>
      <c r="V23" s="40"/>
      <c r="W23" s="40"/>
      <c r="X23" s="41"/>
      <c r="Y23" s="41"/>
      <c r="Z23" s="41"/>
      <c r="AA23" s="41"/>
      <c r="AB23" s="41"/>
      <c r="AC23" s="41"/>
      <c r="AD23" s="41"/>
      <c r="AE23" s="41"/>
      <c r="AF23" s="41"/>
      <c r="AG23" s="41"/>
      <c r="AH23" s="41"/>
      <c r="AI23" s="34"/>
      <c r="AJ23" s="35"/>
      <c r="AK23" s="42"/>
    </row>
    <row r="24" spans="1:37" ht="12.95" customHeight="1" x14ac:dyDescent="0.2">
      <c r="A24">
        <v>2003</v>
      </c>
      <c r="B24" s="111">
        <v>37803</v>
      </c>
      <c r="C24" s="37" t="s">
        <v>107</v>
      </c>
      <c r="D24" s="34">
        <v>3.9486437500000005</v>
      </c>
      <c r="E24" s="34">
        <v>3.9765987500000004</v>
      </c>
      <c r="F24" s="34"/>
      <c r="G24" s="34">
        <v>3.7809137500000003</v>
      </c>
      <c r="H24" s="34">
        <v>3.403521250000006</v>
      </c>
      <c r="I24" s="34">
        <v>4.5007550000000007</v>
      </c>
      <c r="J24" s="34">
        <v>3.5992062500000066</v>
      </c>
      <c r="K24" s="34">
        <v>4.5287100000000002</v>
      </c>
      <c r="L24" s="34">
        <v>6.17106625</v>
      </c>
      <c r="M24" s="34">
        <v>2.94226375</v>
      </c>
      <c r="N24" s="34"/>
      <c r="O24" s="34">
        <v>3.9346662499999998</v>
      </c>
      <c r="P24" s="34">
        <v>3.4943749999999998</v>
      </c>
      <c r="Q24" s="34">
        <v>2.6</v>
      </c>
      <c r="R24" s="34">
        <v>2.92</v>
      </c>
      <c r="S24" s="40">
        <f t="shared" si="0"/>
        <v>3.7809137500000003</v>
      </c>
      <c r="T24" s="39">
        <f t="shared" si="1"/>
        <v>-22.76999177778124</v>
      </c>
      <c r="U24" s="38">
        <f t="shared" si="2"/>
        <v>2</v>
      </c>
      <c r="V24" s="40"/>
      <c r="W24" s="40"/>
      <c r="X24" s="41"/>
      <c r="Y24" s="41"/>
      <c r="Z24" s="41"/>
      <c r="AA24" s="41"/>
      <c r="AB24" s="41"/>
      <c r="AC24" s="41"/>
      <c r="AD24" s="41"/>
      <c r="AE24" s="41"/>
      <c r="AF24" s="41"/>
      <c r="AG24" s="41"/>
      <c r="AH24" s="41"/>
      <c r="AI24" s="34"/>
      <c r="AJ24" s="35"/>
      <c r="AK24" s="42"/>
    </row>
    <row r="25" spans="1:37" ht="12.95" customHeight="1" x14ac:dyDescent="0.2">
      <c r="A25">
        <v>2004</v>
      </c>
      <c r="B25" s="111">
        <v>37987</v>
      </c>
      <c r="C25" s="37" t="s">
        <v>107</v>
      </c>
      <c r="D25" s="34">
        <v>4.257299999999999</v>
      </c>
      <c r="E25" s="34">
        <v>4.1100000000000003</v>
      </c>
      <c r="F25" s="34"/>
      <c r="G25" s="34">
        <v>3.82</v>
      </c>
      <c r="H25" s="34">
        <v>3.45</v>
      </c>
      <c r="I25" s="34">
        <v>5.1059999999999999</v>
      </c>
      <c r="J25" s="34">
        <v>3.6431999999999998</v>
      </c>
      <c r="K25" s="34">
        <v>4.7264999999999988</v>
      </c>
      <c r="L25" s="34">
        <v>5.7683999999999989</v>
      </c>
      <c r="M25" s="34">
        <v>2.97</v>
      </c>
      <c r="N25" s="34"/>
      <c r="O25" s="34">
        <v>4.2158999999999995</v>
      </c>
      <c r="P25" s="34">
        <v>3.52</v>
      </c>
      <c r="Q25" s="34">
        <v>3.07</v>
      </c>
      <c r="R25" s="34">
        <v>2.7730000000000001</v>
      </c>
      <c r="S25" s="40">
        <f t="shared" si="0"/>
        <v>3.82</v>
      </c>
      <c r="T25" s="39">
        <f t="shared" si="1"/>
        <v>-27.408376963350779</v>
      </c>
      <c r="U25" s="38">
        <f t="shared" si="2"/>
        <v>1</v>
      </c>
      <c r="V25" s="40"/>
      <c r="W25" s="40"/>
      <c r="X25" s="41"/>
      <c r="Y25" s="41"/>
      <c r="Z25" s="41"/>
      <c r="AA25" s="41"/>
      <c r="AB25" s="41"/>
      <c r="AC25" s="41"/>
      <c r="AD25" s="41"/>
      <c r="AE25" s="41"/>
      <c r="AF25" s="41"/>
      <c r="AG25" s="41"/>
      <c r="AH25" s="41"/>
      <c r="AI25" s="34"/>
      <c r="AJ25" s="35"/>
      <c r="AK25" s="42"/>
    </row>
    <row r="26" spans="1:37" ht="12.95" customHeight="1" x14ac:dyDescent="0.2">
      <c r="A26">
        <v>2004</v>
      </c>
      <c r="B26" s="111">
        <v>38169</v>
      </c>
      <c r="C26" s="37" t="s">
        <v>107</v>
      </c>
      <c r="D26" s="34">
        <v>4.3111600000000001</v>
      </c>
      <c r="E26" s="34">
        <v>3.9997600000000002</v>
      </c>
      <c r="F26" s="34"/>
      <c r="G26" s="34">
        <v>3.6814400000000003</v>
      </c>
      <c r="H26" s="34">
        <v>3.46</v>
      </c>
      <c r="I26" s="34">
        <v>5.2038399999999996</v>
      </c>
      <c r="J26" s="34">
        <v>3.6537600000000001</v>
      </c>
      <c r="K26" s="34">
        <v>4.7401999999999997</v>
      </c>
      <c r="L26" s="34">
        <v>5.8750799999999996</v>
      </c>
      <c r="M26" s="34">
        <v>2.9825199999999996</v>
      </c>
      <c r="N26" s="34"/>
      <c r="O26" s="34">
        <v>4.2004400000000004</v>
      </c>
      <c r="P26" s="34">
        <v>3.5291999999999994</v>
      </c>
      <c r="Q26" s="34">
        <v>3.2707221006564553</v>
      </c>
      <c r="R26" s="34">
        <v>2.68</v>
      </c>
      <c r="S26" s="40">
        <f t="shared" si="0"/>
        <v>3.6814400000000003</v>
      </c>
      <c r="T26" s="39">
        <f t="shared" si="1"/>
        <v>-27.20239906123691</v>
      </c>
      <c r="U26" s="38">
        <f t="shared" si="2"/>
        <v>1</v>
      </c>
      <c r="V26" s="40"/>
      <c r="W26" s="40"/>
      <c r="X26" s="41"/>
      <c r="Y26" s="41"/>
      <c r="Z26" s="41"/>
      <c r="AA26" s="41"/>
      <c r="AB26" s="41"/>
      <c r="AC26" s="41"/>
      <c r="AD26" s="41"/>
      <c r="AE26" s="41"/>
      <c r="AF26" s="41"/>
      <c r="AG26" s="41"/>
      <c r="AH26" s="41"/>
      <c r="AI26" s="34"/>
      <c r="AJ26" s="35"/>
      <c r="AK26" s="42"/>
    </row>
    <row r="27" spans="1:37" ht="12.95" customHeight="1" x14ac:dyDescent="0.2">
      <c r="A27">
        <v>2005</v>
      </c>
      <c r="B27" s="111">
        <v>38353</v>
      </c>
      <c r="C27" s="37" t="s">
        <v>107</v>
      </c>
      <c r="D27" s="34">
        <v>4.7090357999999997</v>
      </c>
      <c r="E27" s="34">
        <v>4.1291396999999996</v>
      </c>
      <c r="F27" s="34"/>
      <c r="G27" s="34">
        <v>3.7867913999999998</v>
      </c>
      <c r="H27" s="34">
        <v>3.49335</v>
      </c>
      <c r="I27" s="34">
        <v>5.5823733000000004</v>
      </c>
      <c r="J27" s="34">
        <v>3.7798047000000001</v>
      </c>
      <c r="K27" s="34">
        <v>5.5753865999999999</v>
      </c>
      <c r="L27" s="34">
        <v>6.7421655000000005</v>
      </c>
      <c r="M27" s="34"/>
      <c r="N27" s="34">
        <v>4.1500998000000004</v>
      </c>
      <c r="O27" s="34">
        <v>4.4575145999999997</v>
      </c>
      <c r="P27" s="34">
        <v>4.2479135999999995</v>
      </c>
      <c r="Q27" s="34">
        <v>2.6718667934037756</v>
      </c>
      <c r="R27" s="34">
        <v>3.12</v>
      </c>
      <c r="S27" s="40">
        <f t="shared" si="0"/>
        <v>4.1500998000000004</v>
      </c>
      <c r="T27" s="39">
        <f t="shared" si="1"/>
        <v>-24.821085025473369</v>
      </c>
      <c r="U27" s="38">
        <f t="shared" si="2"/>
        <v>2</v>
      </c>
      <c r="V27" s="40"/>
      <c r="W27" s="40"/>
      <c r="X27" s="41">
        <v>5.3043750000000003</v>
      </c>
      <c r="Y27" s="41">
        <v>3.4942030894898064</v>
      </c>
      <c r="Z27" s="41">
        <v>2.7618124704408631</v>
      </c>
      <c r="AA27" s="41">
        <v>3.6229354996335208</v>
      </c>
      <c r="AB27" s="41">
        <v>2.3155226881102817</v>
      </c>
      <c r="AC27" s="41">
        <v>3.4125304101019465</v>
      </c>
      <c r="AD27" s="41">
        <v>3.9897824084734057</v>
      </c>
      <c r="AE27" s="41">
        <v>3.5523814195320553</v>
      </c>
      <c r="AF27" s="41"/>
      <c r="AG27" s="41">
        <v>4.6655995343422587</v>
      </c>
      <c r="AH27" s="41">
        <v>3.7518642088581204</v>
      </c>
      <c r="AI27" s="34">
        <f>MEDIAN(D27:R27,V27:AH27)</f>
        <v>3.7867913999999998</v>
      </c>
      <c r="AJ27" s="35">
        <f>(R27-AI27)/AI27*100</f>
        <v>-17.608347795444971</v>
      </c>
      <c r="AK27" s="42">
        <f>RANK(R27,(D27:R27,X27:AH27),1)</f>
        <v>4</v>
      </c>
    </row>
    <row r="28" spans="1:37" ht="12.95" customHeight="1" x14ac:dyDescent="0.2">
      <c r="A28">
        <v>2005</v>
      </c>
      <c r="B28" s="111">
        <v>38534</v>
      </c>
      <c r="C28" s="37" t="s">
        <v>107</v>
      </c>
      <c r="D28" s="34">
        <v>4.5933099999999998</v>
      </c>
      <c r="E28" s="34">
        <v>4.8454649999999999</v>
      </c>
      <c r="F28" s="34"/>
      <c r="G28" s="34">
        <v>3.536985</v>
      </c>
      <c r="H28" s="34">
        <v>3.4075000000000002</v>
      </c>
      <c r="I28" s="34">
        <v>5.6973399999999996</v>
      </c>
      <c r="J28" s="34">
        <v>3.6869150000000004</v>
      </c>
      <c r="K28" s="34">
        <v>5.438369999999999</v>
      </c>
      <c r="L28" s="34">
        <v>6.24254</v>
      </c>
      <c r="M28" s="34"/>
      <c r="N28" s="34">
        <v>4.0549249999999999</v>
      </c>
      <c r="O28" s="34">
        <v>4.4910849999999991</v>
      </c>
      <c r="P28" s="34">
        <v>4.1435199999999996</v>
      </c>
      <c r="Q28" s="34">
        <v>3.2299342384386929</v>
      </c>
      <c r="R28" s="34">
        <v>3.67</v>
      </c>
      <c r="S28" s="40">
        <f t="shared" si="0"/>
        <v>4.1435199999999996</v>
      </c>
      <c r="T28" s="39">
        <f t="shared" si="1"/>
        <v>-11.427964629107613</v>
      </c>
      <c r="U28" s="38">
        <f t="shared" si="2"/>
        <v>4</v>
      </c>
      <c r="V28" s="40"/>
      <c r="W28" s="40"/>
      <c r="X28" s="41">
        <v>6.3696948561464701</v>
      </c>
      <c r="Y28" s="41">
        <v>3.4187729243081035</v>
      </c>
      <c r="Z28" s="41">
        <v>2.4822517352012583</v>
      </c>
      <c r="AA28" s="41">
        <v>4.0771934803762573</v>
      </c>
      <c r="AB28" s="41">
        <v>2.2236713588049413</v>
      </c>
      <c r="AC28" s="41">
        <v>3.2762221964782205</v>
      </c>
      <c r="AD28" s="41">
        <v>3.875029117167482</v>
      </c>
      <c r="AE28" s="41">
        <v>3.3685879750453611</v>
      </c>
      <c r="AF28" s="41"/>
      <c r="AG28" s="41">
        <v>4.4835443037974683</v>
      </c>
      <c r="AH28" s="41">
        <v>3.5672666527458761</v>
      </c>
      <c r="AI28" s="34">
        <f>MEDIAN(D28:R28,V28:AH28)</f>
        <v>3.875029117167482</v>
      </c>
      <c r="AJ28" s="35">
        <f>(R28-AI28)/AI28*100</f>
        <v>-5.2910342340176157</v>
      </c>
      <c r="AK28" s="42">
        <f>RANK(R28,(D28:R28,X28:AH28),1)</f>
        <v>10</v>
      </c>
    </row>
    <row r="29" spans="1:37" ht="12.95" customHeight="1" x14ac:dyDescent="0.2">
      <c r="A29">
        <v>2006</v>
      </c>
      <c r="B29" s="111">
        <v>38718</v>
      </c>
      <c r="C29" s="37" t="s">
        <v>107</v>
      </c>
      <c r="D29" s="34">
        <v>4.937759999999999</v>
      </c>
      <c r="E29" s="34">
        <v>5.3012339999999991</v>
      </c>
      <c r="F29" s="34"/>
      <c r="G29" s="34">
        <v>3.6415980000000001</v>
      </c>
      <c r="H29" s="34">
        <v>3.4290000000000003</v>
      </c>
      <c r="I29" s="34">
        <v>6.1516259999999994</v>
      </c>
      <c r="J29" s="34">
        <v>3.8404800000000003</v>
      </c>
      <c r="K29" s="34">
        <v>6.2682119999999992</v>
      </c>
      <c r="L29" s="34">
        <v>7.4752199999999993</v>
      </c>
      <c r="M29" s="34"/>
      <c r="N29" s="34">
        <v>4.3273980000000005</v>
      </c>
      <c r="O29" s="34">
        <v>5.0063399999999998</v>
      </c>
      <c r="P29" s="34">
        <v>4.3822619999999999</v>
      </c>
      <c r="Q29" s="34">
        <v>3.5450430409130478</v>
      </c>
      <c r="R29" s="34">
        <v>4.9000000000000004</v>
      </c>
      <c r="S29" s="40">
        <f t="shared" si="0"/>
        <v>4.9000000000000004</v>
      </c>
      <c r="T29" s="39">
        <f t="shared" si="1"/>
        <v>0</v>
      </c>
      <c r="U29" s="38">
        <f t="shared" si="2"/>
        <v>7</v>
      </c>
      <c r="V29" s="40"/>
      <c r="W29" s="40"/>
      <c r="X29" s="41">
        <v>7.3662214472537055</v>
      </c>
      <c r="Y29" s="41">
        <v>3.8743093351705125</v>
      </c>
      <c r="Z29" s="41">
        <v>2.5903889662929962</v>
      </c>
      <c r="AA29" s="41">
        <v>3.9705781787961532</v>
      </c>
      <c r="AB29" s="41">
        <v>2.2459408216029879</v>
      </c>
      <c r="AC29" s="41">
        <v>3.3070464550509735</v>
      </c>
      <c r="AD29" s="41">
        <v>3.9138364779874215</v>
      </c>
      <c r="AE29" s="41">
        <v>3.6112473813526447</v>
      </c>
      <c r="AF29" s="41"/>
      <c r="AG29" s="41">
        <v>4.8901624191205597</v>
      </c>
      <c r="AH29" s="41">
        <v>3.8370438413361163</v>
      </c>
      <c r="AI29" s="34">
        <f>MEDIAN(D29:R29,V29:AH29)</f>
        <v>3.9705781787961532</v>
      </c>
      <c r="AJ29" s="35">
        <f>(R29-AI29)/AI29*100</f>
        <v>23.407719968018366</v>
      </c>
      <c r="AK29" s="42">
        <f>RANK(R29,(D29:R29,X29:AH29),1)</f>
        <v>16</v>
      </c>
    </row>
    <row r="30" spans="1:37" ht="12.95" customHeight="1" x14ac:dyDescent="0.2">
      <c r="A30">
        <v>2006</v>
      </c>
      <c r="B30" s="111">
        <v>38899</v>
      </c>
      <c r="C30" s="37" t="s">
        <v>107</v>
      </c>
      <c r="D30" s="34">
        <v>5.2599599999999995</v>
      </c>
      <c r="E30" s="34">
        <v>5.9174550000000004</v>
      </c>
      <c r="F30" s="34"/>
      <c r="G30" s="34">
        <v>3.820392</v>
      </c>
      <c r="H30" s="34">
        <v>3.4605000000000006</v>
      </c>
      <c r="I30" s="34">
        <v>6.2773469999999998</v>
      </c>
      <c r="J30" s="34">
        <v>3.8757600000000005</v>
      </c>
      <c r="K30" s="34">
        <v>6.3257940000000001</v>
      </c>
      <c r="L30" s="34">
        <v>7.8345719999999996</v>
      </c>
      <c r="M30" s="34"/>
      <c r="N30" s="34">
        <v>4.650911999999999</v>
      </c>
      <c r="O30" s="34">
        <v>4.9692780000000001</v>
      </c>
      <c r="P30" s="34">
        <v>4.685516999999999</v>
      </c>
      <c r="Q30" s="34">
        <v>4.3600389673648321</v>
      </c>
      <c r="R30" s="34">
        <v>4.71</v>
      </c>
      <c r="S30" s="40">
        <f t="shared" si="0"/>
        <v>4.71</v>
      </c>
      <c r="T30" s="39">
        <f t="shared" si="1"/>
        <v>0</v>
      </c>
      <c r="U30" s="38">
        <f t="shared" si="2"/>
        <v>7</v>
      </c>
      <c r="V30" s="40"/>
      <c r="W30" s="40"/>
      <c r="X30" s="41">
        <v>7.5348626086956543</v>
      </c>
      <c r="Y30" s="41">
        <v>3.9592987751377531</v>
      </c>
      <c r="Z30" s="41">
        <v>2.6805350683215523</v>
      </c>
      <c r="AA30" s="41">
        <v>3.6223197458972995</v>
      </c>
      <c r="AB30" s="41">
        <v>2.4657491739692574</v>
      </c>
      <c r="AC30" s="41">
        <v>3.3374261468952739</v>
      </c>
      <c r="AD30" s="41">
        <v>4.0626415094339627</v>
      </c>
      <c r="AE30" s="41">
        <v>3.5402145711044253</v>
      </c>
      <c r="AF30" s="41"/>
      <c r="AG30" s="41">
        <v>4.872672750977836</v>
      </c>
      <c r="AH30" s="41">
        <v>3.7806572632808915</v>
      </c>
      <c r="AI30" s="34">
        <f>MEDIAN(D30:R30,V30:AH30)</f>
        <v>4.3600389673648321</v>
      </c>
      <c r="AJ30" s="35">
        <f>(R30-AI30)/AI30*100</f>
        <v>8.026557451771609</v>
      </c>
      <c r="AK30" s="42">
        <f>RANK(R30,(D30:R30,X30:AH30),1)</f>
        <v>15</v>
      </c>
    </row>
    <row r="31" spans="1:37" ht="12.95" customHeight="1" x14ac:dyDescent="0.2">
      <c r="A31">
        <v>2007</v>
      </c>
      <c r="B31" s="111">
        <v>39083</v>
      </c>
      <c r="C31" s="37" t="s">
        <v>107</v>
      </c>
      <c r="D31" s="34">
        <v>5.4780319999999998</v>
      </c>
      <c r="E31" s="34">
        <v>5.2061200000000003</v>
      </c>
      <c r="F31" s="34"/>
      <c r="G31" s="34">
        <v>3.4950639999999997</v>
      </c>
      <c r="H31" s="34">
        <v>3.3690559999999996</v>
      </c>
      <c r="I31" s="34">
        <v>6.4927280000000005</v>
      </c>
      <c r="J31" s="34">
        <v>3.8797200000000003</v>
      </c>
      <c r="K31" s="34">
        <v>7.16256</v>
      </c>
      <c r="L31" s="34">
        <v>7.7329119999999998</v>
      </c>
      <c r="M31" s="34"/>
      <c r="N31" s="34">
        <v>4.6888239999999994</v>
      </c>
      <c r="O31" s="34">
        <v>5.0933759999999992</v>
      </c>
      <c r="P31" s="34">
        <v>4.768408</v>
      </c>
      <c r="Q31" s="34">
        <v>3.7173925012387818</v>
      </c>
      <c r="R31" s="34">
        <v>5.12</v>
      </c>
      <c r="S31" s="40">
        <f t="shared" si="0"/>
        <v>5.0933759999999992</v>
      </c>
      <c r="T31" s="39">
        <f t="shared" si="1"/>
        <v>0.52271813429836855</v>
      </c>
      <c r="U31" s="38">
        <f t="shared" si="2"/>
        <v>8</v>
      </c>
      <c r="V31" s="40"/>
      <c r="W31" s="40"/>
      <c r="X31" s="41">
        <v>6.6866296117008392</v>
      </c>
      <c r="Y31" s="41">
        <v>4.4799238505747132</v>
      </c>
      <c r="Z31" s="41">
        <v>2.6669365229506732</v>
      </c>
      <c r="AA31" s="41">
        <v>4.4422443674176781</v>
      </c>
      <c r="AB31" s="41">
        <v>2.3683023655913975</v>
      </c>
      <c r="AC31" s="41">
        <v>3.5545311051899913</v>
      </c>
      <c r="AD31" s="41">
        <v>3.894230607966457</v>
      </c>
      <c r="AE31" s="41">
        <v>3.5671433432143318</v>
      </c>
      <c r="AF31" s="41"/>
      <c r="AG31" s="41">
        <v>5.6507542229000611</v>
      </c>
      <c r="AH31" s="41">
        <v>4.50976</v>
      </c>
      <c r="AI31" s="34">
        <f>MEDIAN(D31:R31,V31:AH31)</f>
        <v>4.50976</v>
      </c>
      <c r="AJ31" s="35">
        <f>(R31-AI31)/AI31*100</f>
        <v>13.531540481089904</v>
      </c>
      <c r="AK31" s="42">
        <f>RANK(R31,(D31:R31,X31:AH31),1)</f>
        <v>16</v>
      </c>
    </row>
    <row r="32" spans="1:37" ht="12.95" customHeight="1" x14ac:dyDescent="0.2">
      <c r="A32">
        <v>2007</v>
      </c>
      <c r="B32" s="111">
        <v>39264</v>
      </c>
      <c r="C32" s="37" t="s">
        <v>107</v>
      </c>
      <c r="D32" s="34">
        <v>5.2694070000000002</v>
      </c>
      <c r="E32" s="34">
        <v>5.2289250000000003</v>
      </c>
      <c r="F32" s="34"/>
      <c r="G32" s="34"/>
      <c r="H32" s="34">
        <v>3.427476</v>
      </c>
      <c r="I32" s="34" t="s">
        <v>66</v>
      </c>
      <c r="J32" s="34">
        <v>4.1089230000000008</v>
      </c>
      <c r="K32" s="34">
        <v>7.2867600000000001</v>
      </c>
      <c r="L32" s="34">
        <v>7.8670019999999994</v>
      </c>
      <c r="M32" s="34"/>
      <c r="N32" s="34"/>
      <c r="O32" s="34">
        <v>5.1816959999999996</v>
      </c>
      <c r="P32" s="34">
        <v>4.0549470000000003</v>
      </c>
      <c r="Q32" s="34"/>
      <c r="R32" s="34" t="s">
        <v>66</v>
      </c>
      <c r="S32" s="40" t="s">
        <v>66</v>
      </c>
      <c r="T32" s="39" t="s">
        <v>66</v>
      </c>
      <c r="U32" s="38" t="s">
        <v>66</v>
      </c>
      <c r="V32" s="40"/>
      <c r="W32" s="40"/>
      <c r="X32" s="41">
        <v>7.1005272889132369</v>
      </c>
      <c r="Y32" s="41">
        <v>4.4945731513805134</v>
      </c>
      <c r="Z32" s="41">
        <v>2.5430189306302968</v>
      </c>
      <c r="AA32" s="41">
        <v>5.6869210206561362</v>
      </c>
      <c r="AB32" s="41">
        <v>2.9708824795523032</v>
      </c>
      <c r="AC32" s="41">
        <v>3.6134151992585726</v>
      </c>
      <c r="AD32" s="41">
        <v>3.9587421383647801</v>
      </c>
      <c r="AE32" s="41">
        <v>3.8013523698317493</v>
      </c>
      <c r="AF32" s="41"/>
      <c r="AG32" s="41">
        <v>5.9899897977555057</v>
      </c>
      <c r="AH32" s="41">
        <v>4.5677190000000003</v>
      </c>
      <c r="AI32" s="34" t="s">
        <v>66</v>
      </c>
      <c r="AJ32" s="35"/>
      <c r="AK32" s="42"/>
    </row>
    <row r="33" spans="1:37" ht="12.95" customHeight="1" x14ac:dyDescent="0.2">
      <c r="A33">
        <v>2007</v>
      </c>
      <c r="B33" s="111" t="s">
        <v>183</v>
      </c>
      <c r="C33" s="37" t="s">
        <v>108</v>
      </c>
      <c r="D33" s="34"/>
      <c r="E33" s="34"/>
      <c r="F33" s="34"/>
      <c r="G33" s="34">
        <v>3.7510929199999996</v>
      </c>
      <c r="H33" s="34"/>
      <c r="I33" s="34">
        <v>5.6536256599999994</v>
      </c>
      <c r="J33" s="34"/>
      <c r="K33" s="34"/>
      <c r="L33" s="34"/>
      <c r="M33" s="34"/>
      <c r="N33" s="34">
        <v>6.0516732900000001</v>
      </c>
      <c r="O33" s="34"/>
      <c r="P33" s="34"/>
      <c r="Q33" s="34">
        <v>3.532950594426175</v>
      </c>
      <c r="R33" s="34">
        <v>6.88</v>
      </c>
      <c r="S33" s="40"/>
      <c r="T33" s="39"/>
      <c r="U33" s="38"/>
      <c r="V33" s="40"/>
      <c r="W33" s="40"/>
      <c r="X33" s="41"/>
      <c r="Y33" s="41"/>
      <c r="Z33" s="41"/>
      <c r="AA33" s="41"/>
      <c r="AB33" s="41"/>
      <c r="AC33" s="41"/>
      <c r="AD33" s="41"/>
      <c r="AE33" s="41"/>
      <c r="AF33" s="41"/>
      <c r="AG33" s="41"/>
      <c r="AH33" s="41"/>
      <c r="AI33" s="34"/>
      <c r="AJ33" s="35"/>
      <c r="AK33" s="42"/>
    </row>
    <row r="34" spans="1:37" ht="12.95" customHeight="1" x14ac:dyDescent="0.2">
      <c r="A34">
        <v>2007</v>
      </c>
      <c r="B34" s="111" t="s">
        <v>200</v>
      </c>
      <c r="C34" s="37" t="s">
        <v>108</v>
      </c>
      <c r="D34" s="34">
        <v>5.6388933999999997</v>
      </c>
      <c r="E34" s="34">
        <v>5.8402824500000001</v>
      </c>
      <c r="F34" s="34">
        <v>6.0902826499999998</v>
      </c>
      <c r="G34" s="34">
        <v>3.8958364499999996</v>
      </c>
      <c r="H34" s="34">
        <v>3.6736140499999999</v>
      </c>
      <c r="I34" s="34">
        <v>6.2638939000000002</v>
      </c>
      <c r="J34" s="34">
        <v>4.6736148499999999</v>
      </c>
      <c r="K34" s="34">
        <v>7.5416727000000003</v>
      </c>
      <c r="L34" s="34"/>
      <c r="M34" s="34"/>
      <c r="N34" s="34">
        <v>6.0625048499999998</v>
      </c>
      <c r="O34" s="34">
        <v>4.7708371500000002</v>
      </c>
      <c r="P34" s="34">
        <v>5.7777823999999995</v>
      </c>
      <c r="Q34" s="34">
        <v>4.0416699000000005</v>
      </c>
      <c r="R34" s="34">
        <v>6.5555608000000003</v>
      </c>
      <c r="S34" s="40">
        <f t="shared" ref="S34:S60" si="3">MEDIAN(D34:R34)</f>
        <v>5.7777823999999995</v>
      </c>
      <c r="T34" s="39">
        <f t="shared" ref="T34:T60" si="4">(R34-S34)/S34*100</f>
        <v>13.461538461538474</v>
      </c>
      <c r="U34" s="38">
        <f t="shared" ref="U34:U66" si="5">RANK(R34,D34:R34,1)</f>
        <v>12</v>
      </c>
      <c r="V34" s="40">
        <v>3.5138916999999998</v>
      </c>
      <c r="W34" s="40">
        <v>4.3680590499999994</v>
      </c>
      <c r="X34" s="41">
        <v>8.9166737999999999</v>
      </c>
      <c r="Y34" s="41">
        <v>5.4027820999999996</v>
      </c>
      <c r="Z34" s="41">
        <v>3.1041691500000002</v>
      </c>
      <c r="AA34" s="41">
        <v>6.8958388499999996</v>
      </c>
      <c r="AB34" s="41">
        <v>3.4652805500000001</v>
      </c>
      <c r="AC34" s="41">
        <v>4.3541701499999999</v>
      </c>
      <c r="AD34" s="41">
        <v>6.3750051000000001</v>
      </c>
      <c r="AE34" s="41">
        <v>4.8125038500000006</v>
      </c>
      <c r="AF34" s="41">
        <v>5.4861155000000004</v>
      </c>
      <c r="AG34" s="41">
        <v>6.6111164000000002</v>
      </c>
      <c r="AH34" s="41">
        <v>5.1875041500000005</v>
      </c>
      <c r="AI34" s="34">
        <f t="shared" ref="AI34:AI66" si="6">MEDIAN(D34:R34,V34:AH34)</f>
        <v>5.4444488</v>
      </c>
      <c r="AJ34" s="35">
        <f t="shared" ref="AJ34:AJ66" si="7">(R34-AI34)/AI34*100</f>
        <v>20.408163265306129</v>
      </c>
      <c r="AK34" s="42">
        <f>RANK(R34,(D34:R34,V34:AH34),1)</f>
        <v>22</v>
      </c>
    </row>
    <row r="35" spans="1:37" ht="12.95" customHeight="1" x14ac:dyDescent="0.2">
      <c r="A35">
        <v>2008</v>
      </c>
      <c r="B35" s="111" t="s">
        <v>184</v>
      </c>
      <c r="C35" s="37" t="s">
        <v>108</v>
      </c>
      <c r="D35" s="34">
        <v>7.1789847666666669</v>
      </c>
      <c r="E35" s="34">
        <v>7.2410062333333327</v>
      </c>
      <c r="F35" s="34">
        <v>6.9619096333333337</v>
      </c>
      <c r="G35" s="34">
        <v>4.7291368333333335</v>
      </c>
      <c r="H35" s="34">
        <v>4.5275670666666663</v>
      </c>
      <c r="I35" s="34">
        <v>7.4348233166666668</v>
      </c>
      <c r="J35" s="34">
        <v>5.7137276166666666</v>
      </c>
      <c r="K35" s="34">
        <v>9.3109726833333344</v>
      </c>
      <c r="L35" s="34">
        <v>9.6753488000000001</v>
      </c>
      <c r="M35" s="34"/>
      <c r="N35" s="34">
        <v>7.0006730500000005</v>
      </c>
      <c r="O35" s="34">
        <v>6.2564154499999995</v>
      </c>
      <c r="P35" s="34">
        <v>6.4967486333333335</v>
      </c>
      <c r="Q35" s="34">
        <v>4.8066636666666662</v>
      </c>
      <c r="R35" s="34">
        <v>6.8223613333333324</v>
      </c>
      <c r="S35" s="40">
        <f t="shared" si="3"/>
        <v>6.892135483333333</v>
      </c>
      <c r="T35" s="39">
        <f t="shared" si="4"/>
        <v>-1.0123734533183446</v>
      </c>
      <c r="U35" s="38">
        <f t="shared" si="5"/>
        <v>7</v>
      </c>
      <c r="V35" s="40">
        <v>3.845330933333333</v>
      </c>
      <c r="W35" s="40">
        <v>4.7989109833333332</v>
      </c>
      <c r="X35" s="41">
        <v>10.210283950000001</v>
      </c>
      <c r="Y35" s="41">
        <v>7.171232083333333</v>
      </c>
      <c r="Z35" s="41">
        <v>3.7445460499999998</v>
      </c>
      <c r="AA35" s="41">
        <v>7.7449306499999997</v>
      </c>
      <c r="AB35" s="41">
        <v>4.5430724333333332</v>
      </c>
      <c r="AC35" s="41">
        <v>5.4346310166666658</v>
      </c>
      <c r="AD35" s="41">
        <v>7.116963300000001</v>
      </c>
      <c r="AE35" s="41">
        <v>6.4657378999999997</v>
      </c>
      <c r="AF35" s="41">
        <v>6.0377130000000001</v>
      </c>
      <c r="AG35" s="41">
        <v>8.3961560499999983</v>
      </c>
      <c r="AH35" s="41">
        <v>5.9463081166666667</v>
      </c>
      <c r="AI35" s="34">
        <f t="shared" si="6"/>
        <v>6.4967486333333335</v>
      </c>
      <c r="AJ35" s="35">
        <f t="shared" si="7"/>
        <v>5.0119331742243265</v>
      </c>
      <c r="AK35" s="42">
        <f>RANK(R35,(D35:R35,V35:AH35),1)</f>
        <v>15</v>
      </c>
    </row>
    <row r="36" spans="1:37" ht="12.95" customHeight="1" x14ac:dyDescent="0.2">
      <c r="A36">
        <v>2008</v>
      </c>
      <c r="B36" s="111" t="s">
        <v>201</v>
      </c>
      <c r="C36" s="37" t="s">
        <v>108</v>
      </c>
      <c r="D36" s="34">
        <v>7.8919308333333342</v>
      </c>
      <c r="E36" s="34">
        <v>7.8673963333333337</v>
      </c>
      <c r="F36" s="34">
        <v>8.2027011666666674</v>
      </c>
      <c r="G36" s="34">
        <v>5.2503830000000002</v>
      </c>
      <c r="H36" s="34">
        <v>4.5879515</v>
      </c>
      <c r="I36" s="34">
        <v>7.8265054999999997</v>
      </c>
      <c r="J36" s="34">
        <v>6.5261769999999997</v>
      </c>
      <c r="K36" s="34">
        <v>10.435340666666667</v>
      </c>
      <c r="L36" s="34">
        <v>11.621174833333335</v>
      </c>
      <c r="M36" s="34"/>
      <c r="N36" s="34">
        <v>7.4830224999999997</v>
      </c>
      <c r="O36" s="34">
        <v>6.6815621666666676</v>
      </c>
      <c r="P36" s="34">
        <v>7.2867465000000005</v>
      </c>
      <c r="Q36" s="34">
        <v>5.6102223333333336</v>
      </c>
      <c r="R36" s="34">
        <v>8.2599483333333357</v>
      </c>
      <c r="S36" s="40">
        <f t="shared" si="3"/>
        <v>7.6547640000000001</v>
      </c>
      <c r="T36" s="39">
        <f t="shared" si="4"/>
        <v>7.9059829059829347</v>
      </c>
      <c r="U36" s="38">
        <f t="shared" si="5"/>
        <v>12</v>
      </c>
      <c r="V36" s="40">
        <v>4.8496528333333337</v>
      </c>
      <c r="W36" s="40">
        <v>6.6079586666666676</v>
      </c>
      <c r="X36" s="41">
        <v>14.033734000000001</v>
      </c>
      <c r="Y36" s="41">
        <v>7.6792985000000007</v>
      </c>
      <c r="Z36" s="41">
        <v>4.2771811666666677</v>
      </c>
      <c r="AA36" s="41">
        <v>8.8978453333333327</v>
      </c>
      <c r="AB36" s="41">
        <v>5.8228546666666672</v>
      </c>
      <c r="AC36" s="41">
        <v>5.7574293333333344</v>
      </c>
      <c r="AD36" s="41">
        <v>10.819714500000002</v>
      </c>
      <c r="AE36" s="41">
        <v>6.4934643333333337</v>
      </c>
      <c r="AF36" s="41">
        <v>6.5343551666666668</v>
      </c>
      <c r="AG36" s="41">
        <v>9.5684550000000019</v>
      </c>
      <c r="AH36" s="41">
        <v>6.5670678333333345</v>
      </c>
      <c r="AI36" s="34">
        <f t="shared" si="6"/>
        <v>7.2867465000000005</v>
      </c>
      <c r="AJ36" s="35">
        <f t="shared" si="7"/>
        <v>13.355780022446714</v>
      </c>
      <c r="AK36" s="42">
        <f>RANK(R36,(D36:R36,V36:AH36),1)</f>
        <v>21</v>
      </c>
    </row>
    <row r="37" spans="1:37" ht="12.95" customHeight="1" x14ac:dyDescent="0.2">
      <c r="A37">
        <v>2009</v>
      </c>
      <c r="B37" s="111" t="s">
        <v>185</v>
      </c>
      <c r="C37" s="37" t="s">
        <v>108</v>
      </c>
      <c r="D37" s="34">
        <v>9.7078625999999986</v>
      </c>
      <c r="E37" s="34">
        <v>9.019551899999998</v>
      </c>
      <c r="F37" s="34">
        <v>7.5624785999999986</v>
      </c>
      <c r="G37" s="34">
        <v>5.8729886999999987</v>
      </c>
      <c r="H37" s="34">
        <v>6.1322225999999986</v>
      </c>
      <c r="I37" s="34">
        <v>8.9569781999999982</v>
      </c>
      <c r="J37" s="34">
        <v>7.4105138999999998</v>
      </c>
      <c r="K37" s="34">
        <v>9.5648369999999989</v>
      </c>
      <c r="L37" s="34">
        <v>11.915820299999998</v>
      </c>
      <c r="M37" s="34">
        <v>8.3580585000000003</v>
      </c>
      <c r="N37" s="34">
        <v>8.8318307999999988</v>
      </c>
      <c r="O37" s="34">
        <v>7.5446003999999993</v>
      </c>
      <c r="P37" s="34">
        <v>8.5189622999999983</v>
      </c>
      <c r="Q37" s="34">
        <v>5.2830080999999991</v>
      </c>
      <c r="R37" s="34">
        <v>9.1000037999999996</v>
      </c>
      <c r="S37" s="40">
        <f t="shared" si="3"/>
        <v>8.5189622999999983</v>
      </c>
      <c r="T37" s="39">
        <f t="shared" si="4"/>
        <v>6.8205666316894193</v>
      </c>
      <c r="U37" s="38">
        <f t="shared" si="5"/>
        <v>12</v>
      </c>
      <c r="V37" s="40">
        <v>5.3455817999999997</v>
      </c>
      <c r="W37" s="40">
        <v>6.5344821</v>
      </c>
      <c r="X37" s="41">
        <v>9.6810452999999992</v>
      </c>
      <c r="Y37" s="41">
        <v>8.4027539999999998</v>
      </c>
      <c r="Z37" s="41">
        <v>5.0327132999999993</v>
      </c>
      <c r="AA37" s="41">
        <v>9.8598272999999992</v>
      </c>
      <c r="AB37" s="41">
        <v>7.5892958999999998</v>
      </c>
      <c r="AC37" s="41">
        <v>6.9814371</v>
      </c>
      <c r="AD37" s="41">
        <v>10.995092999999999</v>
      </c>
      <c r="AE37" s="41">
        <v>7.1959755000000003</v>
      </c>
      <c r="AF37" s="41">
        <v>6.5612993999999993</v>
      </c>
      <c r="AG37" s="41">
        <v>11.352656999999999</v>
      </c>
      <c r="AH37" s="41">
        <v>7.2406709999999999</v>
      </c>
      <c r="AI37" s="34">
        <f t="shared" si="6"/>
        <v>7.9736772</v>
      </c>
      <c r="AJ37" s="35">
        <f t="shared" si="7"/>
        <v>14.125560538116588</v>
      </c>
      <c r="AK37" s="42">
        <f>RANK(R37,(D37:R37,V37:AH37),1)</f>
        <v>21</v>
      </c>
    </row>
    <row r="38" spans="1:37" ht="12.95" customHeight="1" x14ac:dyDescent="0.2">
      <c r="A38">
        <v>2009</v>
      </c>
      <c r="B38" s="111" t="s">
        <v>202</v>
      </c>
      <c r="C38" s="37" t="s">
        <v>108</v>
      </c>
      <c r="D38" s="34">
        <v>9.5948164913682152</v>
      </c>
      <c r="E38" s="34">
        <v>8.7693604934984251</v>
      </c>
      <c r="F38" s="34">
        <v>8.0149114631873264</v>
      </c>
      <c r="G38" s="34">
        <v>5.8935783073714108</v>
      </c>
      <c r="H38" s="34">
        <v>5.432033018239915</v>
      </c>
      <c r="I38" s="34">
        <v>8.9380020414503178</v>
      </c>
      <c r="J38" s="34">
        <v>7.1983313362623713</v>
      </c>
      <c r="K38" s="34">
        <v>8.618470687436206</v>
      </c>
      <c r="L38" s="34">
        <v>10.86406603647983</v>
      </c>
      <c r="M38" s="34">
        <v>8.3078152043669284</v>
      </c>
      <c r="N38" s="34">
        <v>8.636222429325878</v>
      </c>
      <c r="O38" s="34">
        <v>7.3403452713797543</v>
      </c>
      <c r="P38" s="34">
        <v>8.2900634624772547</v>
      </c>
      <c r="Q38" s="34">
        <v>5.3343984378467146</v>
      </c>
      <c r="R38" s="34">
        <v>7.9882838503528157</v>
      </c>
      <c r="S38" s="40">
        <f t="shared" si="3"/>
        <v>8.2900634624772547</v>
      </c>
      <c r="T38" s="39">
        <f t="shared" si="4"/>
        <v>-3.6402569593147658</v>
      </c>
      <c r="U38" s="38">
        <f t="shared" si="5"/>
        <v>6</v>
      </c>
      <c r="V38" s="40">
        <v>5.1746327608396578</v>
      </c>
      <c r="W38" s="40">
        <v>6.9320552079172773</v>
      </c>
      <c r="X38" s="41">
        <v>12.088936226867261</v>
      </c>
      <c r="Y38" s="41">
        <v>8.6806017840500598</v>
      </c>
      <c r="Z38" s="41">
        <v>5.0769981804464575</v>
      </c>
      <c r="AA38" s="41">
        <v>10.171748102782585</v>
      </c>
      <c r="AB38" s="41">
        <v>7.4113522389384467</v>
      </c>
      <c r="AC38" s="41">
        <v>5.9113300492610845</v>
      </c>
      <c r="AD38" s="41">
        <v>7.6332490125593564</v>
      </c>
      <c r="AE38" s="41">
        <v>7.4734833355523014</v>
      </c>
      <c r="AF38" s="41">
        <v>6.3373718546132345</v>
      </c>
      <c r="AG38" s="41">
        <v>11.210225003328452</v>
      </c>
      <c r="AH38" s="41">
        <v>7.0829450139794972</v>
      </c>
      <c r="AI38" s="34">
        <f t="shared" si="6"/>
        <v>7.8107664314560861</v>
      </c>
      <c r="AJ38" s="35">
        <f t="shared" si="7"/>
        <v>2.2727272727272783</v>
      </c>
      <c r="AK38" s="42">
        <f>RANK(R38,(D38:R38,V38:AH38),1)</f>
        <v>15</v>
      </c>
    </row>
    <row r="39" spans="1:37" ht="12.95" customHeight="1" x14ac:dyDescent="0.2">
      <c r="A39">
        <v>2010</v>
      </c>
      <c r="B39" s="111" t="s">
        <v>186</v>
      </c>
      <c r="C39" s="37" t="s">
        <v>108</v>
      </c>
      <c r="D39" s="34">
        <v>8.9785975291456417</v>
      </c>
      <c r="E39" s="34">
        <v>8.1868801113624503</v>
      </c>
      <c r="F39" s="34">
        <v>7.9780755176613889</v>
      </c>
      <c r="G39" s="34">
        <v>5.9074299634591965</v>
      </c>
      <c r="H39" s="34">
        <v>6.055333217330781</v>
      </c>
      <c r="I39" s="34">
        <v>8.6392900643814166</v>
      </c>
      <c r="J39" s="34">
        <v>7.1776579084739875</v>
      </c>
      <c r="K39" s="34">
        <v>7.2907603967287278</v>
      </c>
      <c r="L39" s="34">
        <v>10.518531407690968</v>
      </c>
      <c r="M39" s="34">
        <v>6.7948494866887073</v>
      </c>
      <c r="N39" s="34">
        <v>7.743170349747694</v>
      </c>
      <c r="O39" s="34">
        <v>6.9688533147729252</v>
      </c>
      <c r="P39" s="34">
        <v>8.0650774317034983</v>
      </c>
      <c r="Q39" s="34">
        <v>6.2467374282234216</v>
      </c>
      <c r="R39" s="34">
        <v>7.6039672872803203</v>
      </c>
      <c r="S39" s="40">
        <f t="shared" si="3"/>
        <v>7.6039672872803203</v>
      </c>
      <c r="T39" s="39">
        <f t="shared" si="4"/>
        <v>0</v>
      </c>
      <c r="U39" s="38">
        <f t="shared" si="5"/>
        <v>8</v>
      </c>
      <c r="V39" s="40">
        <v>5.0287106316338956</v>
      </c>
      <c r="W39" s="40">
        <v>6.9601531233687144</v>
      </c>
      <c r="X39" s="41">
        <v>12.180267965895251</v>
      </c>
      <c r="Y39" s="41">
        <v>8.1781799199582395</v>
      </c>
      <c r="Z39" s="41">
        <v>5.8117278580128762</v>
      </c>
      <c r="AA39" s="41">
        <v>8.1955803027666612</v>
      </c>
      <c r="AB39" s="41">
        <v>7.1863580998781984</v>
      </c>
      <c r="AC39" s="41">
        <v>7.9780755176613889</v>
      </c>
      <c r="AD39" s="41">
        <v>12.963285192274229</v>
      </c>
      <c r="AE39" s="41">
        <v>7.4212632677918915</v>
      </c>
      <c r="AF39" s="41">
        <v>6.229337045414999</v>
      </c>
      <c r="AG39" s="41">
        <v>9.2048025056551257</v>
      </c>
      <c r="AH39" s="41">
        <v>7.3603619279624155</v>
      </c>
      <c r="AI39" s="34">
        <f t="shared" si="6"/>
        <v>7.5126152775361064</v>
      </c>
      <c r="AJ39" s="35">
        <f t="shared" si="7"/>
        <v>1.2159814707585355</v>
      </c>
      <c r="AK39" s="42">
        <f>RANK(R39,(D39:R39,V39:AH39),1)</f>
        <v>15</v>
      </c>
    </row>
    <row r="40" spans="1:37" ht="12.95" customHeight="1" x14ac:dyDescent="0.2">
      <c r="A40">
        <v>2010</v>
      </c>
      <c r="B40" s="111" t="s">
        <v>203</v>
      </c>
      <c r="C40" s="37" t="s">
        <v>108</v>
      </c>
      <c r="D40" s="34">
        <v>8.7328337306594843</v>
      </c>
      <c r="E40" s="34">
        <v>7.9458632491174965</v>
      </c>
      <c r="F40" s="34">
        <v>7.9204771045516251</v>
      </c>
      <c r="G40" s="34">
        <v>5.6526481900005194</v>
      </c>
      <c r="H40" s="34">
        <v>5.2972421660783304</v>
      </c>
      <c r="I40" s="34">
        <v>8.9528469835636955</v>
      </c>
      <c r="J40" s="34">
        <v>7.5735331288180605</v>
      </c>
      <c r="K40" s="34">
        <v>7.3281337313479789</v>
      </c>
      <c r="L40" s="34">
        <v>10.983738548833344</v>
      </c>
      <c r="M40" s="34">
        <v>6.7273283099557073</v>
      </c>
      <c r="N40" s="34">
        <v>7.5396849360635665</v>
      </c>
      <c r="O40" s="34">
        <v>6.8119487918419432</v>
      </c>
      <c r="P40" s="34">
        <v>7.5904572251953075</v>
      </c>
      <c r="Q40" s="34">
        <v>6.2280674668269187</v>
      </c>
      <c r="R40" s="34">
        <v>7.5058367433090734</v>
      </c>
      <c r="S40" s="40">
        <f t="shared" si="3"/>
        <v>7.5396849360635665</v>
      </c>
      <c r="T40" s="39">
        <f t="shared" si="4"/>
        <v>-0.44893378226710245</v>
      </c>
      <c r="U40" s="38">
        <f t="shared" si="5"/>
        <v>7</v>
      </c>
      <c r="V40" s="40">
        <v>5.0603048167968723</v>
      </c>
      <c r="W40" s="40">
        <v>6.5750114425604842</v>
      </c>
      <c r="X40" s="41">
        <v>13.708518065570122</v>
      </c>
      <c r="Y40" s="41">
        <v>8.1997246947762026</v>
      </c>
      <c r="Z40" s="41">
        <v>6.1095987921861896</v>
      </c>
      <c r="AA40" s="41">
        <v>7.9627873454947427</v>
      </c>
      <c r="AB40" s="41">
        <v>7.1927409603300019</v>
      </c>
      <c r="AC40" s="41">
        <v>8.6566752969618737</v>
      </c>
      <c r="AD40" s="41">
        <v>13.53927710179765</v>
      </c>
      <c r="AE40" s="41">
        <v>7.2688993940276143</v>
      </c>
      <c r="AF40" s="41">
        <v>5.8726614429047306</v>
      </c>
      <c r="AG40" s="41">
        <v>9.1897843328451554</v>
      </c>
      <c r="AH40" s="41">
        <v>7.3196716831593536</v>
      </c>
      <c r="AI40" s="34">
        <f t="shared" si="6"/>
        <v>7.5227608396863204</v>
      </c>
      <c r="AJ40" s="35">
        <f t="shared" si="7"/>
        <v>-0.22497187851518488</v>
      </c>
      <c r="AK40" s="42">
        <f>RANK(R40,(D40:R40,V40:AH40),1)</f>
        <v>14</v>
      </c>
    </row>
    <row r="41" spans="1:37" ht="12.95" customHeight="1" x14ac:dyDescent="0.2">
      <c r="A41">
        <v>2011</v>
      </c>
      <c r="B41" s="111" t="s">
        <v>187</v>
      </c>
      <c r="C41" s="37" t="s">
        <v>108</v>
      </c>
      <c r="D41" s="34">
        <v>8.785379542731425</v>
      </c>
      <c r="E41" s="34">
        <v>8.4294501343796586</v>
      </c>
      <c r="F41" s="34">
        <v>8.3860441089709052</v>
      </c>
      <c r="G41" s="34">
        <v>6.3633233249230576</v>
      </c>
      <c r="H41" s="34">
        <v>6.4414541706588118</v>
      </c>
      <c r="I41" s="34">
        <v>9.7316308966422209</v>
      </c>
      <c r="J41" s="34">
        <v>7.6828664973491207</v>
      </c>
      <c r="K41" s="34">
        <v>7.5786920363681158</v>
      </c>
      <c r="L41" s="34">
        <v>11.242160580866795</v>
      </c>
      <c r="M41" s="34">
        <v>6.3459609147595559</v>
      </c>
      <c r="N41" s="34">
        <v>7.5352860109593651</v>
      </c>
      <c r="O41" s="34">
        <v>7.839128188820629</v>
      </c>
      <c r="P41" s="34">
        <v>7.9519838548833848</v>
      </c>
      <c r="Q41" s="34">
        <v>6.8494708095010806</v>
      </c>
      <c r="R41" s="34">
        <v>7.7523161380031249</v>
      </c>
      <c r="S41" s="40">
        <f t="shared" si="3"/>
        <v>7.7523161380031249</v>
      </c>
      <c r="T41" s="39">
        <f t="shared" si="4"/>
        <v>0</v>
      </c>
      <c r="U41" s="38">
        <f t="shared" si="5"/>
        <v>8</v>
      </c>
      <c r="V41" s="40">
        <v>5.0698237677422453</v>
      </c>
      <c r="W41" s="40">
        <v>6.7279339383565757</v>
      </c>
      <c r="X41" s="41">
        <v>13.152025698851885</v>
      </c>
      <c r="Y41" s="41">
        <v>8.6464802614234166</v>
      </c>
      <c r="Z41" s="41">
        <v>6.2331052486968019</v>
      </c>
      <c r="AA41" s="41">
        <v>8.1429703666818938</v>
      </c>
      <c r="AB41" s="41">
        <v>7.8564905989841298</v>
      </c>
      <c r="AC41" s="41">
        <v>8.8635103884671782</v>
      </c>
      <c r="AD41" s="41">
        <v>13.716304029165663</v>
      </c>
      <c r="AE41" s="41">
        <v>7.4831987804688627</v>
      </c>
      <c r="AF41" s="41">
        <v>6.1028871724705454</v>
      </c>
      <c r="AG41" s="41">
        <v>10.035473074503484</v>
      </c>
      <c r="AH41" s="41">
        <v>7.3703431144061069</v>
      </c>
      <c r="AI41" s="34">
        <f t="shared" si="6"/>
        <v>7.7957221634118774</v>
      </c>
      <c r="AJ41" s="35">
        <f t="shared" si="7"/>
        <v>-0.55679287305122993</v>
      </c>
      <c r="AK41" s="42">
        <f>RANK(R41,(D41:R41,V41:AH41),1)</f>
        <v>14</v>
      </c>
    </row>
    <row r="42" spans="1:37" ht="12.95" customHeight="1" x14ac:dyDescent="0.2">
      <c r="A42">
        <v>2011</v>
      </c>
      <c r="B42" s="111" t="s">
        <v>204</v>
      </c>
      <c r="C42" s="37" t="s">
        <v>108</v>
      </c>
      <c r="D42" s="34">
        <v>8.7966478184343924</v>
      </c>
      <c r="E42" s="34">
        <v>8.8486989889576737</v>
      </c>
      <c r="F42" s="34">
        <v>7.825025968666492</v>
      </c>
      <c r="G42" s="34">
        <v>6.2721660480552925</v>
      </c>
      <c r="H42" s="34">
        <v>6.0726365610493849</v>
      </c>
      <c r="I42" s="34">
        <v>9.8810472043360686</v>
      </c>
      <c r="J42" s="34">
        <v>7.9811794802363334</v>
      </c>
      <c r="K42" s="34">
        <v>8.4756656002074973</v>
      </c>
      <c r="L42" s="34">
        <v>12.084546756488274</v>
      </c>
      <c r="M42" s="34">
        <v>6.3502428038402128</v>
      </c>
      <c r="N42" s="34">
        <v>7.5647701160500898</v>
      </c>
      <c r="O42" s="34">
        <v>8.0419058458468271</v>
      </c>
      <c r="P42" s="34">
        <v>8.1286577967189615</v>
      </c>
      <c r="Q42" s="34">
        <v>6.142038121747091</v>
      </c>
      <c r="R42" s="34">
        <v>8.0679314311084678</v>
      </c>
      <c r="S42" s="40">
        <f t="shared" si="3"/>
        <v>8.0419058458468271</v>
      </c>
      <c r="T42" s="39">
        <f t="shared" si="4"/>
        <v>0.32362459546926131</v>
      </c>
      <c r="U42" s="38">
        <f t="shared" si="5"/>
        <v>9</v>
      </c>
      <c r="V42" s="40">
        <v>5.14439068671755</v>
      </c>
      <c r="W42" s="40">
        <v>6.6104986564566151</v>
      </c>
      <c r="X42" s="41">
        <v>17.116159907072049</v>
      </c>
      <c r="Y42" s="41">
        <v>8.3889136493353629</v>
      </c>
      <c r="Z42" s="41">
        <v>6.3068668284041465</v>
      </c>
      <c r="AA42" s="41">
        <v>8.1113074065445332</v>
      </c>
      <c r="AB42" s="41">
        <v>8.5797679412540582</v>
      </c>
      <c r="AC42" s="41">
        <v>8.9007501594809533</v>
      </c>
      <c r="AD42" s="41">
        <v>13.620056286925047</v>
      </c>
      <c r="AE42" s="41">
        <v>6.8447289238113775</v>
      </c>
      <c r="AF42" s="41">
        <v>6.0986621463110247</v>
      </c>
      <c r="AG42" s="41">
        <v>10.202029422562966</v>
      </c>
      <c r="AH42" s="41">
        <v>7.3218646536081149</v>
      </c>
      <c r="AI42" s="34">
        <f t="shared" si="6"/>
        <v>8.0549186384776483</v>
      </c>
      <c r="AJ42" s="35">
        <f t="shared" si="7"/>
        <v>0.16155088852987867</v>
      </c>
      <c r="AK42" s="42">
        <f>RANK(R42,(D42:R42,V42:AH42),1)</f>
        <v>15</v>
      </c>
    </row>
    <row r="43" spans="1:37" ht="12.95" customHeight="1" x14ac:dyDescent="0.2">
      <c r="A43">
        <v>2012</v>
      </c>
      <c r="B43" s="111" t="s">
        <v>188</v>
      </c>
      <c r="C43" s="37" t="s">
        <v>108</v>
      </c>
      <c r="D43" s="34">
        <v>8.0820116435252043</v>
      </c>
      <c r="E43" s="34">
        <v>8.2217819364447671</v>
      </c>
      <c r="F43" s="34">
        <v>7.7366968021945244</v>
      </c>
      <c r="G43" s="34">
        <v>5.9196829942402305</v>
      </c>
      <c r="H43" s="34">
        <v>6.6678651504567048</v>
      </c>
      <c r="I43" s="34">
        <v>9.4139403172292564</v>
      </c>
      <c r="J43" s="34">
        <v>8.4026611390465504</v>
      </c>
      <c r="K43" s="34">
        <v>8.5342096500296662</v>
      </c>
      <c r="L43" s="34">
        <v>13.393282774468524</v>
      </c>
      <c r="M43" s="34">
        <v>6.0347879413504586</v>
      </c>
      <c r="N43" s="34">
        <v>6.9802928640416066</v>
      </c>
      <c r="O43" s="34">
        <v>8.6739799429492273</v>
      </c>
      <c r="P43" s="34">
        <v>8.3451086654914377</v>
      </c>
      <c r="Q43" s="34">
        <v>5.8621305206851178</v>
      </c>
      <c r="R43" s="34">
        <v>8.4931007403474421</v>
      </c>
      <c r="S43" s="40">
        <f t="shared" si="3"/>
        <v>8.2217819364447671</v>
      </c>
      <c r="T43" s="39">
        <f t="shared" si="4"/>
        <v>3.2999999999999723</v>
      </c>
      <c r="U43" s="38">
        <f t="shared" si="5"/>
        <v>11</v>
      </c>
      <c r="V43" s="40">
        <v>5.2126097477059812</v>
      </c>
      <c r="W43" s="40">
        <v>6.2156671439522428</v>
      </c>
      <c r="X43" s="41">
        <v>17.216411374915339</v>
      </c>
      <c r="Y43" s="41">
        <v>7.9669066964149771</v>
      </c>
      <c r="Z43" s="41">
        <v>6.3307720910624701</v>
      </c>
      <c r="AA43" s="41">
        <v>7.5311522537834046</v>
      </c>
      <c r="AB43" s="41">
        <v>8.1395641170803188</v>
      </c>
      <c r="AC43" s="41">
        <v>8.8384155816781238</v>
      </c>
      <c r="AD43" s="41">
        <v>13.072633278947176</v>
      </c>
      <c r="AE43" s="41">
        <v>6.6925304962660386</v>
      </c>
      <c r="AF43" s="41">
        <v>6.0019008136046788</v>
      </c>
      <c r="AG43" s="41">
        <v>10.014130398589725</v>
      </c>
      <c r="AH43" s="41">
        <v>6.9145186085500479</v>
      </c>
      <c r="AI43" s="34">
        <f t="shared" si="6"/>
        <v>8.0244591699700898</v>
      </c>
      <c r="AJ43" s="35">
        <f t="shared" si="7"/>
        <v>5.840163934426239</v>
      </c>
      <c r="AK43" s="42">
        <f>RANK(R43,(D43:R43,V43:AH43),1)</f>
        <v>20</v>
      </c>
    </row>
    <row r="44" spans="1:37" ht="12.95" customHeight="1" x14ac:dyDescent="0.2">
      <c r="A44">
        <v>2012</v>
      </c>
      <c r="B44" s="111" t="s">
        <v>205</v>
      </c>
      <c r="C44" s="37" t="s">
        <v>108</v>
      </c>
      <c r="D44" s="34">
        <v>7.8743304820529225</v>
      </c>
      <c r="E44" s="34">
        <v>7.7544168198896797</v>
      </c>
      <c r="F44" s="34">
        <v>7.7304340874570308</v>
      </c>
      <c r="G44" s="34">
        <v>5.7398672955472065</v>
      </c>
      <c r="H44" s="34">
        <v>5.5959709009513157</v>
      </c>
      <c r="I44" s="34">
        <v>9.3452714045886971</v>
      </c>
      <c r="J44" s="34">
        <v>8.465904548724918</v>
      </c>
      <c r="K44" s="34">
        <v>9.561115996482533</v>
      </c>
      <c r="L44" s="34">
        <v>13.414341673994725</v>
      </c>
      <c r="M44" s="34">
        <v>6.31545287393077</v>
      </c>
      <c r="N44" s="34">
        <v>6.9310096730354154</v>
      </c>
      <c r="O44" s="34">
        <v>8.314013909984812</v>
      </c>
      <c r="P44" s="34">
        <v>8.0182268766488143</v>
      </c>
      <c r="Q44" s="34">
        <v>5.3801263090574789</v>
      </c>
      <c r="R44" s="34">
        <v>8.6977376289071877</v>
      </c>
      <c r="S44" s="40">
        <f t="shared" si="3"/>
        <v>7.8743304820529225</v>
      </c>
      <c r="T44" s="39">
        <f t="shared" si="4"/>
        <v>10.456852791878175</v>
      </c>
      <c r="U44" s="38">
        <f t="shared" si="5"/>
        <v>12</v>
      </c>
      <c r="V44" s="40">
        <v>5.5799824126628828</v>
      </c>
      <c r="W44" s="40">
        <v>6.41937804780558</v>
      </c>
      <c r="X44" s="41">
        <v>17.667279558717723</v>
      </c>
      <c r="Y44" s="41">
        <v>7.7704053081781117</v>
      </c>
      <c r="Z44" s="41">
        <v>6.4433607802382289</v>
      </c>
      <c r="AA44" s="41">
        <v>7.7144455991685996</v>
      </c>
      <c r="AB44" s="41">
        <v>7.9942441442161654</v>
      </c>
      <c r="AC44" s="41">
        <v>8.58581821088816</v>
      </c>
      <c r="AD44" s="41">
        <v>12.63090574786154</v>
      </c>
      <c r="AE44" s="41">
        <v>6.7551363018626605</v>
      </c>
      <c r="AF44" s="41">
        <v>5.3561435766248309</v>
      </c>
      <c r="AG44" s="41">
        <v>9.2653289631465352</v>
      </c>
      <c r="AH44" s="41">
        <v>6.7551363018626605</v>
      </c>
      <c r="AI44" s="34">
        <f t="shared" si="6"/>
        <v>7.7624110640338957</v>
      </c>
      <c r="AJ44" s="35">
        <f t="shared" si="7"/>
        <v>12.049433573635437</v>
      </c>
      <c r="AK44" s="42">
        <f>RANK(R44,(D44:R44,V44:AH44),1)</f>
        <v>22</v>
      </c>
    </row>
    <row r="45" spans="1:37" ht="12.95" customHeight="1" x14ac:dyDescent="0.2">
      <c r="A45">
        <v>2013</v>
      </c>
      <c r="B45" s="111" t="s">
        <v>189</v>
      </c>
      <c r="C45" s="37" t="s">
        <v>108</v>
      </c>
      <c r="D45" s="34">
        <v>8.3723304688164717</v>
      </c>
      <c r="E45" s="34">
        <v>7.9298902407895859</v>
      </c>
      <c r="F45" s="34">
        <v>8.5169743895175696</v>
      </c>
      <c r="G45" s="34">
        <v>6.0580277375989109</v>
      </c>
      <c r="H45" s="34">
        <v>7.096060580277376</v>
      </c>
      <c r="I45" s="34">
        <v>10.8738194503531</v>
      </c>
      <c r="J45" s="34">
        <v>9.0870416063983654</v>
      </c>
      <c r="K45" s="34">
        <v>9.8613120054454182</v>
      </c>
      <c r="L45" s="34">
        <v>13.077512124563942</v>
      </c>
      <c r="M45" s="34">
        <v>6.3473155790011058</v>
      </c>
      <c r="N45" s="34">
        <v>7.5129754105334818</v>
      </c>
      <c r="O45" s="34">
        <v>8.8573130264613287</v>
      </c>
      <c r="P45" s="34">
        <v>8.8998553560792981</v>
      </c>
      <c r="Q45" s="34">
        <v>5.8708414872798436</v>
      </c>
      <c r="R45" s="34">
        <v>9.0274823449332082</v>
      </c>
      <c r="S45" s="40">
        <f t="shared" si="3"/>
        <v>8.5169743895175696</v>
      </c>
      <c r="T45" s="39">
        <f t="shared" si="4"/>
        <v>5.9940059940059953</v>
      </c>
      <c r="U45" s="38">
        <f t="shared" si="5"/>
        <v>11</v>
      </c>
      <c r="V45" s="40">
        <v>5.9644346124393763</v>
      </c>
      <c r="W45" s="40">
        <v>6.9003658640347147</v>
      </c>
      <c r="X45" s="41">
        <v>16.608525482855441</v>
      </c>
      <c r="Y45" s="41">
        <v>8.270228877733345</v>
      </c>
      <c r="Z45" s="41">
        <v>7.7001616608525474</v>
      </c>
      <c r="AA45" s="41">
        <v>7.9724325704075563</v>
      </c>
      <c r="AB45" s="41">
        <v>8.8828384242321121</v>
      </c>
      <c r="AC45" s="41">
        <v>10.108057517229643</v>
      </c>
      <c r="AD45" s="41">
        <v>13.528460818514422</v>
      </c>
      <c r="AE45" s="41">
        <v>6.7727388751808046</v>
      </c>
      <c r="AF45" s="41">
        <v>6.4749425678550159</v>
      </c>
      <c r="AG45" s="41">
        <v>10.065515187611673</v>
      </c>
      <c r="AH45" s="41">
        <v>7.3513145579851962</v>
      </c>
      <c r="AI45" s="34">
        <f t="shared" si="6"/>
        <v>8.3212796732749084</v>
      </c>
      <c r="AJ45" s="35">
        <f t="shared" si="7"/>
        <v>8.486707566462167</v>
      </c>
      <c r="AK45" s="42">
        <f>RANK(R45,(D45:R45,V45:AH45),1)</f>
        <v>20</v>
      </c>
    </row>
    <row r="46" spans="1:37" ht="12.95" customHeight="1" x14ac:dyDescent="0.2">
      <c r="A46">
        <v>2013</v>
      </c>
      <c r="B46" s="111" t="s">
        <v>206</v>
      </c>
      <c r="C46" s="37" t="s">
        <v>108</v>
      </c>
      <c r="D46" s="34">
        <v>8.3071967449351547</v>
      </c>
      <c r="E46" s="34">
        <v>8.4767313723828099</v>
      </c>
      <c r="F46" s="34">
        <v>8.2393828939560905</v>
      </c>
      <c r="G46" s="34">
        <v>6.0778163939984742</v>
      </c>
      <c r="H46" s="34">
        <v>6.2982114096804276</v>
      </c>
      <c r="I46" s="34">
        <v>10.790879037043316</v>
      </c>
      <c r="J46" s="34">
        <v>9.0701025684496059</v>
      </c>
      <c r="K46" s="34">
        <v>9.8669153174535911</v>
      </c>
      <c r="L46" s="34">
        <v>13.48647961346105</v>
      </c>
      <c r="M46" s="34">
        <v>6.1286767822327715</v>
      </c>
      <c r="N46" s="34">
        <v>7.3323726371111304</v>
      </c>
      <c r="O46" s="34">
        <v>8.6886496566923785</v>
      </c>
      <c r="P46" s="34">
        <v>9.1548698821734344</v>
      </c>
      <c r="Q46" s="34">
        <v>5.6963634822412477</v>
      </c>
      <c r="R46" s="34">
        <v>9.3498347037382388</v>
      </c>
      <c r="S46" s="40">
        <f t="shared" si="3"/>
        <v>8.4767313723828099</v>
      </c>
      <c r="T46" s="39">
        <f t="shared" si="4"/>
        <v>10.299999999999992</v>
      </c>
      <c r="U46" s="38">
        <f t="shared" si="5"/>
        <v>12</v>
      </c>
      <c r="V46" s="40">
        <v>5.3403407646011702</v>
      </c>
      <c r="W46" s="40">
        <v>6.7729083665338639</v>
      </c>
      <c r="X46" s="41">
        <v>16.080359413410189</v>
      </c>
      <c r="Y46" s="41">
        <v>8.0952784606255843</v>
      </c>
      <c r="Z46" s="41">
        <v>7.6121047723997641</v>
      </c>
      <c r="AA46" s="41">
        <v>8.1461388488598789</v>
      </c>
      <c r="AB46" s="41">
        <v>9.0277189115876908</v>
      </c>
      <c r="AC46" s="41">
        <v>9.6126133762821055</v>
      </c>
      <c r="AD46" s="41">
        <v>13.138933627193355</v>
      </c>
      <c r="AE46" s="41">
        <v>6.3829787234042561</v>
      </c>
      <c r="AF46" s="41">
        <v>5.9845723489022635</v>
      </c>
      <c r="AG46" s="41">
        <v>9.7397643468678474</v>
      </c>
      <c r="AH46" s="41">
        <v>7.1374078155463243</v>
      </c>
      <c r="AI46" s="34">
        <f t="shared" si="6"/>
        <v>8.2732898194456226</v>
      </c>
      <c r="AJ46" s="35">
        <f t="shared" si="7"/>
        <v>13.012295081967205</v>
      </c>
      <c r="AK46" s="42">
        <f>RANK(R46,(D46:R46,V46:AH46),1)</f>
        <v>21</v>
      </c>
    </row>
    <row r="47" spans="1:37" ht="12.95" customHeight="1" x14ac:dyDescent="0.2">
      <c r="A47">
        <v>2014</v>
      </c>
      <c r="B47" s="111" t="s">
        <v>190</v>
      </c>
      <c r="C47" s="37" t="s">
        <v>108</v>
      </c>
      <c r="D47" s="34">
        <v>7.8837152007883713</v>
      </c>
      <c r="E47" s="34">
        <v>7.8672907941200618</v>
      </c>
      <c r="F47" s="34">
        <v>7.686622320768663</v>
      </c>
      <c r="G47" s="34">
        <v>5.7239057239057232</v>
      </c>
      <c r="H47" s="34">
        <v>6.9393118173605979</v>
      </c>
      <c r="I47" s="34">
        <v>11.299991787796666</v>
      </c>
      <c r="J47" s="34">
        <v>8.934877227560154</v>
      </c>
      <c r="K47" s="34">
        <v>9.5097314609509738</v>
      </c>
      <c r="L47" s="34">
        <v>12.507185677917384</v>
      </c>
      <c r="M47" s="34">
        <v>5.3789931838712324</v>
      </c>
      <c r="N47" s="34">
        <v>6.9310996140264436</v>
      </c>
      <c r="O47" s="34">
        <v>8.2943253674960999</v>
      </c>
      <c r="P47" s="34">
        <v>8.5324792641865823</v>
      </c>
      <c r="Q47" s="34">
        <v>5.2147491171881413</v>
      </c>
      <c r="R47" s="34">
        <v>9.6329145109632925</v>
      </c>
      <c r="S47" s="40">
        <f t="shared" si="3"/>
        <v>7.8837152007883713</v>
      </c>
      <c r="T47" s="39">
        <f t="shared" si="4"/>
        <v>22.187500000000018</v>
      </c>
      <c r="U47" s="38">
        <f t="shared" si="5"/>
        <v>13</v>
      </c>
      <c r="V47" s="40">
        <v>5.5760860638909424</v>
      </c>
      <c r="W47" s="40">
        <v>6.6929457173359612</v>
      </c>
      <c r="X47" s="41">
        <v>13.443376858011005</v>
      </c>
      <c r="Y47" s="41">
        <v>6.4465796173113254</v>
      </c>
      <c r="Z47" s="41">
        <v>6.8982508006898255</v>
      </c>
      <c r="AA47" s="41">
        <v>7.3006487640633981</v>
      </c>
      <c r="AB47" s="41">
        <v>8.8281185842161456</v>
      </c>
      <c r="AC47" s="41">
        <v>9.5590046809558995</v>
      </c>
      <c r="AD47" s="41">
        <v>12.893159234622651</v>
      </c>
      <c r="AE47" s="41">
        <v>5.7813911472448059</v>
      </c>
      <c r="AF47" s="41">
        <v>6.4630040239796331</v>
      </c>
      <c r="AG47" s="41">
        <v>8.516054857518272</v>
      </c>
      <c r="AH47" s="41">
        <v>6.2741233472940792</v>
      </c>
      <c r="AI47" s="34">
        <f t="shared" si="6"/>
        <v>7.7769565574443629</v>
      </c>
      <c r="AJ47" s="35">
        <f t="shared" si="7"/>
        <v>23.864836325237597</v>
      </c>
      <c r="AK47" s="42">
        <f>RANK(R47,(D47:R47,V47:AH47),1)</f>
        <v>24</v>
      </c>
    </row>
    <row r="48" spans="1:37" ht="12.95" customHeight="1" x14ac:dyDescent="0.2">
      <c r="A48">
        <v>2014</v>
      </c>
      <c r="B48" s="111" t="s">
        <v>207</v>
      </c>
      <c r="C48" s="37" t="s">
        <v>108</v>
      </c>
      <c r="D48" s="34">
        <v>7.4153213042101926</v>
      </c>
      <c r="E48" s="34">
        <v>7.7002215891104768</v>
      </c>
      <c r="F48" s="34">
        <v>7.6210826210826195</v>
      </c>
      <c r="G48" s="34">
        <v>5.5476416587527693</v>
      </c>
      <c r="H48" s="34">
        <v>6.3865147198480523</v>
      </c>
      <c r="I48" s="34">
        <v>10.493827160493826</v>
      </c>
      <c r="J48" s="34">
        <v>8.4203861981639747</v>
      </c>
      <c r="K48" s="34">
        <v>8.9901867679645466</v>
      </c>
      <c r="L48" s="34">
        <v>12.591009813232034</v>
      </c>
      <c r="M48" s="34">
        <v>5.3260525482747703</v>
      </c>
      <c r="N48" s="34">
        <v>6.5052231718898375</v>
      </c>
      <c r="O48" s="34">
        <v>7.9851218740107628</v>
      </c>
      <c r="P48" s="34">
        <v>8.1433998100664766</v>
      </c>
      <c r="Q48" s="34">
        <v>4.7325102880658436</v>
      </c>
      <c r="R48" s="34">
        <v>9.607470718581828</v>
      </c>
      <c r="S48" s="40">
        <f t="shared" si="3"/>
        <v>7.7002215891104768</v>
      </c>
      <c r="T48" s="39">
        <f t="shared" si="4"/>
        <v>24.768756423432681</v>
      </c>
      <c r="U48" s="38">
        <f t="shared" si="5"/>
        <v>13</v>
      </c>
      <c r="V48" s="40">
        <v>5.3893637226970554</v>
      </c>
      <c r="W48" s="40">
        <v>6.1886672997784107</v>
      </c>
      <c r="X48" s="41">
        <v>13.786008230452673</v>
      </c>
      <c r="Y48" s="41">
        <v>6.1016144349477681</v>
      </c>
      <c r="Z48" s="41">
        <v>6.7347261791706234</v>
      </c>
      <c r="AA48" s="41">
        <v>6.9246597024374799</v>
      </c>
      <c r="AB48" s="41">
        <v>8.4520417853751173</v>
      </c>
      <c r="AC48" s="41">
        <v>9.2592592592592595</v>
      </c>
      <c r="AD48" s="41">
        <v>12.503956948401393</v>
      </c>
      <c r="AE48" s="41">
        <v>5.6426084203861988</v>
      </c>
      <c r="AF48" s="41">
        <v>5.7771446660335544</v>
      </c>
      <c r="AG48" s="41">
        <v>8.3333333333333321</v>
      </c>
      <c r="AH48" s="41">
        <v>5.9749920861031969</v>
      </c>
      <c r="AI48" s="34">
        <f t="shared" si="6"/>
        <v>7.5182019626464065</v>
      </c>
      <c r="AJ48" s="35">
        <f t="shared" si="7"/>
        <v>27.789473684210513</v>
      </c>
      <c r="AK48" s="42">
        <f>RANK(R48,(D48:R48,V48:AH48),1)</f>
        <v>24</v>
      </c>
    </row>
    <row r="49" spans="1:37" ht="12.95" customHeight="1" x14ac:dyDescent="0.2">
      <c r="A49">
        <v>2015</v>
      </c>
      <c r="B49" s="111" t="s">
        <v>191</v>
      </c>
      <c r="C49" s="37">
        <v>2015</v>
      </c>
      <c r="D49" s="34">
        <v>6.5683069239742427</v>
      </c>
      <c r="E49" s="34">
        <v>7.0003360304563831</v>
      </c>
      <c r="F49" s="34">
        <v>6.5756294512027536</v>
      </c>
      <c r="G49" s="34">
        <v>4.8548355525027009</v>
      </c>
      <c r="H49" s="34">
        <v>6.55366186951722</v>
      </c>
      <c r="I49" s="34">
        <v>9.6364458327202929</v>
      </c>
      <c r="J49" s="34">
        <v>7.3371722829678827</v>
      </c>
      <c r="K49" s="34">
        <v>8.5234216939866432</v>
      </c>
      <c r="L49" s="34">
        <v>10.903243043252674</v>
      </c>
      <c r="M49" s="34">
        <v>4.6790948990184402</v>
      </c>
      <c r="N49" s="34">
        <v>5.9825047456933733</v>
      </c>
      <c r="O49" s="34">
        <v>7.5568480998232088</v>
      </c>
      <c r="P49" s="34">
        <v>7.0882063571985139</v>
      </c>
      <c r="Q49" s="34">
        <v>3.9907773395384192</v>
      </c>
      <c r="R49" s="34">
        <v>10.03918483028839</v>
      </c>
      <c r="S49" s="40">
        <f t="shared" si="3"/>
        <v>7.0003360304563831</v>
      </c>
      <c r="T49" s="39">
        <f t="shared" si="4"/>
        <v>43.41004184100418</v>
      </c>
      <c r="U49" s="38">
        <f t="shared" si="5"/>
        <v>14</v>
      </c>
      <c r="V49" s="40">
        <v>4.539966881676734</v>
      </c>
      <c r="W49" s="40">
        <v>5.7921190377520917</v>
      </c>
      <c r="X49" s="41">
        <v>9.1970941990096406</v>
      </c>
      <c r="Y49" s="41">
        <v>5.2575745500707987</v>
      </c>
      <c r="Z49" s="41">
        <v>5.9971498001503951</v>
      </c>
      <c r="AA49" s="41">
        <v>6.2387931986912539</v>
      </c>
      <c r="AB49" s="41">
        <v>7.915651934020242</v>
      </c>
      <c r="AC49" s="41">
        <v>6.6342096690308408</v>
      </c>
      <c r="AD49" s="41">
        <v>10.339408446657336</v>
      </c>
      <c r="AE49" s="41">
        <v>5.623700911496341</v>
      </c>
      <c r="AF49" s="41">
        <v>5.4772503669261248</v>
      </c>
      <c r="AG49" s="41">
        <v>7.3957525007959699</v>
      </c>
      <c r="AH49" s="41">
        <v>5.2941871862133532</v>
      </c>
      <c r="AI49" s="34">
        <f t="shared" si="6"/>
        <v>6.5719681875884977</v>
      </c>
      <c r="AJ49" s="35">
        <f t="shared" si="7"/>
        <v>52.757660167130915</v>
      </c>
      <c r="AK49" s="42">
        <f>RANK(R49,(D49:R49,V49:AH49),1)</f>
        <v>26</v>
      </c>
    </row>
    <row r="50" spans="1:37" ht="12.95" customHeight="1" x14ac:dyDescent="0.2">
      <c r="A50">
        <v>2015</v>
      </c>
      <c r="B50" s="111" t="s">
        <v>208</v>
      </c>
      <c r="C50" s="37">
        <v>2015</v>
      </c>
      <c r="D50" s="34">
        <v>6.5413102717111444</v>
      </c>
      <c r="E50" s="34">
        <v>6.9946684093544906</v>
      </c>
      <c r="F50" s="34">
        <v>6.4549563407314592</v>
      </c>
      <c r="G50" s="34">
        <v>4.9005855830971274</v>
      </c>
      <c r="H50" s="34">
        <v>6.0951482949827707</v>
      </c>
      <c r="I50" s="34">
        <v>9.3550091894658838</v>
      </c>
      <c r="J50" s="34">
        <v>6.4549563407314592</v>
      </c>
      <c r="K50" s="34">
        <v>8.0237194201957376</v>
      </c>
      <c r="L50" s="34">
        <v>10.686298958736028</v>
      </c>
      <c r="M50" s="34">
        <v>4.2025579743446739</v>
      </c>
      <c r="N50" s="34">
        <v>5.735340249234083</v>
      </c>
      <c r="O50" s="34">
        <v>7.4768111906577328</v>
      </c>
      <c r="P50" s="34">
        <v>6.872333673799937</v>
      </c>
      <c r="Q50" s="34">
        <v>3.7060228712114842</v>
      </c>
      <c r="R50" s="34">
        <v>10.03864447638839</v>
      </c>
      <c r="S50" s="40">
        <f t="shared" si="3"/>
        <v>6.5413102717111444</v>
      </c>
      <c r="T50" s="39">
        <f t="shared" si="4"/>
        <v>53.465346534653456</v>
      </c>
      <c r="U50" s="38">
        <f t="shared" si="5"/>
        <v>14</v>
      </c>
      <c r="V50" s="40">
        <v>5.0373126404816295</v>
      </c>
      <c r="W50" s="40">
        <v>5.7929095365538741</v>
      </c>
      <c r="X50" s="41">
        <v>8.9520241782273526</v>
      </c>
      <c r="Y50" s="41">
        <v>5.181235858781104</v>
      </c>
      <c r="Z50" s="41">
        <v>6.3901908924966957</v>
      </c>
      <c r="AA50" s="41">
        <v>6.1455214213875884</v>
      </c>
      <c r="AB50" s="41">
        <v>7.7142845008518677</v>
      </c>
      <c r="AC50" s="41">
        <v>6.4981333062213027</v>
      </c>
      <c r="AD50" s="41">
        <v>8.9160433736524833</v>
      </c>
      <c r="AE50" s="41">
        <v>5.4115130080602647</v>
      </c>
      <c r="AF50" s="41">
        <v>5.1668435369511574</v>
      </c>
      <c r="AG50" s="41">
        <v>7.0954146621641234</v>
      </c>
      <c r="AH50" s="41">
        <v>5.4187091689752389</v>
      </c>
      <c r="AI50" s="34">
        <f t="shared" si="6"/>
        <v>6.4549563407314592</v>
      </c>
      <c r="AJ50" s="35">
        <f t="shared" si="7"/>
        <v>55.518394648829428</v>
      </c>
      <c r="AK50" s="42">
        <f>RANK(R50,(D50:R50,V50:AH50),1)</f>
        <v>27</v>
      </c>
    </row>
    <row r="51" spans="1:37" ht="12.95" customHeight="1" x14ac:dyDescent="0.2">
      <c r="A51">
        <v>2016</v>
      </c>
      <c r="B51" s="111" t="s">
        <v>192</v>
      </c>
      <c r="C51" s="37">
        <v>2015</v>
      </c>
      <c r="D51" s="34">
        <v>6.6722562602925999</v>
      </c>
      <c r="E51" s="34">
        <v>7.37295995157187</v>
      </c>
      <c r="F51" s="34">
        <v>7.3262463721532516</v>
      </c>
      <c r="G51" s="34">
        <v>5.0606377703502803</v>
      </c>
      <c r="H51" s="34">
        <v>6.1506212901180319</v>
      </c>
      <c r="I51" s="34">
        <v>10.004491592154015</v>
      </c>
      <c r="J51" s="34">
        <v>7.2328192133160147</v>
      </c>
      <c r="K51" s="34">
        <v>7.925737308025516</v>
      </c>
      <c r="L51" s="34">
        <v>10.946548777096144</v>
      </c>
      <c r="M51" s="34">
        <v>4.1964365511058475</v>
      </c>
      <c r="N51" s="34">
        <v>6.0260517450017179</v>
      </c>
      <c r="O51" s="34">
        <v>7.9413085011650537</v>
      </c>
      <c r="P51" s="34">
        <v>7.0226081059322345</v>
      </c>
      <c r="Q51" s="34">
        <v>4.1341517785476896</v>
      </c>
      <c r="R51" s="125">
        <v>9.8721364504679308</v>
      </c>
      <c r="S51" s="40">
        <f t="shared" si="3"/>
        <v>7.2328192133160147</v>
      </c>
      <c r="T51" s="39">
        <f t="shared" si="4"/>
        <v>36.490850376749208</v>
      </c>
      <c r="U51" s="38">
        <f t="shared" si="5"/>
        <v>13</v>
      </c>
      <c r="V51" s="40">
        <v>5.9481957793040214</v>
      </c>
      <c r="W51" s="40">
        <v>6.057194131280796</v>
      </c>
      <c r="X51" s="41">
        <v>7.1004640716299319</v>
      </c>
      <c r="Y51" s="41">
        <v>4.9749962080828141</v>
      </c>
      <c r="Z51" s="41">
        <v>6.2907620283738863</v>
      </c>
      <c r="AA51" s="41">
        <v>5.9404101827342526</v>
      </c>
      <c r="AB51" s="41">
        <v>8.361730715932616</v>
      </c>
      <c r="AC51" s="41">
        <v>6.5087587323274372</v>
      </c>
      <c r="AD51" s="41">
        <v>9.5062134116887567</v>
      </c>
      <c r="AE51" s="41">
        <v>5.5822727405248473</v>
      </c>
      <c r="AF51" s="41">
        <v>5.3175624571526789</v>
      </c>
      <c r="AG51" s="41">
        <v>7.5364574795370318</v>
      </c>
      <c r="AH51" s="41">
        <v>5.5433447576759987</v>
      </c>
      <c r="AI51" s="34">
        <f t="shared" si="6"/>
        <v>6.5905074963100185</v>
      </c>
      <c r="AJ51" s="35">
        <f t="shared" si="7"/>
        <v>49.793266391021852</v>
      </c>
      <c r="AK51" s="42">
        <f>RANK(R51,(D51:R51,V51:AH51),1)</f>
        <v>26</v>
      </c>
    </row>
    <row r="52" spans="1:37" ht="12.95" customHeight="1" x14ac:dyDescent="0.2">
      <c r="A52">
        <v>2016</v>
      </c>
      <c r="B52" s="111" t="s">
        <v>209</v>
      </c>
      <c r="C52" s="37">
        <v>2015</v>
      </c>
      <c r="D52" s="34">
        <v>6.8316011994911312</v>
      </c>
      <c r="E52" s="34">
        <v>8.4127516657884502</v>
      </c>
      <c r="F52" s="34">
        <v>7.8112270318709918</v>
      </c>
      <c r="G52" s="34">
        <v>5.7316704403277789</v>
      </c>
      <c r="H52" s="34">
        <v>6.496466046308548</v>
      </c>
      <c r="I52" s="34">
        <v>10.844629828626175</v>
      </c>
      <c r="J52" s="34">
        <v>7.4073462062406987</v>
      </c>
      <c r="K52" s="34">
        <v>8.7564800280269974</v>
      </c>
      <c r="L52" s="34">
        <v>12.331254995307891</v>
      </c>
      <c r="M52" s="34">
        <v>4.6747057264442455</v>
      </c>
      <c r="N52" s="34">
        <v>6.5823981368681856</v>
      </c>
      <c r="O52" s="34">
        <v>8.8252257004747072</v>
      </c>
      <c r="P52" s="34">
        <v>7.4159394152966627</v>
      </c>
      <c r="Q52" s="34">
        <v>4.7864174441717742</v>
      </c>
      <c r="R52" s="125">
        <v>10.131393476981188</v>
      </c>
      <c r="S52" s="40">
        <f t="shared" si="3"/>
        <v>7.4159394152966627</v>
      </c>
      <c r="T52" s="39">
        <f t="shared" si="4"/>
        <v>36.616454229432208</v>
      </c>
      <c r="U52" s="38">
        <f t="shared" si="5"/>
        <v>13</v>
      </c>
      <c r="V52" s="40">
        <v>6.0238395482305442</v>
      </c>
      <c r="W52" s="40">
        <v>6.5995845549801118</v>
      </c>
      <c r="X52" s="41">
        <v>10.372003330548171</v>
      </c>
      <c r="Y52" s="41">
        <v>5.4051284962011596</v>
      </c>
      <c r="Z52" s="41">
        <v>6.9261264991067328</v>
      </c>
      <c r="AA52" s="41">
        <v>6.4363135829168012</v>
      </c>
      <c r="AB52" s="41">
        <v>9.2119201079930733</v>
      </c>
      <c r="AC52" s="41">
        <v>6.7972283632672772</v>
      </c>
      <c r="AD52" s="41">
        <v>10.595426766003227</v>
      </c>
      <c r="AE52" s="41">
        <v>6.101178429734218</v>
      </c>
      <c r="AF52" s="41">
        <v>6.1957037293498187</v>
      </c>
      <c r="AG52" s="41">
        <v>8.5674294287957959</v>
      </c>
      <c r="AH52" s="41">
        <v>6.1613308931259638</v>
      </c>
      <c r="AI52" s="34">
        <f t="shared" si="6"/>
        <v>6.8788638492989325</v>
      </c>
      <c r="AJ52" s="35">
        <f t="shared" si="7"/>
        <v>47.28294815740162</v>
      </c>
      <c r="AK52" s="42">
        <f>RANK(R52,(D52:R52,V52:AH52),1)</f>
        <v>24</v>
      </c>
    </row>
    <row r="53" spans="1:37" ht="12.95" customHeight="1" x14ac:dyDescent="0.2">
      <c r="A53">
        <v>2017</v>
      </c>
      <c r="B53" s="111" t="s">
        <v>193</v>
      </c>
      <c r="C53" s="37">
        <v>2015</v>
      </c>
      <c r="D53" s="34">
        <v>7.0064243698578403</v>
      </c>
      <c r="E53" s="34">
        <v>7.8757718653807416</v>
      </c>
      <c r="F53" s="34">
        <v>7.1097131812070957</v>
      </c>
      <c r="G53" s="34">
        <v>5.4915218034020903</v>
      </c>
      <c r="H53" s="34">
        <v>6.748202341484701</v>
      </c>
      <c r="I53" s="34">
        <v>10.91418439923801</v>
      </c>
      <c r="J53" s="34">
        <v>7.7638756530857149</v>
      </c>
      <c r="K53" s="34">
        <v>8.8828377760359825</v>
      </c>
      <c r="L53" s="34">
        <v>11.56834687111663</v>
      </c>
      <c r="M53" s="34">
        <v>5.6034180156971178</v>
      </c>
      <c r="N53" s="34">
        <v>6.6621283320269873</v>
      </c>
      <c r="O53" s="34">
        <v>8.8742303750902121</v>
      </c>
      <c r="P53" s="34">
        <v>7.5831202332245162</v>
      </c>
      <c r="Q53" s="34">
        <v>4.7598927230115304</v>
      </c>
      <c r="R53" s="125">
        <v>10.389132941545961</v>
      </c>
      <c r="S53" s="40">
        <f t="shared" si="3"/>
        <v>7.5831202332245162</v>
      </c>
      <c r="T53" s="39">
        <f t="shared" si="4"/>
        <v>37.003405221339399</v>
      </c>
      <c r="U53" s="38">
        <f t="shared" si="5"/>
        <v>13</v>
      </c>
      <c r="V53" s="40">
        <v>5.8616400440702563</v>
      </c>
      <c r="W53" s="40">
        <v>6.5502321197319606</v>
      </c>
      <c r="X53" s="41">
        <v>11.146584224773836</v>
      </c>
      <c r="Y53" s="41">
        <v>5.3365885863782072</v>
      </c>
      <c r="Z53" s="41">
        <v>6.6621283320269873</v>
      </c>
      <c r="AA53" s="41">
        <v>6.2661878885215083</v>
      </c>
      <c r="AB53" s="41">
        <v>8.8914451769817546</v>
      </c>
      <c r="AC53" s="41">
        <v>6.4469433083827052</v>
      </c>
      <c r="AD53" s="41">
        <v>10.354703337762878</v>
      </c>
      <c r="AE53" s="41">
        <v>6.5588395206777328</v>
      </c>
      <c r="AF53" s="41">
        <v>6.1370768743349391</v>
      </c>
      <c r="AG53" s="41">
        <v>8.9258747807648398</v>
      </c>
      <c r="AH53" s="41">
        <v>5.7755660346125444</v>
      </c>
      <c r="AI53" s="34">
        <f t="shared" si="6"/>
        <v>6.8773133556712711</v>
      </c>
      <c r="AJ53" s="35">
        <f t="shared" si="7"/>
        <v>51.063829787234013</v>
      </c>
      <c r="AK53" s="42">
        <f>RANK(R53,(D53:R53,V53:AH53),1)</f>
        <v>25</v>
      </c>
    </row>
    <row r="54" spans="1:37" ht="12.95" customHeight="1" x14ac:dyDescent="0.2">
      <c r="A54">
        <v>2017</v>
      </c>
      <c r="B54" s="111" t="s">
        <v>210</v>
      </c>
      <c r="C54" s="37">
        <v>2015</v>
      </c>
      <c r="D54" s="34">
        <v>7.5247223314131713</v>
      </c>
      <c r="E54" s="34">
        <v>8.1227726234709188</v>
      </c>
      <c r="F54" s="34">
        <v>7.4086827225064429</v>
      </c>
      <c r="G54" s="34">
        <v>5.8109065690984272</v>
      </c>
      <c r="H54" s="34">
        <v>6.6142577076834632</v>
      </c>
      <c r="I54" s="34">
        <v>11.336177177811063</v>
      </c>
      <c r="J54" s="34">
        <v>8.9171976382938993</v>
      </c>
      <c r="K54" s="34">
        <v>8.9796805046282895</v>
      </c>
      <c r="L54" s="34">
        <v>11.818187860962084</v>
      </c>
      <c r="M54" s="34">
        <v>5.9090939304810419</v>
      </c>
      <c r="N54" s="34">
        <v>6.7660018116384144</v>
      </c>
      <c r="O54" s="34">
        <v>9.3099470838243619</v>
      </c>
      <c r="P54" s="34">
        <v>7.6675403116060661</v>
      </c>
      <c r="Q54" s="34">
        <v>4.9629248117031111</v>
      </c>
      <c r="R54" s="125">
        <v>10.577456658036306</v>
      </c>
      <c r="S54" s="40">
        <f t="shared" si="3"/>
        <v>7.6675403116060661</v>
      </c>
      <c r="T54" s="39">
        <f t="shared" si="4"/>
        <v>37.951105937136184</v>
      </c>
      <c r="U54" s="38">
        <f t="shared" si="5"/>
        <v>13</v>
      </c>
      <c r="V54" s="40">
        <v>6.2929172522494481</v>
      </c>
      <c r="W54" s="40">
        <v>7.2033818759791552</v>
      </c>
      <c r="X54" s="41">
        <v>11.952079717392923</v>
      </c>
      <c r="Y54" s="41">
        <v>5.6234579700952514</v>
      </c>
      <c r="Z54" s="41">
        <v>6.7392234403522462</v>
      </c>
      <c r="AA54" s="41">
        <v>6.605331583921406</v>
      </c>
      <c r="AB54" s="41">
        <v>9.167129103631467</v>
      </c>
      <c r="AC54" s="41">
        <v>6.6410360789696297</v>
      </c>
      <c r="AD54" s="41">
        <v>10.702422390705092</v>
      </c>
      <c r="AE54" s="41">
        <v>6.7481495641143017</v>
      </c>
      <c r="AF54" s="41">
        <v>6.5160703463008467</v>
      </c>
      <c r="AG54" s="41">
        <v>9.3099470838243619</v>
      </c>
      <c r="AH54" s="41">
        <v>6.0251335393877703</v>
      </c>
      <c r="AI54" s="34">
        <f t="shared" si="6"/>
        <v>7.3060322992427995</v>
      </c>
      <c r="AJ54" s="35">
        <f t="shared" si="7"/>
        <v>44.777031154550997</v>
      </c>
      <c r="AK54" s="42">
        <f>RANK(R54,(D54:R54,V54:AH54),1)</f>
        <v>24</v>
      </c>
    </row>
    <row r="55" spans="1:37" ht="12.95" customHeight="1" x14ac:dyDescent="0.2">
      <c r="A55">
        <v>2018</v>
      </c>
      <c r="B55" s="111" t="s">
        <v>194</v>
      </c>
      <c r="C55" s="37">
        <v>2015</v>
      </c>
      <c r="D55" s="34">
        <v>7.4427418564504233</v>
      </c>
      <c r="E55" s="34">
        <v>7.8122396791110837</v>
      </c>
      <c r="F55" s="34">
        <v>6.9940659289339084</v>
      </c>
      <c r="G55" s="34">
        <v>5.7184186840340132</v>
      </c>
      <c r="H55" s="34">
        <v>6.8005194503973732</v>
      </c>
      <c r="I55" s="34">
        <v>10.733031991571533</v>
      </c>
      <c r="J55" s="34">
        <v>7.680276171017991</v>
      </c>
      <c r="K55" s="34">
        <v>9.5101701499088751</v>
      </c>
      <c r="L55" s="34">
        <v>10.469104975385347</v>
      </c>
      <c r="M55" s="34">
        <v>5.9295602969829613</v>
      </c>
      <c r="N55" s="34">
        <v>6.8533048536346088</v>
      </c>
      <c r="O55" s="34">
        <v>9.2198504321040708</v>
      </c>
      <c r="P55" s="34">
        <v>8.7271866685565254</v>
      </c>
      <c r="Q55" s="34">
        <v>4.9794230387126941</v>
      </c>
      <c r="R55" s="125">
        <v>11.181922627966935</v>
      </c>
      <c r="S55" s="40">
        <f t="shared" si="3"/>
        <v>7.680276171017991</v>
      </c>
      <c r="T55" s="39">
        <f t="shared" si="4"/>
        <v>45.592715404722419</v>
      </c>
      <c r="U55" s="38">
        <f t="shared" si="5"/>
        <v>15</v>
      </c>
      <c r="V55" s="40">
        <v>6.5629851358298064</v>
      </c>
      <c r="W55" s="40">
        <v>7.6450859021931663</v>
      </c>
      <c r="X55" s="41">
        <v>11.744752220285244</v>
      </c>
      <c r="Y55" s="41">
        <v>5.6128478775595392</v>
      </c>
      <c r="Z55" s="41">
        <v>6.5893778374484251</v>
      </c>
      <c r="AA55" s="41">
        <v>6.7565316143663416</v>
      </c>
      <c r="AB55" s="41">
        <v>7.6010980661621348</v>
      </c>
      <c r="AC55" s="41">
        <v>6.6685559423042813</v>
      </c>
      <c r="AD55" s="41">
        <v>10.539485513034998</v>
      </c>
      <c r="AE55" s="41">
        <v>6.8357097192221978</v>
      </c>
      <c r="AF55" s="41">
        <v>6.7917218831911663</v>
      </c>
      <c r="AG55" s="41">
        <v>9.6597287924143789</v>
      </c>
      <c r="AH55" s="41">
        <v>6.3166532540560327</v>
      </c>
      <c r="AI55" s="34">
        <f t="shared" si="6"/>
        <v>7.2184038926921659</v>
      </c>
      <c r="AJ55" s="35">
        <f t="shared" si="7"/>
        <v>54.908519863891151</v>
      </c>
      <c r="AK55" s="42">
        <f>RANK(R55,(D55:R55,V55:AH55),1)</f>
        <v>27</v>
      </c>
    </row>
    <row r="56" spans="1:37" ht="12.95" customHeight="1" x14ac:dyDescent="0.2">
      <c r="A56">
        <v>2018</v>
      </c>
      <c r="B56" s="111" t="s">
        <v>211</v>
      </c>
      <c r="C56" s="37">
        <v>2015</v>
      </c>
      <c r="D56" s="34">
        <v>7.8626093473672265</v>
      </c>
      <c r="E56" s="34">
        <v>8.4852141599415543</v>
      </c>
      <c r="F56" s="34">
        <v>6.8397585838522579</v>
      </c>
      <c r="G56" s="34">
        <v>6.0392666819709806</v>
      </c>
      <c r="H56" s="34">
        <v>6.4395126329116206</v>
      </c>
      <c r="I56" s="34">
        <v>11.064576954892342</v>
      </c>
      <c r="J56" s="34">
        <v>7.8715037018325731</v>
      </c>
      <c r="K56" s="34">
        <v>9.8549447476050744</v>
      </c>
      <c r="L56" s="34">
        <v>10.815535029862609</v>
      </c>
      <c r="M56" s="34">
        <v>6.101527163228412</v>
      </c>
      <c r="N56" s="34">
        <v>7.0888005088819899</v>
      </c>
      <c r="O56" s="34">
        <v>9.6948463672288199</v>
      </c>
      <c r="P56" s="34">
        <v>8.4496367420801644</v>
      </c>
      <c r="Q56" s="34">
        <v>5.4789223506540852</v>
      </c>
      <c r="R56" s="125">
        <v>11.881644983570997</v>
      </c>
      <c r="S56" s="40">
        <f t="shared" si="3"/>
        <v>7.8715037018325731</v>
      </c>
      <c r="T56" s="39">
        <f t="shared" si="4"/>
        <v>50.945047269746169</v>
      </c>
      <c r="U56" s="38">
        <f t="shared" si="5"/>
        <v>15</v>
      </c>
      <c r="V56" s="40">
        <v>6.8130755204562163</v>
      </c>
      <c r="W56" s="40">
        <v>7.9693416009513962</v>
      </c>
      <c r="X56" s="41">
        <v>15.298289680397769</v>
      </c>
      <c r="Y56" s="41">
        <v>5.6568094399610365</v>
      </c>
      <c r="Z56" s="41">
        <v>7.0710117999512949</v>
      </c>
      <c r="AA56" s="41">
        <v>6.7597093936641315</v>
      </c>
      <c r="AB56" s="41">
        <v>8.0404964366741769</v>
      </c>
      <c r="AC56" s="41">
        <v>7.186638408000813</v>
      </c>
      <c r="AD56" s="41">
        <v>10.628753586090312</v>
      </c>
      <c r="AE56" s="41">
        <v>6.9464908374364294</v>
      </c>
      <c r="AF56" s="41">
        <v>7.2222158258622038</v>
      </c>
      <c r="AG56" s="41">
        <v>9.6681633038327774</v>
      </c>
      <c r="AH56" s="41">
        <v>6.5017731141690529</v>
      </c>
      <c r="AI56" s="34">
        <f t="shared" si="6"/>
        <v>7.5424125866147147</v>
      </c>
      <c r="AJ56" s="35">
        <f t="shared" si="7"/>
        <v>57.531092964298757</v>
      </c>
      <c r="AK56" s="42">
        <f>RANK(R56,(D56:R56,V56:AH56),1)</f>
        <v>27</v>
      </c>
    </row>
    <row r="57" spans="1:37" ht="12.95" customHeight="1" x14ac:dyDescent="0.2">
      <c r="A57">
        <v>2019</v>
      </c>
      <c r="B57" s="111" t="s">
        <v>195</v>
      </c>
      <c r="C57" s="37">
        <v>2015</v>
      </c>
      <c r="D57" s="34">
        <v>8.281100092823408</v>
      </c>
      <c r="E57" s="34">
        <v>8.6305135988497117</v>
      </c>
      <c r="F57" s="34">
        <v>6.0972656801590075</v>
      </c>
      <c r="G57" s="34">
        <v>5.8876175765432244</v>
      </c>
      <c r="H57" s="34">
        <v>7.2940069382990993</v>
      </c>
      <c r="I57" s="34">
        <v>11.44329232236146</v>
      </c>
      <c r="J57" s="34">
        <v>8.0889226645089405</v>
      </c>
      <c r="K57" s="34">
        <v>9.2681932473477175</v>
      </c>
      <c r="L57" s="34">
        <v>12.377973450981823</v>
      </c>
      <c r="M57" s="34">
        <v>6.2545017578708437</v>
      </c>
      <c r="N57" s="34">
        <v>7.5735377431201432</v>
      </c>
      <c r="O57" s="34">
        <v>8.8401617024654939</v>
      </c>
      <c r="P57" s="34">
        <v>8.4470715081859016</v>
      </c>
      <c r="Q57" s="34">
        <v>5.8002642000366489</v>
      </c>
      <c r="R57" s="125">
        <v>12.290742819930154</v>
      </c>
      <c r="S57" s="40">
        <f t="shared" si="3"/>
        <v>8.281100092823408</v>
      </c>
      <c r="T57" s="39">
        <f t="shared" si="4"/>
        <v>48.419203755085569</v>
      </c>
      <c r="U57" s="38">
        <f t="shared" si="5"/>
        <v>14</v>
      </c>
      <c r="V57" s="40">
        <v>7.1367708605872622</v>
      </c>
      <c r="W57" s="40">
        <v>8.1325993527622291</v>
      </c>
      <c r="X57" s="41">
        <v>13.565979371471256</v>
      </c>
      <c r="Y57" s="41">
        <v>6.3767964849800505</v>
      </c>
      <c r="Z57" s="41">
        <v>7.0756234970326597</v>
      </c>
      <c r="AA57" s="41">
        <v>7.896745236194473</v>
      </c>
      <c r="AB57" s="41">
        <v>7.9928339503517076</v>
      </c>
      <c r="AC57" s="41">
        <v>7.3813603148056757</v>
      </c>
      <c r="AD57" s="41">
        <v>10.395051804282549</v>
      </c>
      <c r="AE57" s="41">
        <v>8.0801873268582831</v>
      </c>
      <c r="AF57" s="41">
        <v>7.9142159114957895</v>
      </c>
      <c r="AG57" s="41">
        <v>10.648376596151618</v>
      </c>
      <c r="AH57" s="41">
        <v>7.0057407958273981</v>
      </c>
      <c r="AI57" s="34">
        <f t="shared" si="6"/>
        <v>8.0365106386049945</v>
      </c>
      <c r="AJ57" s="35">
        <f t="shared" si="7"/>
        <v>52.936309956327307</v>
      </c>
      <c r="AK57" s="42">
        <f>RANK(R57,(D57:R57,V57:AH57),1)</f>
        <v>26</v>
      </c>
    </row>
    <row r="58" spans="1:37" ht="12.95" customHeight="1" x14ac:dyDescent="0.2">
      <c r="A58">
        <v>2019</v>
      </c>
      <c r="B58" s="111" t="s">
        <v>212</v>
      </c>
      <c r="C58" s="37">
        <v>2015</v>
      </c>
      <c r="D58" s="34">
        <v>8.4442530983399582</v>
      </c>
      <c r="E58" s="34">
        <v>8.7175013718770558</v>
      </c>
      <c r="F58" s="34">
        <v>5.9056884925759627</v>
      </c>
      <c r="G58" s="34">
        <v>5.9585752551960445</v>
      </c>
      <c r="H58" s="34">
        <v>6.9546092845409468</v>
      </c>
      <c r="I58" s="34">
        <v>11.996480654322216</v>
      </c>
      <c r="J58" s="34">
        <v>8.3737374148465147</v>
      </c>
      <c r="K58" s="34">
        <v>9.1317810124010403</v>
      </c>
      <c r="L58" s="34">
        <v>12.331430150916077</v>
      </c>
      <c r="M58" s="34">
        <v>6.4698139605235188</v>
      </c>
      <c r="N58" s="34">
        <v>7.5716215151085855</v>
      </c>
      <c r="O58" s="34">
        <v>9.3697714441914162</v>
      </c>
      <c r="P58" s="34">
        <v>8.1798192852395406</v>
      </c>
      <c r="Q58" s="34">
        <v>5.2534184202616023</v>
      </c>
      <c r="R58" s="125">
        <v>12.832587932183504</v>
      </c>
      <c r="S58" s="40">
        <f t="shared" si="3"/>
        <v>8.3737374148465147</v>
      </c>
      <c r="T58" s="39">
        <f t="shared" si="4"/>
        <v>53.248033660949432</v>
      </c>
      <c r="U58" s="38">
        <f t="shared" si="5"/>
        <v>15</v>
      </c>
      <c r="V58" s="40">
        <v>7.2807443206981279</v>
      </c>
      <c r="W58" s="40">
        <v>8.3913663357198764</v>
      </c>
      <c r="X58" s="41">
        <v>15.213758713710615</v>
      </c>
      <c r="Y58" s="41">
        <v>6.6549176296938084</v>
      </c>
      <c r="Z58" s="41">
        <v>7.2102286372046827</v>
      </c>
      <c r="AA58" s="41">
        <v>7.6597661194753908</v>
      </c>
      <c r="AB58" s="41">
        <v>8.1269325226194589</v>
      </c>
      <c r="AC58" s="41">
        <v>7.4394046085583767</v>
      </c>
      <c r="AD58" s="41">
        <v>10.445135617466441</v>
      </c>
      <c r="AE58" s="41">
        <v>6.7606911549339745</v>
      </c>
      <c r="AF58" s="41">
        <v>8.3296651126631112</v>
      </c>
      <c r="AG58" s="41">
        <v>10.991632164540635</v>
      </c>
      <c r="AH58" s="41">
        <v>7.1573418745845983</v>
      </c>
      <c r="AI58" s="34">
        <f t="shared" si="6"/>
        <v>8.1533759039295006</v>
      </c>
      <c r="AJ58" s="35">
        <f t="shared" si="7"/>
        <v>57.389872408542672</v>
      </c>
      <c r="AK58" s="42">
        <f>RANK(R58,(D58:R58,V58:AH58),1)</f>
        <v>27</v>
      </c>
    </row>
    <row r="59" spans="1:37" ht="12.95" customHeight="1" x14ac:dyDescent="0.2">
      <c r="A59">
        <v>2020</v>
      </c>
      <c r="B59" s="111" t="s">
        <v>196</v>
      </c>
      <c r="C59" s="37">
        <v>2015</v>
      </c>
      <c r="D59" s="34">
        <v>8.4317548265285467</v>
      </c>
      <c r="E59" s="34">
        <v>8.6416740338280125</v>
      </c>
      <c r="F59" s="34">
        <v>5.5191258252484579</v>
      </c>
      <c r="G59" s="34">
        <v>5.6940584979980136</v>
      </c>
      <c r="H59" s="34">
        <v>7.4433852254935609</v>
      </c>
      <c r="I59" s="34">
        <v>13.19867015895392</v>
      </c>
      <c r="J59" s="34">
        <v>8.2130889855916038</v>
      </c>
      <c r="K59" s="34">
        <v>8.904073042952346</v>
      </c>
      <c r="L59" s="34">
        <v>11.195691055971515</v>
      </c>
      <c r="M59" s="34">
        <v>4.8456350351626707</v>
      </c>
      <c r="N59" s="34">
        <v>8.5367144301782805</v>
      </c>
      <c r="O59" s="34">
        <v>8.947806211139735</v>
      </c>
      <c r="P59" s="34">
        <v>7.3559188891187848</v>
      </c>
      <c r="Q59" s="34">
        <v>4.1633976114394073</v>
      </c>
      <c r="R59" s="125">
        <v>13.304404627852307</v>
      </c>
      <c r="S59" s="40">
        <f t="shared" si="3"/>
        <v>8.4317548265285467</v>
      </c>
      <c r="T59" s="39">
        <f t="shared" si="4"/>
        <v>57.789272833136771</v>
      </c>
      <c r="U59" s="38">
        <f t="shared" si="5"/>
        <v>15</v>
      </c>
      <c r="V59" s="40">
        <v>6.8311208708701194</v>
      </c>
      <c r="W59" s="40">
        <v>8.3093019556038588</v>
      </c>
      <c r="X59" s="41">
        <v>12.341500062481101</v>
      </c>
      <c r="Y59" s="41">
        <v>7.1022665136319292</v>
      </c>
      <c r="Z59" s="41">
        <v>6.4637622580960539</v>
      </c>
      <c r="AA59" s="41">
        <v>7.9419433428297932</v>
      </c>
      <c r="AB59" s="41">
        <v>7.3909054236686966</v>
      </c>
      <c r="AC59" s="41">
        <v>7.0148001772571522</v>
      </c>
      <c r="AD59" s="41">
        <v>10.347267593136174</v>
      </c>
      <c r="AE59" s="41">
        <v>8.5804475983656694</v>
      </c>
      <c r="AF59" s="41">
        <v>8.7378870038402674</v>
      </c>
      <c r="AG59" s="41">
        <v>10.609666602260507</v>
      </c>
      <c r="AH59" s="41">
        <v>7.5133582945933846</v>
      </c>
      <c r="AI59" s="34">
        <f t="shared" si="6"/>
        <v>8.2611954705977304</v>
      </c>
      <c r="AJ59" s="35">
        <f t="shared" si="7"/>
        <v>61.04696560205808</v>
      </c>
      <c r="AK59" s="42">
        <f>RANK(R59,(D59:R59,V59:AH59),1)</f>
        <v>28</v>
      </c>
    </row>
    <row r="60" spans="1:37" ht="12.95" customHeight="1" x14ac:dyDescent="0.2">
      <c r="A60">
        <v>2020</v>
      </c>
      <c r="B60" s="111" t="s">
        <v>213</v>
      </c>
      <c r="C60" s="37">
        <v>2015</v>
      </c>
      <c r="D60" s="34">
        <v>9.3307699614361574</v>
      </c>
      <c r="E60" s="34">
        <v>8.9962365422761419</v>
      </c>
      <c r="F60" s="34">
        <v>6.3651764078014113</v>
      </c>
      <c r="G60" s="34">
        <v>6.5188809517397956</v>
      </c>
      <c r="H60" s="34">
        <v>7.2964451151928085</v>
      </c>
      <c r="I60" s="34">
        <v>13.869574729499096</v>
      </c>
      <c r="J60" s="34">
        <v>8.1463408287344752</v>
      </c>
      <c r="K60" s="34">
        <v>9.6020132742686037</v>
      </c>
      <c r="L60" s="34">
        <v>11.835249883255745</v>
      </c>
      <c r="M60" s="34">
        <v>6.8534143708998148</v>
      </c>
      <c r="N60" s="34">
        <v>8.896780660904243</v>
      </c>
      <c r="O60" s="34">
        <v>9.1318581986923633</v>
      </c>
      <c r="P60" s="34">
        <v>7.5948127593084997</v>
      </c>
      <c r="Q60" s="34">
        <v>5.01800128740026</v>
      </c>
      <c r="R60" s="125">
        <v>13.133997092164368</v>
      </c>
      <c r="S60" s="40">
        <f t="shared" si="3"/>
        <v>8.896780660904243</v>
      </c>
      <c r="T60" s="39">
        <f t="shared" si="4"/>
        <v>47.626400973107344</v>
      </c>
      <c r="U60" s="38">
        <f t="shared" si="5"/>
        <v>14</v>
      </c>
      <c r="V60" s="40">
        <v>7.1336991274933412</v>
      </c>
      <c r="W60" s="40">
        <v>8.4899156916555736</v>
      </c>
      <c r="X60" s="41">
        <v>11.907581433344399</v>
      </c>
      <c r="Y60" s="41">
        <v>7.3868595528036245</v>
      </c>
      <c r="Z60" s="41">
        <v>6.9347873647495479</v>
      </c>
      <c r="AA60" s="41">
        <v>8.0197606160793331</v>
      </c>
      <c r="AB60" s="41">
        <v>8.0288020598404142</v>
      </c>
      <c r="AC60" s="41">
        <v>8.0920921661679852</v>
      </c>
      <c r="AD60" s="41">
        <v>10.705069413120553</v>
      </c>
      <c r="AE60" s="41">
        <v>8.6978688981604488</v>
      </c>
      <c r="AF60" s="41">
        <v>8.6164959043107139</v>
      </c>
      <c r="AG60" s="41">
        <v>11.455509245290322</v>
      </c>
      <c r="AH60" s="41">
        <v>7.7213929719636418</v>
      </c>
      <c r="AI60" s="34">
        <f t="shared" si="6"/>
        <v>8.3181282601950244</v>
      </c>
      <c r="AJ60" s="35">
        <f t="shared" si="7"/>
        <v>57.896063649497421</v>
      </c>
      <c r="AK60" s="42">
        <f>RANK(R60,(D60:R60,V60:AH60),1)</f>
        <v>27</v>
      </c>
    </row>
    <row r="61" spans="1:37" ht="12.95" customHeight="1" x14ac:dyDescent="0.2">
      <c r="A61">
        <v>2021</v>
      </c>
      <c r="B61" s="111" t="s">
        <v>197</v>
      </c>
      <c r="C61" s="37">
        <v>2015</v>
      </c>
      <c r="D61" s="34">
        <v>9.3704175650598902</v>
      </c>
      <c r="E61" s="34">
        <v>8.7711971646992506</v>
      </c>
      <c r="F61" s="34">
        <v>6.8345863055626825</v>
      </c>
      <c r="G61" s="34">
        <v>5.5319332613004191</v>
      </c>
      <c r="H61" s="34">
        <v>7.5553876567211358</v>
      </c>
      <c r="I61" s="34">
        <v>13.035214796251065</v>
      </c>
      <c r="J61" s="34">
        <v>8.9361998836391372</v>
      </c>
      <c r="K61" s="34">
        <v>10.551489658524345</v>
      </c>
      <c r="L61" s="34">
        <v>11.637033862076233</v>
      </c>
      <c r="M61" s="34">
        <v>6.5566869894534001</v>
      </c>
      <c r="N61" s="34">
        <v>9.1880461388631751</v>
      </c>
      <c r="O61" s="34">
        <v>8.4498760804478898</v>
      </c>
      <c r="P61" s="34">
        <v>7.6161781321200426</v>
      </c>
      <c r="Q61" s="34">
        <v>5.2540339451911349</v>
      </c>
      <c r="R61" s="125">
        <v>13.288248263233415</v>
      </c>
      <c r="S61" s="40">
        <f t="shared" ref="S61" si="8">MEDIAN(D61:R61)</f>
        <v>8.7711971646992506</v>
      </c>
      <c r="T61" s="39">
        <f t="shared" ref="T61:T66" si="9">(R61-S61)/S61*100</f>
        <v>51.498683859411862</v>
      </c>
      <c r="U61" s="38">
        <f t="shared" si="5"/>
        <v>15</v>
      </c>
      <c r="V61" s="40">
        <v>7.8419713264588351</v>
      </c>
      <c r="W61" s="40">
        <v>8.0330271062839653</v>
      </c>
      <c r="X61" s="41">
        <v>12.878896430939591</v>
      </c>
      <c r="Y61" s="41">
        <v>7.6595999002621182</v>
      </c>
      <c r="Z61" s="41">
        <v>7.3382788160107602</v>
      </c>
      <c r="AA61" s="41">
        <v>7.4077536450380803</v>
      </c>
      <c r="AB61" s="41">
        <v>7.4772284740654005</v>
      </c>
      <c r="AC61" s="41">
        <v>8.0156583990271351</v>
      </c>
      <c r="AD61" s="41">
        <v>10.299643403300307</v>
      </c>
      <c r="AE61" s="41">
        <v>8.3196107760216638</v>
      </c>
      <c r="AF61" s="41">
        <v>7.9809209845134763</v>
      </c>
      <c r="AG61" s="41">
        <v>10.221484220644573</v>
      </c>
      <c r="AH61" s="41">
        <v>7.0256420853878145</v>
      </c>
      <c r="AI61" s="34">
        <f t="shared" si="6"/>
        <v>8.0243427526555493</v>
      </c>
      <c r="AJ61" s="35">
        <f t="shared" si="7"/>
        <v>65.599210712127743</v>
      </c>
      <c r="AK61" s="42">
        <f>RANK(R61,(D61:R61,V61:AH61),1)</f>
        <v>28</v>
      </c>
    </row>
    <row r="62" spans="1:37" ht="12.95" customHeight="1" x14ac:dyDescent="0.2">
      <c r="A62">
        <v>2021</v>
      </c>
      <c r="B62" s="111" t="s">
        <v>214</v>
      </c>
      <c r="C62" s="37">
        <v>2015</v>
      </c>
      <c r="D62" s="117">
        <v>10.178104417069362</v>
      </c>
      <c r="E62" s="117">
        <v>9.8885181826088111</v>
      </c>
      <c r="F62" s="117">
        <v>10.041828542029101</v>
      </c>
      <c r="G62" s="117">
        <v>6.6604833925926696</v>
      </c>
      <c r="H62" s="117">
        <v>7.51220761159429</v>
      </c>
      <c r="I62" s="117">
        <v>13.985311676006603</v>
      </c>
      <c r="J62" s="117">
        <v>16.412725700161221</v>
      </c>
      <c r="K62" s="117">
        <v>14.274897910467155</v>
      </c>
      <c r="L62" s="117">
        <v>13.687208199356037</v>
      </c>
      <c r="M62" s="117">
        <v>7.0352420489533829</v>
      </c>
      <c r="N62" s="117">
        <v>10.850966550080642</v>
      </c>
      <c r="O62" s="117">
        <v>10.16106993268933</v>
      </c>
      <c r="P62" s="117">
        <v>13.014346066344757</v>
      </c>
      <c r="Q62" s="117">
        <v>7.5292420959743227</v>
      </c>
      <c r="R62" s="126">
        <v>15.230123962927944</v>
      </c>
      <c r="S62" s="119">
        <f>MEDIAN(D62:R62)</f>
        <v>10.178104417069362</v>
      </c>
      <c r="T62" s="39">
        <f t="shared" si="9"/>
        <v>49.636153637665657</v>
      </c>
      <c r="U62" s="38">
        <f t="shared" si="5"/>
        <v>14</v>
      </c>
      <c r="V62" s="119">
        <v>12.545897745893864</v>
      </c>
      <c r="W62" s="119">
        <v>8.6705525494364935</v>
      </c>
      <c r="X62" s="120">
        <v>16.293484309500993</v>
      </c>
      <c r="Y62" s="120">
        <v>8.4491042524960722</v>
      </c>
      <c r="Z62" s="120">
        <v>10.80838033913056</v>
      </c>
      <c r="AA62" s="120">
        <v>8.6109318541063793</v>
      </c>
      <c r="AB62" s="120">
        <v>10.535828589050041</v>
      </c>
      <c r="AC62" s="120">
        <v>10.748759643800447</v>
      </c>
      <c r="AD62" s="120">
        <v>10.433621682769848</v>
      </c>
      <c r="AE62" s="120">
        <v>8.4491042524960722</v>
      </c>
      <c r="AF62" s="120">
        <v>11.021311393880964</v>
      </c>
      <c r="AG62" s="41">
        <v>11.004276909500934</v>
      </c>
      <c r="AH62" s="41">
        <v>8.5342766743962333</v>
      </c>
      <c r="AI62" s="34">
        <f t="shared" si="6"/>
        <v>10.484725135909944</v>
      </c>
      <c r="AJ62" s="35">
        <f t="shared" si="7"/>
        <v>45.260116650699004</v>
      </c>
      <c r="AK62" s="42">
        <f>RANK(R62,(D62:R62,V62:AH62),1)</f>
        <v>26</v>
      </c>
    </row>
    <row r="63" spans="1:37" x14ac:dyDescent="0.2">
      <c r="A63">
        <v>2022</v>
      </c>
      <c r="B63" s="111" t="s">
        <v>198</v>
      </c>
      <c r="C63" s="37">
        <v>2015</v>
      </c>
      <c r="D63" s="117">
        <v>14.649768931456265</v>
      </c>
      <c r="E63" s="117">
        <v>13.437374261266779</v>
      </c>
      <c r="F63" s="117">
        <v>12.923790407922622</v>
      </c>
      <c r="G63" s="117">
        <v>7.2743680211369037</v>
      </c>
      <c r="H63" s="117">
        <v>10.549517512134884</v>
      </c>
      <c r="I63" s="117">
        <v>16.232617528648092</v>
      </c>
      <c r="J63" s="117">
        <v>18.573212794708343</v>
      </c>
      <c r="K63" s="117">
        <v>16.325231010398674</v>
      </c>
      <c r="L63" s="117">
        <v>19.735091020306601</v>
      </c>
      <c r="M63" s="117">
        <v>10.120127733109442</v>
      </c>
      <c r="N63" s="117">
        <v>14.632930116592521</v>
      </c>
      <c r="O63" s="117">
        <v>11.164134254661496</v>
      </c>
      <c r="P63" s="117">
        <v>16.013712935419434</v>
      </c>
      <c r="Q63" s="117">
        <v>8.2594386906658599</v>
      </c>
      <c r="R63" s="126">
        <v>18.265032935193084</v>
      </c>
      <c r="S63" s="119">
        <f>MEDIAN(D63:R63)</f>
        <v>14.632930116592521</v>
      </c>
      <c r="T63" s="39">
        <f t="shared" si="9"/>
        <v>24.821432137382121</v>
      </c>
      <c r="U63" s="38">
        <f t="shared" si="5"/>
        <v>13</v>
      </c>
      <c r="V63" s="119">
        <v>13.950958114610934</v>
      </c>
      <c r="W63" s="119">
        <v>11.180973069525241</v>
      </c>
      <c r="X63" s="120">
        <v>20.248674873650753</v>
      </c>
      <c r="Y63" s="120">
        <v>13.875183447724094</v>
      </c>
      <c r="Z63" s="120">
        <v>13.050081519400694</v>
      </c>
      <c r="AA63" s="120">
        <v>14.792898857798079</v>
      </c>
      <c r="AB63" s="120">
        <v>10.793680327659155</v>
      </c>
      <c r="AC63" s="120">
        <v>12.090269072167354</v>
      </c>
      <c r="AD63" s="120">
        <v>10.002256029063242</v>
      </c>
      <c r="AE63" s="120">
        <v>12.30917366539601</v>
      </c>
      <c r="AF63" s="120">
        <v>20.812775171586139</v>
      </c>
      <c r="AG63" s="41">
        <v>18.051209533932315</v>
      </c>
      <c r="AH63" s="41">
        <v>12.645949962670866</v>
      </c>
      <c r="AI63" s="34">
        <f t="shared" si="6"/>
        <v>13.656278854495437</v>
      </c>
      <c r="AJ63" s="35">
        <f t="shared" si="7"/>
        <v>33.748242327231885</v>
      </c>
      <c r="AK63" s="42">
        <f>RANK(R63,(D63:R63,V63:AH63),1)</f>
        <v>24</v>
      </c>
    </row>
    <row r="64" spans="1:37" x14ac:dyDescent="0.2">
      <c r="A64">
        <v>2022</v>
      </c>
      <c r="B64" s="111" t="s">
        <v>215</v>
      </c>
      <c r="C64" s="37">
        <v>2015</v>
      </c>
      <c r="D64" s="117">
        <v>16.779583180931411</v>
      </c>
      <c r="E64" s="117">
        <v>17.047158838652027</v>
      </c>
      <c r="F64" s="117">
        <v>19.127343790609057</v>
      </c>
      <c r="G64" s="117">
        <v>11.229546151436095</v>
      </c>
      <c r="H64" s="117">
        <v>9.8571419715142348</v>
      </c>
      <c r="I64" s="117">
        <v>16.822740545079899</v>
      </c>
      <c r="J64" s="117">
        <v>19.757441307176958</v>
      </c>
      <c r="K64" s="117">
        <v>21.4923673459461</v>
      </c>
      <c r="L64" s="117">
        <v>27.197770886375967</v>
      </c>
      <c r="M64" s="117">
        <v>11.945958396300965</v>
      </c>
      <c r="N64" s="117">
        <v>17.936200540110843</v>
      </c>
      <c r="O64" s="117">
        <v>11.695645684239746</v>
      </c>
      <c r="P64" s="117">
        <v>20.672377427124864</v>
      </c>
      <c r="Q64" s="117">
        <v>11.626593901602165</v>
      </c>
      <c r="R64" s="126">
        <v>22.41080479848095</v>
      </c>
      <c r="S64" s="119">
        <f>MEDIAN(D64:R64)</f>
        <v>17.047158838652027</v>
      </c>
      <c r="T64" s="39">
        <f t="shared" si="9"/>
        <v>31.463577072254477</v>
      </c>
      <c r="U64" s="38">
        <f t="shared" si="5"/>
        <v>14</v>
      </c>
      <c r="V64" s="119">
        <v>13.931197147131327</v>
      </c>
      <c r="W64" s="119">
        <v>16.606953724337465</v>
      </c>
      <c r="X64" s="120">
        <v>26.809354609039595</v>
      </c>
      <c r="Y64" s="120">
        <v>14.82887032141984</v>
      </c>
      <c r="Z64" s="120">
        <v>19.524391540775131</v>
      </c>
      <c r="AA64" s="120">
        <v>20.767323628251532</v>
      </c>
      <c r="AB64" s="120">
        <v>20.042279910556964</v>
      </c>
      <c r="AC64" s="120">
        <v>21.259317579544273</v>
      </c>
      <c r="AD64" s="120">
        <v>10.236926776020914</v>
      </c>
      <c r="AE64" s="120">
        <v>14.23329869617073</v>
      </c>
      <c r="AF64" s="120">
        <v>27.30134856033234</v>
      </c>
      <c r="AG64" s="41">
        <v>21.906678041771567</v>
      </c>
      <c r="AH64" s="41">
        <v>16.460218686232615</v>
      </c>
      <c r="AI64" s="34">
        <f t="shared" si="6"/>
        <v>17.491679689381435</v>
      </c>
      <c r="AJ64" s="35">
        <f t="shared" si="7"/>
        <v>28.122657151592691</v>
      </c>
      <c r="AK64" s="42">
        <f>RANK(R64,(D64:R64,V64:AH64),1)</f>
        <v>25</v>
      </c>
    </row>
    <row r="65" spans="1:37" x14ac:dyDescent="0.2">
      <c r="A65">
        <v>2023</v>
      </c>
      <c r="B65" s="111" t="s">
        <v>199</v>
      </c>
      <c r="C65" s="37">
        <v>2015</v>
      </c>
      <c r="D65" s="117">
        <v>20.359059781602813</v>
      </c>
      <c r="E65" s="117">
        <v>19.236285265426524</v>
      </c>
      <c r="F65" s="117">
        <v>11.850534151204393</v>
      </c>
      <c r="G65" s="117">
        <v>8.2804620568001095</v>
      </c>
      <c r="H65" s="117">
        <v>19.604695653546869</v>
      </c>
      <c r="I65" s="117">
        <v>18.025793990173966</v>
      </c>
      <c r="J65" s="117">
        <v>15.394291217885797</v>
      </c>
      <c r="K65" s="117">
        <v>21.0958805578435</v>
      </c>
      <c r="L65" s="117">
        <v>21.227455696457909</v>
      </c>
      <c r="M65" s="117">
        <v>19.929247662129079</v>
      </c>
      <c r="N65" s="117">
        <v>21.815157982268936</v>
      </c>
      <c r="O65" s="117">
        <v>7.6664447432662044</v>
      </c>
      <c r="P65" s="117">
        <v>12.648756658798471</v>
      </c>
      <c r="Q65" s="117">
        <v>8.6137857412899432</v>
      </c>
      <c r="R65" s="128">
        <v>27.457452238947582</v>
      </c>
      <c r="S65" s="119">
        <f>MEDIAN(D65:R65)</f>
        <v>19.236285265426524</v>
      </c>
      <c r="T65" s="39">
        <f t="shared" si="9"/>
        <v>42.73780961388114</v>
      </c>
      <c r="U65" s="38">
        <f t="shared" si="5"/>
        <v>15</v>
      </c>
      <c r="V65" s="118">
        <v>12.359291353846775</v>
      </c>
      <c r="W65" s="118">
        <v>20.587123355201122</v>
      </c>
      <c r="X65" s="117">
        <v>23.902816848284218</v>
      </c>
      <c r="Y65" s="117">
        <v>16.069710262773093</v>
      </c>
      <c r="Z65" s="117">
        <v>13.297860675962889</v>
      </c>
      <c r="AA65" s="117">
        <v>23.964218579637606</v>
      </c>
      <c r="AB65" s="117">
        <v>11.70141566077473</v>
      </c>
      <c r="AC65" s="117">
        <v>12.990852019195936</v>
      </c>
      <c r="AD65" s="117">
        <v>10.745302986843361</v>
      </c>
      <c r="AE65" s="117">
        <v>18.324030971033295</v>
      </c>
      <c r="AF65" s="117">
        <v>15.315346134717153</v>
      </c>
      <c r="AG65" s="34">
        <v>21.578322732762999</v>
      </c>
      <c r="AH65" s="34">
        <v>19.543293922193477</v>
      </c>
      <c r="AI65" s="34">
        <f t="shared" si="6"/>
        <v>18.174912480603631</v>
      </c>
      <c r="AJ65" s="35">
        <f t="shared" si="7"/>
        <v>51.073367028591363</v>
      </c>
      <c r="AK65" s="42">
        <f>RANK(R65,(D65:R65,V65:AH65),1)</f>
        <v>28</v>
      </c>
    </row>
    <row r="66" spans="1:37" x14ac:dyDescent="0.2">
      <c r="A66">
        <v>2023</v>
      </c>
      <c r="B66" s="111" t="s">
        <v>216</v>
      </c>
      <c r="C66" s="37">
        <v>2015</v>
      </c>
      <c r="D66" s="117">
        <v>19.16041298072647</v>
      </c>
      <c r="E66" s="117">
        <v>18.029266473076554</v>
      </c>
      <c r="F66" s="117">
        <v>9.6190626681069347</v>
      </c>
      <c r="G66" s="117">
        <v>7.3740390651376329</v>
      </c>
      <c r="H66" s="117">
        <v>17.545722927821625</v>
      </c>
      <c r="I66" s="117">
        <v>17.416202335342629</v>
      </c>
      <c r="J66" s="117">
        <v>14.627192243961531</v>
      </c>
      <c r="K66" s="117">
        <v>18.849563558776875</v>
      </c>
      <c r="L66" s="117">
        <v>18.029266473076554</v>
      </c>
      <c r="M66" s="117">
        <v>17.64070469563956</v>
      </c>
      <c r="N66" s="117">
        <v>21.111856574076711</v>
      </c>
      <c r="O66" s="117">
        <v>9.5327156064542695</v>
      </c>
      <c r="P66" s="117">
        <v>11.60504508611824</v>
      </c>
      <c r="Q66" s="117">
        <v>6.7178013965773751</v>
      </c>
      <c r="R66" s="126">
        <v>30.798845538549198</v>
      </c>
      <c r="S66" s="119">
        <f>MEDIAN(D66:R66)</f>
        <v>17.545722927821625</v>
      </c>
      <c r="T66" s="39">
        <f t="shared" si="9"/>
        <v>75.534776567755841</v>
      </c>
      <c r="U66" s="38">
        <f t="shared" si="5"/>
        <v>15</v>
      </c>
      <c r="V66" s="117">
        <v>11.423716256647644</v>
      </c>
      <c r="W66" s="117">
        <v>17.355759392185764</v>
      </c>
      <c r="X66" s="117">
        <v>23.235994290732283</v>
      </c>
      <c r="Y66" s="117">
        <v>14.920772253580598</v>
      </c>
      <c r="Z66" s="117">
        <v>12.718922181437625</v>
      </c>
      <c r="AA66" s="117">
        <v>20.222481839054257</v>
      </c>
      <c r="AB66" s="117">
        <v>11.587775673787709</v>
      </c>
      <c r="AC66" s="117">
        <v>12.822538655420823</v>
      </c>
      <c r="AD66" s="117">
        <v>10.214857393510327</v>
      </c>
      <c r="AE66" s="117">
        <v>17.226238799706767</v>
      </c>
      <c r="AF66" s="117">
        <v>14.350881646673002</v>
      </c>
      <c r="AG66" s="34">
        <v>18.745947084793677</v>
      </c>
      <c r="AH66" s="34">
        <v>17.994727648415488</v>
      </c>
      <c r="AI66" s="34">
        <f t="shared" si="6"/>
        <v>17.290999095946265</v>
      </c>
      <c r="AJ66" s="35">
        <f t="shared" si="7"/>
        <v>78.120682140164703</v>
      </c>
      <c r="AK66" s="42">
        <f>RANK(R66,(D66:R66,V66:AH66),1)</f>
        <v>28</v>
      </c>
    </row>
  </sheetData>
  <phoneticPr fontId="14" type="noConversion"/>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8">
    <tabColor theme="1" tint="0.499984740745262"/>
  </sheetPr>
  <dimension ref="A1:S57"/>
  <sheetViews>
    <sheetView zoomScaleNormal="100" workbookViewId="0"/>
  </sheetViews>
  <sheetFormatPr defaultRowHeight="12.75" x14ac:dyDescent="0.2"/>
  <cols>
    <col min="1" max="1" width="16" customWidth="1"/>
    <col min="2" max="2" width="18.42578125" customWidth="1"/>
    <col min="3" max="5" width="12.5703125" customWidth="1"/>
    <col min="6" max="6" width="10.42578125" customWidth="1"/>
    <col min="7" max="7" width="3.42578125" customWidth="1"/>
    <col min="8" max="14" width="12.5703125" customWidth="1"/>
  </cols>
  <sheetData>
    <row r="1" spans="1:19" ht="15" x14ac:dyDescent="0.25">
      <c r="A1" s="8"/>
      <c r="B1" s="8"/>
      <c r="C1" s="8"/>
      <c r="D1" s="8"/>
      <c r="E1" s="13"/>
      <c r="F1" s="14"/>
      <c r="G1" s="14"/>
      <c r="H1" s="8"/>
      <c r="I1" s="8"/>
      <c r="J1" s="8"/>
      <c r="K1" s="8"/>
      <c r="L1" s="8"/>
      <c r="M1" s="8"/>
      <c r="N1" s="8"/>
      <c r="O1" s="8"/>
      <c r="P1" s="8"/>
      <c r="Q1" s="8"/>
      <c r="R1" s="8"/>
      <c r="S1" s="8"/>
    </row>
    <row r="2" spans="1:19" x14ac:dyDescent="0.2">
      <c r="F2" s="134" t="s">
        <v>180</v>
      </c>
      <c r="G2" s="8"/>
    </row>
    <row r="3" spans="1:19" x14ac:dyDescent="0.2">
      <c r="A3" s="1"/>
      <c r="B3" s="5" t="s">
        <v>154</v>
      </c>
      <c r="C3" s="5" t="s">
        <v>182</v>
      </c>
      <c r="D3" s="5" t="s">
        <v>155</v>
      </c>
      <c r="G3" s="8"/>
    </row>
    <row r="4" spans="1:19" x14ac:dyDescent="0.2">
      <c r="A4" s="132" t="s">
        <v>162</v>
      </c>
      <c r="B4" s="130">
        <v>25.362399917414375</v>
      </c>
      <c r="C4" s="130">
        <f>D4-B4</f>
        <v>5.4364456211348227</v>
      </c>
      <c r="D4" s="130">
        <v>30.798845538549198</v>
      </c>
      <c r="F4" s="2"/>
      <c r="G4" s="8"/>
    </row>
    <row r="5" spans="1:19" x14ac:dyDescent="0.2">
      <c r="A5" s="133" t="s">
        <v>10</v>
      </c>
      <c r="B5" s="130">
        <v>17.718417051126959</v>
      </c>
      <c r="C5" s="130">
        <f>D5-B5</f>
        <v>3.3934395229497518</v>
      </c>
      <c r="D5" s="130">
        <v>21.111856574076711</v>
      </c>
      <c r="F5" s="2"/>
      <c r="G5" s="8"/>
    </row>
    <row r="6" spans="1:19" x14ac:dyDescent="0.2">
      <c r="A6" s="135" t="s">
        <v>7</v>
      </c>
      <c r="B6" s="136">
        <v>18.849563558776875</v>
      </c>
      <c r="C6" s="136">
        <f>D6-B6</f>
        <v>0.7771235548739881</v>
      </c>
      <c r="D6" s="136">
        <v>19.626687113650863</v>
      </c>
      <c r="E6" s="3"/>
      <c r="F6" s="2"/>
      <c r="G6" s="8"/>
    </row>
    <row r="7" spans="1:19" x14ac:dyDescent="0.2">
      <c r="A7" s="129" t="s">
        <v>0</v>
      </c>
      <c r="B7" s="130">
        <v>18.815024734115809</v>
      </c>
      <c r="C7" s="130">
        <f>D7-B7</f>
        <v>0.34538824661066059</v>
      </c>
      <c r="D7" s="130">
        <v>19.16041298072647</v>
      </c>
      <c r="E7" s="3"/>
      <c r="F7" s="2"/>
      <c r="G7" s="8"/>
    </row>
    <row r="8" spans="1:19" x14ac:dyDescent="0.2">
      <c r="A8" s="129" t="s">
        <v>1</v>
      </c>
      <c r="B8" s="130">
        <v>15.326603443348121</v>
      </c>
      <c r="C8" s="130">
        <f>D8-B8</f>
        <v>2.7026630297284324</v>
      </c>
      <c r="D8" s="130">
        <v>18.029266473076554</v>
      </c>
      <c r="E8" s="3"/>
      <c r="F8" s="2"/>
      <c r="G8" s="8"/>
    </row>
    <row r="9" spans="1:19" x14ac:dyDescent="0.2">
      <c r="A9" s="132" t="s">
        <v>8</v>
      </c>
      <c r="B9" s="130">
        <v>14.825790485762663</v>
      </c>
      <c r="C9" s="130">
        <f>D9-B9</f>
        <v>3.2034759873138903</v>
      </c>
      <c r="D9" s="130">
        <v>18.029266473076554</v>
      </c>
      <c r="E9" s="3"/>
      <c r="F9" s="2"/>
      <c r="G9" s="8"/>
    </row>
    <row r="10" spans="1:19" x14ac:dyDescent="0.2">
      <c r="A10" s="131" t="s">
        <v>9</v>
      </c>
      <c r="B10" s="130">
        <v>17.56299234015216</v>
      </c>
      <c r="C10" s="130">
        <f>D10-B10</f>
        <v>7.771235548739952E-2</v>
      </c>
      <c r="D10" s="130">
        <v>17.64070469563956</v>
      </c>
      <c r="E10" s="3"/>
      <c r="F10" s="2"/>
      <c r="G10" s="8"/>
      <c r="I10" s="139"/>
      <c r="J10" s="140" t="s">
        <v>31</v>
      </c>
      <c r="K10" s="140" t="s">
        <v>45</v>
      </c>
      <c r="L10" s="140" t="s">
        <v>37</v>
      </c>
    </row>
    <row r="11" spans="1:19" x14ac:dyDescent="0.2">
      <c r="A11" s="132" t="s">
        <v>4</v>
      </c>
      <c r="B11" s="130">
        <v>17.381663510681562</v>
      </c>
      <c r="C11" s="130">
        <f>D11-B11</f>
        <v>0.16405941714006289</v>
      </c>
      <c r="D11" s="130">
        <v>17.545722927821625</v>
      </c>
      <c r="E11" s="3"/>
      <c r="F11" s="2"/>
      <c r="G11" s="8"/>
      <c r="I11" s="138" t="s">
        <v>162</v>
      </c>
      <c r="J11" s="138">
        <v>34.464486872715653</v>
      </c>
      <c r="K11" s="138">
        <v>30.798845538549198</v>
      </c>
      <c r="L11" s="138">
        <v>27.070725652072746</v>
      </c>
    </row>
    <row r="12" spans="1:19" x14ac:dyDescent="0.2">
      <c r="A12" s="133" t="s">
        <v>5</v>
      </c>
      <c r="B12" s="130">
        <v>15.378411680339724</v>
      </c>
      <c r="C12" s="130">
        <f>D12-B12</f>
        <v>2.0377906550029046</v>
      </c>
      <c r="D12" s="130">
        <v>17.416202335342629</v>
      </c>
      <c r="F12" s="2"/>
      <c r="G12" s="8"/>
      <c r="I12" s="138" t="s">
        <v>24</v>
      </c>
      <c r="J12" s="138">
        <v>26.456739690376708</v>
      </c>
      <c r="K12" s="138">
        <v>18.745947084793677</v>
      </c>
      <c r="L12" s="138">
        <v>18.98771885742114</v>
      </c>
    </row>
    <row r="13" spans="1:19" x14ac:dyDescent="0.2">
      <c r="A13" s="133" t="s">
        <v>6</v>
      </c>
      <c r="B13" s="130">
        <v>12.667113944446026</v>
      </c>
      <c r="C13" s="130">
        <f>D13-B13</f>
        <v>1.9600782995155051</v>
      </c>
      <c r="D13" s="130">
        <v>14.627192243961531</v>
      </c>
      <c r="F13" s="2"/>
      <c r="G13" s="8"/>
      <c r="I13" s="138" t="s">
        <v>7</v>
      </c>
      <c r="J13" s="138">
        <v>25.852310258808046</v>
      </c>
      <c r="K13" s="138">
        <v>18.849563558776875</v>
      </c>
      <c r="L13" s="138">
        <v>17.942919411423887</v>
      </c>
    </row>
    <row r="14" spans="1:19" x14ac:dyDescent="0.2">
      <c r="A14" s="132" t="s">
        <v>12</v>
      </c>
      <c r="B14" s="130">
        <v>11.156040365524381</v>
      </c>
      <c r="C14" s="130">
        <f>D14-B14</f>
        <v>0.44900472059385876</v>
      </c>
      <c r="D14" s="130">
        <v>11.60504508611824</v>
      </c>
      <c r="F14" s="2"/>
      <c r="G14" s="8"/>
      <c r="I14" s="138" t="s">
        <v>19</v>
      </c>
      <c r="J14" s="138">
        <v>25.083821410099322</v>
      </c>
      <c r="K14" s="138">
        <v>20.222481839054257</v>
      </c>
      <c r="L14" s="138">
        <v>19.065431212908539</v>
      </c>
    </row>
    <row r="15" spans="1:19" x14ac:dyDescent="0.2">
      <c r="A15" s="137" t="s">
        <v>11</v>
      </c>
      <c r="B15" s="136">
        <v>9.5327156064542695</v>
      </c>
      <c r="C15" s="136">
        <f>D15-B15</f>
        <v>0.44900472059386054</v>
      </c>
      <c r="D15" s="136">
        <v>9.9817203270481301</v>
      </c>
      <c r="F15" s="2"/>
      <c r="G15" s="8"/>
      <c r="I15" s="138" t="s">
        <v>16</v>
      </c>
      <c r="J15" s="138">
        <v>24.59164315867913</v>
      </c>
      <c r="K15" s="138">
        <v>23.235994290732283</v>
      </c>
      <c r="L15" s="138">
        <v>22.942414281113219</v>
      </c>
    </row>
    <row r="16" spans="1:19" x14ac:dyDescent="0.2">
      <c r="A16" s="131" t="s">
        <v>2</v>
      </c>
      <c r="B16" s="130">
        <v>9.5068114879584709</v>
      </c>
      <c r="C16" s="130">
        <f>D16-B16</f>
        <v>0.1122511801484638</v>
      </c>
      <c r="D16" s="130">
        <v>9.6190626681069347</v>
      </c>
      <c r="F16" s="2"/>
      <c r="G16" s="8"/>
      <c r="I16" s="138" t="s">
        <v>0</v>
      </c>
      <c r="J16" s="138">
        <v>22.761085451642622</v>
      </c>
      <c r="K16" s="138">
        <v>19.16041298072647</v>
      </c>
      <c r="L16" s="138">
        <v>18.253768833373485</v>
      </c>
    </row>
    <row r="17" spans="1:12" x14ac:dyDescent="0.2">
      <c r="A17" s="132" t="s">
        <v>3</v>
      </c>
      <c r="B17" s="130">
        <v>7.3222308281460329</v>
      </c>
      <c r="C17" s="130">
        <f>D17-B17</f>
        <v>5.1808236991599976E-2</v>
      </c>
      <c r="D17" s="130">
        <v>7.3740390651376329</v>
      </c>
      <c r="F17" s="2"/>
      <c r="G17" s="8"/>
      <c r="I17" s="138" t="s">
        <v>8</v>
      </c>
      <c r="J17" s="138">
        <v>22.648834271494156</v>
      </c>
      <c r="K17" s="138">
        <v>18.029266473076554</v>
      </c>
      <c r="L17" s="138">
        <v>15.533836391314521</v>
      </c>
    </row>
    <row r="18" spans="1:12" x14ac:dyDescent="0.2">
      <c r="A18" s="132" t="s">
        <v>13</v>
      </c>
      <c r="B18" s="130">
        <v>6.6746278657510416</v>
      </c>
      <c r="C18" s="130">
        <f>D18-B18</f>
        <v>4.3173530826333462E-2</v>
      </c>
      <c r="D18" s="130">
        <v>6.7178013965773751</v>
      </c>
      <c r="F18" s="2"/>
      <c r="G18" s="8"/>
      <c r="I18" s="138" t="s">
        <v>10</v>
      </c>
      <c r="J18" s="138">
        <v>21.880345422785435</v>
      </c>
      <c r="K18" s="138">
        <v>21.111856574076711</v>
      </c>
      <c r="L18" s="138">
        <v>16.742695254451835</v>
      </c>
    </row>
    <row r="19" spans="1:12" x14ac:dyDescent="0.2">
      <c r="A19" s="1"/>
      <c r="G19" s="8"/>
      <c r="I19" s="138" t="s">
        <v>50</v>
      </c>
      <c r="J19" s="138">
        <v>21.776728948802234</v>
      </c>
      <c r="K19" s="138">
        <v>17.355759392185764</v>
      </c>
      <c r="L19" s="138">
        <v>17.580261752482691</v>
      </c>
    </row>
    <row r="20" spans="1:12" x14ac:dyDescent="0.2">
      <c r="A20" s="1"/>
      <c r="G20" s="8"/>
      <c r="I20" s="138" t="s">
        <v>23</v>
      </c>
      <c r="J20" s="138">
        <v>21.595400119331636</v>
      </c>
      <c r="K20" s="138">
        <v>17.226238799706767</v>
      </c>
      <c r="L20" s="138">
        <v>16.863581140765568</v>
      </c>
    </row>
    <row r="21" spans="1:12" x14ac:dyDescent="0.2">
      <c r="A21" s="1"/>
      <c r="G21" s="8"/>
      <c r="I21" s="138" t="s">
        <v>5</v>
      </c>
      <c r="J21" s="138">
        <v>21.414071289861038</v>
      </c>
      <c r="K21" s="138">
        <v>17.416202335342629</v>
      </c>
      <c r="L21" s="138">
        <v>15.335238149513392</v>
      </c>
    </row>
    <row r="22" spans="1:12" x14ac:dyDescent="0.2">
      <c r="A22" s="1"/>
      <c r="G22" s="8"/>
      <c r="I22" s="138" t="s">
        <v>9</v>
      </c>
      <c r="J22" s="138">
        <v>20.878719507614512</v>
      </c>
      <c r="K22" s="138">
        <v>17.64070469563956</v>
      </c>
      <c r="L22" s="138">
        <v>13.867338101418076</v>
      </c>
    </row>
    <row r="23" spans="1:12" x14ac:dyDescent="0.2">
      <c r="A23" s="1"/>
      <c r="B23" s="5" t="s">
        <v>156</v>
      </c>
      <c r="C23" s="3">
        <v>17.545722927821625</v>
      </c>
      <c r="D23" s="3">
        <v>17.545722927821625</v>
      </c>
      <c r="G23" s="8"/>
      <c r="I23" s="138" t="s">
        <v>4</v>
      </c>
      <c r="J23" s="138">
        <v>20.749198915135516</v>
      </c>
      <c r="K23" s="138">
        <v>17.545722927821625</v>
      </c>
      <c r="L23" s="138">
        <v>12.3130909916701</v>
      </c>
    </row>
    <row r="24" spans="1:12" x14ac:dyDescent="0.2">
      <c r="A24" s="1"/>
      <c r="B24" s="1"/>
      <c r="C24" s="1">
        <v>0</v>
      </c>
      <c r="D24" s="7">
        <v>1</v>
      </c>
      <c r="G24" s="8"/>
      <c r="I24" s="138" t="s">
        <v>1</v>
      </c>
      <c r="J24" s="138">
        <v>20.524696554838588</v>
      </c>
      <c r="K24" s="138">
        <v>18.029266473076554</v>
      </c>
      <c r="L24" s="138">
        <v>14.229995760359273</v>
      </c>
    </row>
    <row r="25" spans="1:12" x14ac:dyDescent="0.2">
      <c r="G25" s="8"/>
      <c r="I25" s="138" t="s">
        <v>17</v>
      </c>
      <c r="J25" s="138">
        <v>20.308828900706921</v>
      </c>
      <c r="K25" s="138">
        <v>14.920772253580598</v>
      </c>
      <c r="L25" s="138">
        <v>15.395681092670255</v>
      </c>
    </row>
    <row r="26" spans="1:12" x14ac:dyDescent="0.2">
      <c r="G26" s="8"/>
      <c r="I26" s="138" t="s">
        <v>6</v>
      </c>
      <c r="J26" s="138">
        <v>19.661225938311933</v>
      </c>
      <c r="K26" s="138">
        <v>14.627192243961531</v>
      </c>
      <c r="L26" s="138">
        <v>12.48578511497543</v>
      </c>
    </row>
    <row r="27" spans="1:12" x14ac:dyDescent="0.2">
      <c r="B27" s="2"/>
      <c r="C27" s="2"/>
      <c r="E27" s="2"/>
      <c r="G27" s="8"/>
      <c r="I27" s="138" t="s">
        <v>25</v>
      </c>
      <c r="J27" s="138">
        <v>19.091335331404338</v>
      </c>
      <c r="K27" s="138">
        <v>17.994727648415488</v>
      </c>
      <c r="L27" s="138">
        <v>14.75671283644053</v>
      </c>
    </row>
    <row r="28" spans="1:12" x14ac:dyDescent="0.2">
      <c r="E28" s="2"/>
      <c r="G28" s="8"/>
      <c r="I28" s="138" t="s">
        <v>12</v>
      </c>
      <c r="J28" s="138">
        <v>16.673617605129703</v>
      </c>
      <c r="K28" s="138">
        <v>11.60504508611824</v>
      </c>
      <c r="L28" s="138">
        <v>10.128510331857662</v>
      </c>
    </row>
    <row r="29" spans="1:12" x14ac:dyDescent="0.2">
      <c r="E29" s="2"/>
      <c r="G29" s="8"/>
      <c r="I29" s="138" t="s">
        <v>21</v>
      </c>
      <c r="J29" s="138">
        <v>16.423211126336977</v>
      </c>
      <c r="K29" s="138">
        <v>12.822538655420823</v>
      </c>
      <c r="L29" s="138">
        <v>10.65522740793892</v>
      </c>
    </row>
    <row r="30" spans="1:12" x14ac:dyDescent="0.2">
      <c r="E30" s="2"/>
      <c r="G30" s="8"/>
      <c r="I30" s="138" t="s">
        <v>27</v>
      </c>
      <c r="J30" s="138">
        <v>15.818781694768317</v>
      </c>
      <c r="K30" s="138">
        <v>14.350881646673002</v>
      </c>
      <c r="L30" s="138">
        <v>13.444237499320016</v>
      </c>
    </row>
    <row r="31" spans="1:12" x14ac:dyDescent="0.2">
      <c r="A31" s="1"/>
      <c r="D31" s="10"/>
      <c r="E31" s="2"/>
      <c r="G31" s="8"/>
      <c r="I31" s="138" t="s">
        <v>20</v>
      </c>
      <c r="J31" s="138">
        <v>14.91213754741533</v>
      </c>
      <c r="K31" s="138">
        <v>11.587775673787709</v>
      </c>
      <c r="L31" s="138">
        <v>15.559740509810322</v>
      </c>
    </row>
    <row r="32" spans="1:12" x14ac:dyDescent="0.2">
      <c r="A32" s="12"/>
      <c r="E32" s="2"/>
      <c r="G32" s="8"/>
      <c r="I32" s="138" t="s">
        <v>18</v>
      </c>
      <c r="J32" s="138">
        <v>14.091840461715007</v>
      </c>
      <c r="K32" s="138">
        <v>12.718922181437625</v>
      </c>
      <c r="L32" s="138">
        <v>11.70866156010144</v>
      </c>
    </row>
    <row r="33" spans="1:12" x14ac:dyDescent="0.2">
      <c r="A33" s="1"/>
      <c r="E33" s="2"/>
      <c r="G33" s="8"/>
      <c r="I33" s="138" t="s">
        <v>11</v>
      </c>
      <c r="J33" s="138">
        <v>13.331986319171552</v>
      </c>
      <c r="K33" s="138">
        <v>9.5327156064542695</v>
      </c>
      <c r="L33" s="138">
        <v>8.5310896912833503</v>
      </c>
    </row>
    <row r="34" spans="1:12" x14ac:dyDescent="0.2">
      <c r="A34" s="1"/>
      <c r="E34" s="2"/>
      <c r="G34" s="8"/>
      <c r="I34" s="138" t="s">
        <v>22</v>
      </c>
      <c r="J34" s="138">
        <v>13.08157984037882</v>
      </c>
      <c r="K34" s="138">
        <v>10.214857393510327</v>
      </c>
      <c r="L34" s="138">
        <v>8.8074002885718787</v>
      </c>
    </row>
    <row r="35" spans="1:12" x14ac:dyDescent="0.2">
      <c r="A35" s="12"/>
      <c r="B35" s="11"/>
      <c r="C35" s="2"/>
      <c r="G35" s="8"/>
      <c r="I35" s="138" t="s">
        <v>26</v>
      </c>
      <c r="J35" s="138">
        <v>12.658479238280762</v>
      </c>
      <c r="K35" s="138">
        <v>11.423716256647644</v>
      </c>
      <c r="L35" s="138">
        <v>10.948807417557983</v>
      </c>
    </row>
    <row r="36" spans="1:12" x14ac:dyDescent="0.2">
      <c r="G36" s="8"/>
      <c r="I36" s="138" t="s">
        <v>2</v>
      </c>
      <c r="J36" s="138">
        <v>12.200839811521634</v>
      </c>
      <c r="K36" s="138">
        <v>9.6190626681069347</v>
      </c>
      <c r="L36" s="138">
        <v>9.6276973742722021</v>
      </c>
    </row>
    <row r="37" spans="1:12" x14ac:dyDescent="0.2">
      <c r="G37" s="8"/>
      <c r="I37" s="138" t="s">
        <v>3</v>
      </c>
      <c r="J37" s="138">
        <v>9.5327156064542695</v>
      </c>
      <c r="K37" s="138">
        <v>7.3740390651376329</v>
      </c>
      <c r="L37" s="138">
        <v>5.9147737232075865</v>
      </c>
    </row>
    <row r="38" spans="1:12" x14ac:dyDescent="0.2">
      <c r="G38" s="8"/>
      <c r="I38" s="138" t="s">
        <v>13</v>
      </c>
      <c r="J38" s="138">
        <v>8.5569938097791489</v>
      </c>
      <c r="K38" s="138">
        <v>6.7178013965773751</v>
      </c>
      <c r="L38" s="138">
        <v>6.2256231451571811</v>
      </c>
    </row>
    <row r="39" spans="1:12" x14ac:dyDescent="0.2">
      <c r="A39" s="4"/>
      <c r="B39" s="11"/>
      <c r="C39" s="2"/>
      <c r="D39" s="11"/>
      <c r="E39" s="2"/>
      <c r="G39" s="8"/>
    </row>
    <row r="40" spans="1:12" x14ac:dyDescent="0.2">
      <c r="A40" s="1"/>
      <c r="B40" s="6"/>
      <c r="C40" s="2"/>
      <c r="D40" s="6"/>
      <c r="E40" s="2"/>
      <c r="G40" s="8"/>
    </row>
    <row r="41" spans="1:12" x14ac:dyDescent="0.2">
      <c r="A41" s="4"/>
      <c r="B41" s="10"/>
      <c r="C41" s="2"/>
      <c r="D41" s="10"/>
      <c r="E41" s="2"/>
      <c r="G41" s="8"/>
    </row>
    <row r="42" spans="1:12" x14ac:dyDescent="0.2">
      <c r="A42" s="4"/>
      <c r="B42" s="6"/>
      <c r="C42" s="2"/>
      <c r="D42" s="6"/>
      <c r="E42" s="2"/>
      <c r="G42" s="8"/>
    </row>
    <row r="43" spans="1:12" x14ac:dyDescent="0.2">
      <c r="A43" s="4"/>
      <c r="B43" s="6"/>
      <c r="C43" s="2"/>
      <c r="D43" s="6"/>
      <c r="E43" s="2"/>
      <c r="G43" s="8"/>
    </row>
    <row r="44" spans="1:12" x14ac:dyDescent="0.2">
      <c r="A44" s="4"/>
      <c r="B44" s="10"/>
      <c r="C44" s="2"/>
      <c r="D44" s="10"/>
      <c r="E44" s="2"/>
      <c r="G44" s="8"/>
    </row>
    <row r="45" spans="1:12" x14ac:dyDescent="0.2">
      <c r="G45" s="8"/>
      <c r="H45" s="1"/>
    </row>
    <row r="46" spans="1:12" x14ac:dyDescent="0.2">
      <c r="G46" s="8"/>
    </row>
    <row r="47" spans="1:12" x14ac:dyDescent="0.2">
      <c r="G47" s="8"/>
    </row>
    <row r="48" spans="1:12" x14ac:dyDescent="0.2">
      <c r="G48" s="8"/>
    </row>
    <row r="49" spans="7:7" x14ac:dyDescent="0.2">
      <c r="G49" s="8"/>
    </row>
    <row r="50" spans="7:7" x14ac:dyDescent="0.2">
      <c r="G50" s="8"/>
    </row>
    <row r="51" spans="7:7" x14ac:dyDescent="0.2">
      <c r="G51" s="8"/>
    </row>
    <row r="52" spans="7:7" x14ac:dyDescent="0.2">
      <c r="G52" s="8"/>
    </row>
    <row r="53" spans="7:7" x14ac:dyDescent="0.2">
      <c r="G53" s="8"/>
    </row>
    <row r="54" spans="7:7" x14ac:dyDescent="0.2">
      <c r="G54" s="8"/>
    </row>
    <row r="55" spans="7:7" x14ac:dyDescent="0.2">
      <c r="G55" s="8"/>
    </row>
    <row r="56" spans="7:7" x14ac:dyDescent="0.2">
      <c r="G56" s="8"/>
    </row>
    <row r="57" spans="7:7" x14ac:dyDescent="0.2">
      <c r="G57" s="8"/>
    </row>
  </sheetData>
  <autoFilter ref="I10:L38" xr:uid="{00000000-0001-0000-1000-000000000000}">
    <sortState xmlns:xlrd2="http://schemas.microsoft.com/office/spreadsheetml/2017/richdata2" ref="I11:L38">
      <sortCondition descending="1" ref="J10:J38"/>
    </sortState>
  </autoFilter>
  <sortState xmlns:xlrd2="http://schemas.microsoft.com/office/spreadsheetml/2017/richdata2" ref="I11:L38">
    <sortCondition ref="K11:K38"/>
  </sortState>
  <conditionalFormatting sqref="B35">
    <cfRule type="expression" dxfId="18" priority="170">
      <formula>L2:X57=1</formula>
    </cfRule>
  </conditionalFormatting>
  <conditionalFormatting sqref="B39 D39 B41 D41 B44 D44">
    <cfRule type="expression" dxfId="17" priority="171">
      <formula>#REF!=1</formula>
    </cfRule>
  </conditionalFormatting>
  <conditionalFormatting sqref="C23">
    <cfRule type="expression" dxfId="16" priority="177">
      <formula>P55:AC57=1</formula>
    </cfRule>
  </conditionalFormatting>
  <conditionalFormatting sqref="D23:D24">
    <cfRule type="expression" dxfId="15" priority="178">
      <formula>P56:AC57=1</formula>
    </cfRule>
  </conditionalFormatting>
  <conditionalFormatting sqref="D31">
    <cfRule type="expression" dxfId="14" priority="179">
      <formula>N57:Z57=1</formula>
    </cfRule>
  </conditionalFormatting>
  <conditionalFormatting sqref="E6:E8">
    <cfRule type="expression" dxfId="13" priority="180">
      <formula>P57:AC57=1</formula>
    </cfRule>
  </conditionalFormatting>
  <conditionalFormatting sqref="E9">
    <cfRule type="expression" dxfId="12" priority="181">
      <formula>#REF!=1</formula>
    </cfRule>
  </conditionalFormatting>
  <conditionalFormatting sqref="E10:E11">
    <cfRule type="expression" dxfId="11" priority="182">
      <formula>#REF!=1</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 sheet</vt:lpstr>
      <vt:lpstr>Contents</vt:lpstr>
      <vt:lpstr>Annual excl tax</vt:lpstr>
      <vt:lpstr>Annual incl tax</vt:lpstr>
      <vt:lpstr>5.4.1 (Small excl tax)</vt:lpstr>
      <vt:lpstr>5.4.1 (Small incl tax)</vt:lpstr>
      <vt:lpstr>5.4.2 (Medium excl tax)</vt:lpstr>
      <vt:lpstr>5.4.2 (Medium incl tax)</vt:lpstr>
      <vt:lpstr>chart_data</vt:lpstr>
      <vt:lpstr>5.4.3 (Large excl tax)</vt:lpstr>
      <vt:lpstr>5.4.3 (Large incl tax)</vt:lpstr>
      <vt:lpstr>5.4.4 (Very Large excl tax)</vt:lpstr>
      <vt:lpstr>5.4.4 (Very Large incl tax)</vt:lpstr>
      <vt:lpstr>Methodology</vt:lpstr>
      <vt:lpstr>Charts</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Authorised User</dc:creator>
  <cp:lastModifiedBy>Nye, William (Energy Security)</cp:lastModifiedBy>
  <cp:lastPrinted>2019-11-21T15:36:03Z</cp:lastPrinted>
  <dcterms:created xsi:type="dcterms:W3CDTF">2002-03-25T11:58:31Z</dcterms:created>
  <dcterms:modified xsi:type="dcterms:W3CDTF">2024-05-24T23:07:40Z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2019-09-24T10:06:52Z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8246cc0d-f0cd-44b0-8225-000003d82987</vt:lpwstr>
  </property>
  <property fmtid="{D5CDD505-2E9C-101B-9397-08002B2CF9AE}" pid="8" name="MSIP_Label_ba62f585-b40f-4ab9-bafe-39150f03d124_ContentBits">
    <vt:lpwstr>0</vt:lpwstr>
  </property>
</Properties>
</file>