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U:\Statistics\Prices Team\Quarterly Prices Publication QEP\Tables\"/>
    </mc:Choice>
  </mc:AlternateContent>
  <xr:revisionPtr revIDLastSave="0" documentId="13_ncr:1_{3C8C4574-B1CC-4476-8C88-A587AE9C0A6D}" xr6:coauthVersionLast="47" xr6:coauthVersionMax="47" xr10:uidLastSave="{00000000-0000-0000-0000-000000000000}"/>
  <bookViews>
    <workbookView xWindow="0" yWindow="0" windowWidth="19200" windowHeight="21000" tabRatio="884" xr2:uid="{00000000-000D-0000-FFFF-FFFF00000000}"/>
  </bookViews>
  <sheets>
    <sheet name="Cover sheet" sheetId="29" r:id="rId1"/>
    <sheet name="Contents" sheetId="35" r:id="rId2"/>
    <sheet name="Table 5.3.1" sheetId="19" state="hidden" r:id="rId3"/>
    <sheet name="Annual Data OLD" sheetId="6" state="hidden" r:id="rId4"/>
    <sheet name="Annual  % Changes OLD" sheetId="15" state="hidden" r:id="rId5"/>
    <sheet name="5.3.1 (excl. taxes)" sheetId="30" r:id="rId6"/>
    <sheet name="5.3.1 (inc. taxes)" sheetId="31" r:id="rId7"/>
    <sheet name="5.3.1 (% change excl. taxes)" sheetId="32" r:id="rId8"/>
    <sheet name="5.3.1 (% change inc. taxes)" sheetId="36" r:id="rId9"/>
    <sheet name="Exchange rates OLD" sheetId="14" state="hidden" r:id="rId10"/>
    <sheet name="Exchange rates" sheetId="34" r:id="rId11"/>
    <sheet name="Chart 5.3.1" sheetId="27" state="hidden" r:id="rId12"/>
    <sheet name="chart_data" sheetId="3" state="hidden" r:id="rId13"/>
  </sheets>
  <definedNames>
    <definedName name="_xlnm._FilterDatabase" localSheetId="12" hidden="1">chart_data!$A$5:$D$33</definedName>
    <definedName name="_xlnm.Print_Area" localSheetId="0">'Cover sheet'!#REF!</definedName>
    <definedName name="_xlnm.Print_Area" localSheetId="2">'Table 5.3.1'!$A$1:$O$51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5" i="36" l="1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B22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B21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AC17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AC16" i="36"/>
  <c r="AB16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AC15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AC14" i="36"/>
  <c r="AB14" i="36"/>
  <c r="AA14" i="36"/>
  <c r="Z14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AC13" i="36"/>
  <c r="AB13" i="36"/>
  <c r="AA13" i="36"/>
  <c r="Z13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AC12" i="36"/>
  <c r="AB12" i="36"/>
  <c r="AA12" i="36"/>
  <c r="Z12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AC11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AC10" i="36"/>
  <c r="AB10" i="36"/>
  <c r="AA10" i="36"/>
  <c r="Z10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AC9" i="36"/>
  <c r="AB9" i="36"/>
  <c r="AA9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P6" i="32"/>
  <c r="P7" i="32"/>
  <c r="P8" i="32"/>
  <c r="P9" i="32"/>
  <c r="P10" i="32"/>
  <c r="P11" i="32"/>
  <c r="P12" i="32"/>
  <c r="P13" i="32"/>
  <c r="P14" i="32"/>
  <c r="P15" i="32"/>
  <c r="P16" i="32"/>
  <c r="P17" i="32"/>
  <c r="P18" i="32"/>
  <c r="P19" i="32"/>
  <c r="P20" i="32"/>
  <c r="P21" i="32"/>
  <c r="P22" i="32"/>
  <c r="P23" i="32"/>
  <c r="P24" i="32"/>
  <c r="P25" i="32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S6" i="32"/>
  <c r="S7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T6" i="32"/>
  <c r="T7" i="32"/>
  <c r="T8" i="32"/>
  <c r="T9" i="32"/>
  <c r="T10" i="32"/>
  <c r="T11" i="32"/>
  <c r="T12" i="32"/>
  <c r="T13" i="32"/>
  <c r="T14" i="32"/>
  <c r="T15" i="32"/>
  <c r="T16" i="32"/>
  <c r="T17" i="32"/>
  <c r="T18" i="32"/>
  <c r="T19" i="32"/>
  <c r="T20" i="32"/>
  <c r="T21" i="32"/>
  <c r="T22" i="32"/>
  <c r="T23" i="32"/>
  <c r="T24" i="32"/>
  <c r="T25" i="32"/>
  <c r="U6" i="32"/>
  <c r="U7" i="32"/>
  <c r="U8" i="32"/>
  <c r="U9" i="32"/>
  <c r="U10" i="32"/>
  <c r="U11" i="32"/>
  <c r="U12" i="32"/>
  <c r="U13" i="32"/>
  <c r="U14" i="32"/>
  <c r="U15" i="32"/>
  <c r="U16" i="32"/>
  <c r="U17" i="32"/>
  <c r="U18" i="32"/>
  <c r="U19" i="32"/>
  <c r="U20" i="32"/>
  <c r="U21" i="32"/>
  <c r="U22" i="32"/>
  <c r="U23" i="32"/>
  <c r="U24" i="32"/>
  <c r="U25" i="32"/>
  <c r="V6" i="32"/>
  <c r="V7" i="32"/>
  <c r="V8" i="32"/>
  <c r="V9" i="32"/>
  <c r="V10" i="32"/>
  <c r="V11" i="32"/>
  <c r="V12" i="32"/>
  <c r="V13" i="32"/>
  <c r="V14" i="32"/>
  <c r="V15" i="32"/>
  <c r="V16" i="32"/>
  <c r="V17" i="32"/>
  <c r="V18" i="32"/>
  <c r="V19" i="32"/>
  <c r="V20" i="32"/>
  <c r="V21" i="32"/>
  <c r="V22" i="32"/>
  <c r="V23" i="32"/>
  <c r="V24" i="32"/>
  <c r="V25" i="32"/>
  <c r="W6" i="32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X18" i="32"/>
  <c r="X19" i="32"/>
  <c r="X20" i="32"/>
  <c r="X21" i="32"/>
  <c r="X22" i="32"/>
  <c r="X23" i="32"/>
  <c r="X24" i="32"/>
  <c r="X25" i="32"/>
  <c r="Y6" i="32"/>
  <c r="Y7" i="32"/>
  <c r="Y8" i="32"/>
  <c r="Y9" i="32"/>
  <c r="Y10" i="32"/>
  <c r="Y11" i="32"/>
  <c r="Y12" i="32"/>
  <c r="Y13" i="32"/>
  <c r="Y14" i="32"/>
  <c r="Y15" i="32"/>
  <c r="Y16" i="32"/>
  <c r="Y17" i="32"/>
  <c r="Y18" i="32"/>
  <c r="Y19" i="32"/>
  <c r="Y20" i="32"/>
  <c r="Y21" i="32"/>
  <c r="Y22" i="32"/>
  <c r="Y23" i="32"/>
  <c r="Y24" i="32"/>
  <c r="Y25" i="32"/>
  <c r="Z6" i="32"/>
  <c r="Z7" i="32"/>
  <c r="Z8" i="32"/>
  <c r="Z9" i="32"/>
  <c r="Z10" i="32"/>
  <c r="Z11" i="32"/>
  <c r="Z12" i="32"/>
  <c r="Z13" i="32"/>
  <c r="Z14" i="32"/>
  <c r="Z15" i="32"/>
  <c r="Z16" i="32"/>
  <c r="Z17" i="32"/>
  <c r="Z18" i="32"/>
  <c r="Z19" i="32"/>
  <c r="Z20" i="32"/>
  <c r="Z21" i="32"/>
  <c r="Z22" i="32"/>
  <c r="Z23" i="32"/>
  <c r="Z24" i="32"/>
  <c r="Z25" i="32"/>
  <c r="AA6" i="32"/>
  <c r="AA7" i="32"/>
  <c r="AA8" i="32"/>
  <c r="AA9" i="32"/>
  <c r="AA10" i="32"/>
  <c r="AA11" i="32"/>
  <c r="AA12" i="32"/>
  <c r="AA13" i="32"/>
  <c r="AA14" i="32"/>
  <c r="AA15" i="32"/>
  <c r="AA16" i="32"/>
  <c r="AA17" i="32"/>
  <c r="AA18" i="32"/>
  <c r="AA19" i="32"/>
  <c r="AA20" i="32"/>
  <c r="AA21" i="32"/>
  <c r="AA22" i="32"/>
  <c r="AA23" i="32"/>
  <c r="AA24" i="32"/>
  <c r="AA25" i="32"/>
  <c r="AB6" i="32"/>
  <c r="AB7" i="32"/>
  <c r="AB8" i="32"/>
  <c r="AB9" i="32"/>
  <c r="AB10" i="32"/>
  <c r="AB11" i="32"/>
  <c r="AB12" i="32"/>
  <c r="AB13" i="32"/>
  <c r="AB14" i="32"/>
  <c r="AB15" i="32"/>
  <c r="AB16" i="32"/>
  <c r="AB17" i="32"/>
  <c r="AB18" i="32"/>
  <c r="AB19" i="32"/>
  <c r="AB20" i="32"/>
  <c r="AB21" i="32"/>
  <c r="AB22" i="32"/>
  <c r="AB23" i="32"/>
  <c r="AB24" i="32"/>
  <c r="AB25" i="32"/>
  <c r="AC6" i="32"/>
  <c r="AC7" i="32"/>
  <c r="AC8" i="32"/>
  <c r="AC9" i="32"/>
  <c r="AC10" i="32"/>
  <c r="AC11" i="32"/>
  <c r="AC12" i="32"/>
  <c r="AC13" i="32"/>
  <c r="AC14" i="32"/>
  <c r="AC15" i="32"/>
  <c r="AC16" i="32"/>
  <c r="AC17" i="32"/>
  <c r="AC18" i="32"/>
  <c r="AC19" i="32"/>
  <c r="AC20" i="32"/>
  <c r="AC21" i="32"/>
  <c r="AC22" i="32"/>
  <c r="AC23" i="32"/>
  <c r="AC24" i="32"/>
  <c r="AC25" i="32"/>
  <c r="AD53" i="31" l="1"/>
  <c r="AE53" i="31" s="1"/>
  <c r="AF53" i="31"/>
  <c r="AG53" i="31"/>
  <c r="AD53" i="30"/>
  <c r="AE53" i="30" s="1"/>
  <c r="AF53" i="30"/>
  <c r="AG53" i="30"/>
  <c r="E6" i="3" l="1"/>
  <c r="C15" i="3"/>
  <c r="AG27" i="31"/>
  <c r="AF27" i="31"/>
  <c r="AG26" i="31"/>
  <c r="AF26" i="31"/>
  <c r="AG25" i="31"/>
  <c r="AF25" i="31"/>
  <c r="AG24" i="31"/>
  <c r="AF24" i="31"/>
  <c r="AG23" i="31"/>
  <c r="AF23" i="31"/>
  <c r="AG22" i="31"/>
  <c r="AF22" i="31"/>
  <c r="AG21" i="31"/>
  <c r="AF21" i="31"/>
  <c r="AG20" i="31"/>
  <c r="AF20" i="31"/>
  <c r="AG19" i="31"/>
  <c r="AF19" i="31"/>
  <c r="AG18" i="31"/>
  <c r="AF18" i="31"/>
  <c r="AG17" i="31"/>
  <c r="AF17" i="31"/>
  <c r="AG16" i="31"/>
  <c r="AF16" i="31"/>
  <c r="AG15" i="31"/>
  <c r="AF15" i="31"/>
  <c r="AG14" i="31"/>
  <c r="AF14" i="31"/>
  <c r="AG13" i="31"/>
  <c r="AF13" i="31"/>
  <c r="AG12" i="31"/>
  <c r="AF12" i="31"/>
  <c r="AG11" i="31"/>
  <c r="AF11" i="31"/>
  <c r="AG10" i="31"/>
  <c r="AF10" i="31"/>
  <c r="AG44" i="31"/>
  <c r="AF44" i="31"/>
  <c r="AG43" i="31"/>
  <c r="AF43" i="31"/>
  <c r="AG42" i="31"/>
  <c r="AF42" i="31"/>
  <c r="AG41" i="31"/>
  <c r="AF41" i="31"/>
  <c r="AG40" i="31"/>
  <c r="AF40" i="31"/>
  <c r="AG39" i="31"/>
  <c r="AF39" i="31"/>
  <c r="AG38" i="31"/>
  <c r="AF38" i="31"/>
  <c r="AG37" i="31"/>
  <c r="AF37" i="31"/>
  <c r="AG36" i="31"/>
  <c r="AF36" i="31"/>
  <c r="AG35" i="31"/>
  <c r="AF35" i="31"/>
  <c r="AG34" i="31"/>
  <c r="AF34" i="31"/>
  <c r="AG33" i="31"/>
  <c r="AF33" i="31"/>
  <c r="AG32" i="31"/>
  <c r="AF32" i="31"/>
  <c r="AG31" i="31"/>
  <c r="AF31" i="31"/>
  <c r="AG30" i="31"/>
  <c r="AF30" i="31"/>
  <c r="AG29" i="31"/>
  <c r="AF29" i="31"/>
  <c r="AG28" i="31"/>
  <c r="AF28" i="31"/>
  <c r="AD27" i="31"/>
  <c r="AD26" i="31"/>
  <c r="AD25" i="31"/>
  <c r="AD24" i="31"/>
  <c r="AD23" i="31"/>
  <c r="AD22" i="31"/>
  <c r="AD21" i="31"/>
  <c r="AD20" i="31"/>
  <c r="AD19" i="31"/>
  <c r="AD18" i="31"/>
  <c r="AD17" i="31"/>
  <c r="AD16" i="31"/>
  <c r="AD15" i="31"/>
  <c r="AD14" i="31"/>
  <c r="AD13" i="31"/>
  <c r="AD12" i="31"/>
  <c r="AD11" i="31"/>
  <c r="AD10" i="31"/>
  <c r="AD39" i="31"/>
  <c r="AD38" i="31"/>
  <c r="AD37" i="31"/>
  <c r="AD36" i="31"/>
  <c r="AD35" i="31"/>
  <c r="AD34" i="31"/>
  <c r="AD33" i="31"/>
  <c r="AD32" i="31"/>
  <c r="AD31" i="31"/>
  <c r="AD30" i="31"/>
  <c r="AD29" i="31"/>
  <c r="AD28" i="31"/>
  <c r="AD44" i="31"/>
  <c r="AE44" i="31" s="1"/>
  <c r="AD43" i="31"/>
  <c r="AE43" i="31" s="1"/>
  <c r="AD42" i="31"/>
  <c r="AE42" i="31" s="1"/>
  <c r="AD52" i="31"/>
  <c r="AE52" i="31" s="1"/>
  <c r="AF52" i="31"/>
  <c r="AG52" i="31"/>
  <c r="AG52" i="30"/>
  <c r="AD52" i="30"/>
  <c r="AE52" i="30" s="1"/>
  <c r="AF52" i="30"/>
  <c r="AD51" i="30"/>
  <c r="AE51" i="30" s="1"/>
  <c r="AD51" i="31"/>
  <c r="AE51" i="31" s="1"/>
  <c r="AG51" i="31"/>
  <c r="AF51" i="31"/>
  <c r="AF51" i="30" l="1"/>
  <c r="AG51" i="30"/>
  <c r="E11" i="3" l="1"/>
  <c r="AE10" i="31"/>
  <c r="AG50" i="31"/>
  <c r="AF50" i="31"/>
  <c r="AD50" i="31"/>
  <c r="AE50" i="31" s="1"/>
  <c r="AG49" i="31"/>
  <c r="AF49" i="31"/>
  <c r="AD49" i="31"/>
  <c r="AE49" i="31" s="1"/>
  <c r="AG48" i="31"/>
  <c r="AF48" i="31"/>
  <c r="AD48" i="31"/>
  <c r="AE48" i="31" s="1"/>
  <c r="AG47" i="31"/>
  <c r="AF47" i="31"/>
  <c r="AD47" i="31"/>
  <c r="AE47" i="31" s="1"/>
  <c r="AG46" i="31"/>
  <c r="AF46" i="31"/>
  <c r="AD46" i="31"/>
  <c r="AE46" i="31" s="1"/>
  <c r="AG45" i="31"/>
  <c r="AF45" i="31"/>
  <c r="AD45" i="31"/>
  <c r="AE45" i="31" s="1"/>
  <c r="AD41" i="31"/>
  <c r="AE41" i="31" s="1"/>
  <c r="AD40" i="31"/>
  <c r="AE40" i="31" s="1"/>
  <c r="AE39" i="31"/>
  <c r="AE38" i="31"/>
  <c r="AE37" i="31"/>
  <c r="AE36" i="31"/>
  <c r="AE35" i="31"/>
  <c r="AE34" i="31"/>
  <c r="AE33" i="31"/>
  <c r="AE32" i="31"/>
  <c r="AE31" i="31"/>
  <c r="AE30" i="31"/>
  <c r="AE29" i="31"/>
  <c r="AE28" i="31"/>
  <c r="AE27" i="31"/>
  <c r="AE26" i="31"/>
  <c r="AE25" i="31"/>
  <c r="AE24" i="31"/>
  <c r="AE23" i="31"/>
  <c r="AE22" i="31"/>
  <c r="AE21" i="31"/>
  <c r="AE20" i="31"/>
  <c r="AE19" i="31"/>
  <c r="AE18" i="31"/>
  <c r="AE17" i="31"/>
  <c r="AE16" i="31"/>
  <c r="AE15" i="31"/>
  <c r="AE14" i="31"/>
  <c r="AE13" i="31"/>
  <c r="AE12" i="31"/>
  <c r="AE11" i="31"/>
  <c r="AE10" i="30"/>
  <c r="AG50" i="30"/>
  <c r="AF50" i="30"/>
  <c r="AD50" i="30"/>
  <c r="AE50" i="30" s="1"/>
  <c r="AG49" i="30"/>
  <c r="AF49" i="30"/>
  <c r="AD49" i="30"/>
  <c r="AE49" i="30" s="1"/>
  <c r="AG48" i="30"/>
  <c r="AF48" i="30"/>
  <c r="AD48" i="30"/>
  <c r="AE48" i="30" s="1"/>
  <c r="AG47" i="30"/>
  <c r="AF47" i="30"/>
  <c r="AD47" i="30"/>
  <c r="AE47" i="30" s="1"/>
  <c r="AG46" i="30"/>
  <c r="AF46" i="30"/>
  <c r="AD46" i="30"/>
  <c r="AE46" i="30" s="1"/>
  <c r="AG45" i="30"/>
  <c r="AF45" i="30"/>
  <c r="AD45" i="30"/>
  <c r="AE45" i="30" s="1"/>
  <c r="AG41" i="30"/>
  <c r="AF41" i="30"/>
  <c r="AD41" i="30"/>
  <c r="AE41" i="30" s="1"/>
  <c r="AG40" i="30"/>
  <c r="AF40" i="30"/>
  <c r="AD40" i="30"/>
  <c r="AE40" i="30" s="1"/>
  <c r="AE39" i="30"/>
  <c r="AE38" i="30"/>
  <c r="AE37" i="30"/>
  <c r="AE36" i="30"/>
  <c r="AE35" i="30"/>
  <c r="AE34" i="30"/>
  <c r="AE33" i="30"/>
  <c r="AE32" i="30"/>
  <c r="AE31" i="30"/>
  <c r="AE30" i="30"/>
  <c r="AE29" i="30"/>
  <c r="AE28" i="30"/>
  <c r="AE27" i="30"/>
  <c r="AE26" i="30"/>
  <c r="AE25" i="30"/>
  <c r="AE24" i="30"/>
  <c r="AE23" i="30"/>
  <c r="AE22" i="30"/>
  <c r="AE21" i="30"/>
  <c r="AE20" i="30"/>
  <c r="AE19" i="30"/>
  <c r="AE18" i="30"/>
  <c r="AE17" i="30"/>
  <c r="AE16" i="30"/>
  <c r="AE15" i="30"/>
  <c r="AE14" i="30"/>
  <c r="AE13" i="30"/>
  <c r="AE12" i="30"/>
  <c r="AE11" i="30"/>
  <c r="AD38" i="6"/>
  <c r="E21" i="3"/>
  <c r="C18" i="3"/>
  <c r="C6" i="3"/>
  <c r="C8" i="3"/>
  <c r="C12" i="3"/>
  <c r="C22" i="3"/>
  <c r="C23" i="3"/>
  <c r="C11" i="3"/>
  <c r="C28" i="3"/>
  <c r="C17" i="3"/>
  <c r="C10" i="3"/>
  <c r="C9" i="3"/>
  <c r="C16" i="3"/>
  <c r="C24" i="3"/>
  <c r="C30" i="3"/>
  <c r="C29" i="3"/>
  <c r="C26" i="3"/>
  <c r="C20" i="3"/>
  <c r="C19" i="3"/>
  <c r="C13" i="3"/>
  <c r="C21" i="3"/>
  <c r="C31" i="3"/>
  <c r="C14" i="3"/>
  <c r="C27" i="3"/>
  <c r="C25" i="3"/>
  <c r="P40" i="19"/>
  <c r="P39" i="19"/>
  <c r="P36" i="19"/>
  <c r="H40" i="19"/>
  <c r="H39" i="19"/>
  <c r="H36" i="19"/>
  <c r="H38" i="19" s="1"/>
  <c r="CF40" i="6"/>
  <c r="CF39" i="6"/>
  <c r="CF36" i="6"/>
  <c r="CF38" i="6" s="1"/>
  <c r="AP40" i="6"/>
  <c r="AP39" i="6"/>
  <c r="AP36" i="6"/>
  <c r="AP38" i="6" s="1"/>
  <c r="P38" i="19" l="1"/>
  <c r="A1" i="19"/>
  <c r="L40" i="19" l="1"/>
  <c r="L39" i="19"/>
  <c r="L36" i="19"/>
  <c r="L38" i="19" s="1"/>
  <c r="D40" i="19"/>
  <c r="D39" i="19"/>
  <c r="D36" i="19"/>
  <c r="D38" i="19" s="1"/>
  <c r="CE40" i="6" l="1"/>
  <c r="CE39" i="6"/>
  <c r="CE36" i="6"/>
  <c r="CE38" i="6" s="1"/>
  <c r="AO40" i="6"/>
  <c r="AO39" i="6"/>
  <c r="AO36" i="6"/>
  <c r="AO38" i="6" s="1"/>
  <c r="N40" i="19"/>
  <c r="M40" i="19"/>
  <c r="N39" i="19"/>
  <c r="M39" i="19"/>
  <c r="N36" i="19"/>
  <c r="N38" i="19" s="1"/>
  <c r="M36" i="19"/>
  <c r="M38" i="19" s="1"/>
  <c r="F40" i="19"/>
  <c r="F39" i="19"/>
  <c r="F36" i="19"/>
  <c r="F38" i="19" s="1"/>
  <c r="E40" i="19"/>
  <c r="E39" i="19"/>
  <c r="E36" i="19"/>
  <c r="E38" i="19" s="1"/>
  <c r="AN39" i="6" l="1"/>
  <c r="CD36" i="6"/>
  <c r="CD38" i="6" s="1"/>
  <c r="CC40" i="6"/>
  <c r="CC39" i="6"/>
  <c r="CC36" i="6"/>
  <c r="CC38" i="6" s="1"/>
  <c r="AM40" i="6"/>
  <c r="AM39" i="6"/>
  <c r="AM36" i="6"/>
  <c r="AM38" i="6" s="1"/>
  <c r="C32" i="3"/>
  <c r="C33" i="3"/>
  <c r="O36" i="19"/>
  <c r="E19" i="3" s="1"/>
  <c r="O40" i="19"/>
  <c r="O39" i="19"/>
  <c r="G40" i="19"/>
  <c r="G39" i="19"/>
  <c r="G36" i="19"/>
  <c r="G38" i="19" s="1"/>
  <c r="CB40" i="6"/>
  <c r="CB39" i="6"/>
  <c r="CB36" i="6"/>
  <c r="CB38" i="6" s="1"/>
  <c r="AL40" i="6"/>
  <c r="AL39" i="6"/>
  <c r="AL36" i="6"/>
  <c r="AL38" i="6" s="1"/>
  <c r="C40" i="19"/>
  <c r="C39" i="19"/>
  <c r="C36" i="19"/>
  <c r="C38" i="19" s="1"/>
  <c r="CA40" i="6"/>
  <c r="CA39" i="6"/>
  <c r="CA36" i="6"/>
  <c r="CA38" i="6" s="1"/>
  <c r="AK40" i="6"/>
  <c r="AK39" i="6"/>
  <c r="AK36" i="6"/>
  <c r="AK38" i="6" s="1"/>
  <c r="BW40" i="6"/>
  <c r="BW39" i="6"/>
  <c r="BW36" i="6"/>
  <c r="BW38" i="6" s="1"/>
  <c r="BV40" i="6"/>
  <c r="BV39" i="6"/>
  <c r="BV36" i="6"/>
  <c r="BV38" i="6" s="1"/>
  <c r="AG40" i="6"/>
  <c r="AF40" i="6"/>
  <c r="AG39" i="6"/>
  <c r="AF39" i="6"/>
  <c r="AG36" i="6"/>
  <c r="AG38" i="6" s="1"/>
  <c r="AF36" i="6"/>
  <c r="AF38" i="6" s="1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AR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E38" i="6"/>
  <c r="B38" i="6"/>
  <c r="K40" i="19"/>
  <c r="J40" i="19"/>
  <c r="B40" i="19"/>
  <c r="K39" i="19"/>
  <c r="J39" i="19"/>
  <c r="B39" i="19"/>
  <c r="K36" i="19"/>
  <c r="K38" i="19" s="1"/>
  <c r="J36" i="19"/>
  <c r="J38" i="19" s="1"/>
  <c r="B36" i="19"/>
  <c r="B38" i="19" s="1"/>
  <c r="AN40" i="6"/>
  <c r="CD39" i="6"/>
  <c r="CD40" i="6"/>
  <c r="AN36" i="6"/>
  <c r="AN38" i="6" s="1"/>
  <c r="O38" i="19" l="1"/>
  <c r="E31" i="3"/>
  <c r="E14" i="3"/>
  <c r="E12" i="3"/>
  <c r="E24" i="3"/>
  <c r="E17" i="3"/>
  <c r="E29" i="3"/>
  <c r="E22" i="3"/>
  <c r="E18" i="3"/>
  <c r="E20" i="3"/>
  <c r="E27" i="3"/>
  <c r="E30" i="3"/>
  <c r="E16" i="3"/>
  <c r="E28" i="3"/>
  <c r="E26" i="3"/>
  <c r="E8" i="3"/>
  <c r="E7" i="3"/>
  <c r="E13" i="3"/>
  <c r="E32" i="3"/>
  <c r="E23" i="3"/>
  <c r="E9" i="3"/>
  <c r="E15" i="3"/>
  <c r="E25" i="3"/>
  <c r="E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Marvin Jo (Statistics)</author>
  </authors>
  <commentList>
    <comment ref="A11" authorId="0" shapeId="0" xr:uid="{7258B0C5-4445-424E-9D26-5B154C2B3200}">
      <text>
        <r>
          <rPr>
            <b/>
            <sz val="9"/>
            <color indexed="81"/>
            <rFont val="Tahoma"/>
            <family val="2"/>
          </rPr>
          <t>Marvin Jo (Statistics):</t>
        </r>
        <r>
          <rPr>
            <sz val="9"/>
            <color indexed="81"/>
            <rFont val="Tahoma"/>
            <family val="2"/>
          </rPr>
          <t xml:space="preserve">
Use Eurostat medium sizeband prices</t>
        </r>
      </text>
    </comment>
    <comment ref="A18" authorId="0" shapeId="0" xr:uid="{E15AE609-023C-4E59-A145-4463099BE2DC}">
      <text>
        <r>
          <rPr>
            <b/>
            <sz val="9"/>
            <color indexed="81"/>
            <rFont val="Tahoma"/>
            <family val="2"/>
          </rPr>
          <t>Marvin Jo (Statistics):</t>
        </r>
        <r>
          <rPr>
            <sz val="9"/>
            <color indexed="81"/>
            <rFont val="Tahoma"/>
            <family val="2"/>
          </rPr>
          <t xml:space="preserve">
Use Eurostat medium sizeband prices</t>
        </r>
      </text>
    </comment>
    <comment ref="A19" authorId="0" shapeId="0" xr:uid="{EAF72CE7-AE99-4267-9277-AC11B1B92233}">
      <text>
        <r>
          <rPr>
            <b/>
            <sz val="9"/>
            <color indexed="81"/>
            <rFont val="Tahoma"/>
            <family val="2"/>
          </rPr>
          <t>Marvin Jo (Statistics):</t>
        </r>
        <r>
          <rPr>
            <sz val="9"/>
            <color indexed="81"/>
            <rFont val="Tahoma"/>
            <family val="2"/>
          </rPr>
          <t xml:space="preserve">
estimate missing ex tax from inc tax -14%</t>
        </r>
      </text>
    </comment>
    <comment ref="A25" authorId="0" shapeId="0" xr:uid="{CD5502A9-D68C-4FB7-9EB8-CE6B501F881F}">
      <text>
        <r>
          <rPr>
            <b/>
            <sz val="9"/>
            <color indexed="81"/>
            <rFont val="Tahoma"/>
            <family val="2"/>
          </rPr>
          <t>Marvin Jo (Statistics):</t>
        </r>
        <r>
          <rPr>
            <sz val="9"/>
            <color indexed="81"/>
            <rFont val="Tahoma"/>
            <family val="2"/>
          </rPr>
          <t xml:space="preserve">
Assume 5% tax rate from 2005</t>
        </r>
      </text>
    </comment>
    <comment ref="A32" authorId="0" shapeId="0" xr:uid="{672F227E-D97D-4657-8AC3-63D6DA1D967F}">
      <text>
        <r>
          <rPr>
            <b/>
            <sz val="9"/>
            <color indexed="81"/>
            <rFont val="Tahoma"/>
            <family val="2"/>
          </rPr>
          <t>Marvin Jo (Statistics):</t>
        </r>
        <r>
          <rPr>
            <sz val="9"/>
            <color indexed="81"/>
            <rFont val="Tahoma"/>
            <family val="2"/>
          </rPr>
          <t xml:space="preserve">
Use Eurostat medium sizeband prices</t>
        </r>
      </text>
    </comment>
  </commentList>
</comments>
</file>

<file path=xl/sharedStrings.xml><?xml version="1.0" encoding="utf-8"?>
<sst xmlns="http://schemas.openxmlformats.org/spreadsheetml/2006/main" count="928" uniqueCount="136">
  <si>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</si>
  <si>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</si>
  <si>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</si>
  <si>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</si>
  <si>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</si>
  <si>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</si>
  <si>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</si>
  <si>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</si>
  <si>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..</t>
  </si>
  <si>
    <t>Netherlands</t>
  </si>
  <si>
    <t>Portugal</t>
  </si>
  <si>
    <t>Spain</t>
  </si>
  <si>
    <t>Sweden</t>
  </si>
  <si>
    <t>UK</t>
  </si>
  <si>
    <t>Japan</t>
  </si>
  <si>
    <t xml:space="preserve">Excluding Taxes </t>
  </si>
  <si>
    <t>Canada</t>
  </si>
  <si>
    <t>USA</t>
  </si>
  <si>
    <t xml:space="preserve">Electricity </t>
  </si>
  <si>
    <t>Tax Component</t>
  </si>
  <si>
    <r>
      <t>Including Taxes</t>
    </r>
    <r>
      <rPr>
        <vertAlign val="superscript"/>
        <sz val="10"/>
        <rFont val="Arial"/>
        <family val="2"/>
      </rPr>
      <t>(2)</t>
    </r>
  </si>
  <si>
    <r>
      <t>Pence per kWh</t>
    </r>
    <r>
      <rPr>
        <vertAlign val="superscript"/>
        <sz val="10"/>
        <rFont val="Arial"/>
        <family val="2"/>
      </rPr>
      <t>(1)</t>
    </r>
  </si>
  <si>
    <t>Annual Average Exchange Rates</t>
  </si>
  <si>
    <t>Austria</t>
  </si>
  <si>
    <t>Belgium</t>
  </si>
  <si>
    <t>calculated in national currencies</t>
  </si>
  <si>
    <t>Excluding Taxes</t>
  </si>
  <si>
    <t>Including Taxes</t>
  </si>
  <si>
    <t xml:space="preserve">Excluding taxes </t>
  </si>
  <si>
    <t>Price (excl tax)</t>
  </si>
  <si>
    <t>Tax component</t>
  </si>
  <si>
    <t>Electricity</t>
  </si>
  <si>
    <t>Czech Republic</t>
  </si>
  <si>
    <t>Hungary</t>
  </si>
  <si>
    <t>Poland</t>
  </si>
  <si>
    <t>UK relative to:</t>
  </si>
  <si>
    <t>G7 rank</t>
  </si>
  <si>
    <t>EU 15</t>
  </si>
  <si>
    <t>including tax</t>
  </si>
  <si>
    <t>Source: Derived from the International Energy Agency publication, Energy Prices and Taxes</t>
  </si>
  <si>
    <t>median =</t>
  </si>
  <si>
    <t>2006-2007</t>
  </si>
  <si>
    <t>2007-2008</t>
  </si>
  <si>
    <t>2008-2009</t>
  </si>
  <si>
    <t>SORT INCL TAX INCREASING</t>
  </si>
  <si>
    <t>2009-2010</t>
  </si>
  <si>
    <t>2010-2011</t>
  </si>
  <si>
    <t>2011-2012</t>
  </si>
  <si>
    <t>2004-2005</t>
  </si>
  <si>
    <t>2005-2006</t>
  </si>
  <si>
    <t>2003-2004</t>
  </si>
  <si>
    <t>2002-2003</t>
  </si>
  <si>
    <t>Table 5.3.1 Industrial electricity prices in the IEA</t>
  </si>
  <si>
    <t>Australia</t>
  </si>
  <si>
    <t>Korea</t>
  </si>
  <si>
    <t>New Zealand</t>
  </si>
  <si>
    <t>Norway</t>
  </si>
  <si>
    <t>Switzerland</t>
  </si>
  <si>
    <t>Turkey</t>
  </si>
  <si>
    <t>IEA median</t>
  </si>
  <si>
    <t>IEA median%</t>
  </si>
  <si>
    <t>IEA rank</t>
  </si>
  <si>
    <t>United Kingdom</t>
  </si>
  <si>
    <t>Rest of IEA</t>
  </si>
  <si>
    <t>Annual percentage movements in industrial electricity prices in the IEA</t>
  </si>
  <si>
    <t xml:space="preserve"> Table 5.3.1 Industrial electricity prices in the IEA</t>
  </si>
  <si>
    <t>IEA Median (including taxes)</t>
  </si>
  <si>
    <t>chart should be 7.2 x 11</t>
  </si>
  <si>
    <t>Slovakia</t>
  </si>
  <si>
    <t>Czech Rep</t>
  </si>
  <si>
    <t>2012-2013</t>
  </si>
  <si>
    <t>Slovak Republic</t>
  </si>
  <si>
    <t>United States</t>
  </si>
  <si>
    <t>Replace</t>
  </si>
  <si>
    <t>with</t>
  </si>
  <si>
    <t>Take median from Table, as is based on all countries, including + - which are not in chart</t>
  </si>
  <si>
    <t>Return to Contents Page</t>
  </si>
  <si>
    <t>Contents</t>
  </si>
  <si>
    <t>Charts</t>
  </si>
  <si>
    <t>Further information</t>
  </si>
  <si>
    <t>Contacts</t>
  </si>
  <si>
    <t>Industrial electricity prices in the IEA</t>
  </si>
  <si>
    <t>Data is available back to 1979 on the historic data sheet.</t>
  </si>
  <si>
    <t>Exchange rates</t>
  </si>
  <si>
    <t>Data in these tables shows annual prices of electricity to industrial consumers in the IEA, with and without tax.</t>
  </si>
  <si>
    <t>2013-2014</t>
  </si>
  <si>
    <t>2014-2015</t>
  </si>
  <si>
    <t>2015-2016</t>
  </si>
  <si>
    <t>2016-2017</t>
  </si>
  <si>
    <t>Source: OECD</t>
  </si>
  <si>
    <t>2017-2018</t>
  </si>
  <si>
    <t>Chart 5.3.1</t>
  </si>
  <si>
    <t>About this data</t>
  </si>
  <si>
    <t>2018-2019</t>
  </si>
  <si>
    <r>
      <t>Including taxes</t>
    </r>
    <r>
      <rPr>
        <b/>
        <vertAlign val="superscript"/>
        <sz val="10"/>
        <rFont val="Arial"/>
        <family val="2"/>
      </rPr>
      <t>(2)</t>
    </r>
  </si>
  <si>
    <t>Former EU 15</t>
  </si>
  <si>
    <t>Energy Prices Statistics Team</t>
  </si>
  <si>
    <t>Table 5.3.1 Industrial electricity prices in the IEA excluding taxes</t>
  </si>
  <si>
    <t>Year</t>
  </si>
  <si>
    <t>UK relative to IEA median%</t>
  </si>
  <si>
    <t>UK relative to IEA rank</t>
  </si>
  <si>
    <t>UK relative to G7 rank</t>
  </si>
  <si>
    <t>Table 5.3.1 Industrial electricity prices in the IEA including taxes</t>
  </si>
  <si>
    <t>Annual percentage movements in industrial electricity prices in the IEA excluding taxes</t>
  </si>
  <si>
    <t>Years Between</t>
  </si>
  <si>
    <t>Annual percentage movements in industrial electricity prices in the IEA including taxes</t>
  </si>
  <si>
    <t>In pence per kWh</t>
  </si>
  <si>
    <t>Prices converted to pounds sterling using annual average exchange rates.</t>
  </si>
  <si>
    <t>Prices include all taxes where not refundable on purchase.</t>
  </si>
  <si>
    <t xml:space="preserve">Prices excluding taxes have been estimated using a weighted average of general sales taxes and fuel taxes levied by individual states. </t>
  </si>
  <si>
    <t xml:space="preserve">Source: Derived from the International Energy Agency publication, Energy Prices and Taxes </t>
  </si>
  <si>
    <t>Blank cells represent year where data was not reported in this table.</t>
  </si>
  <si>
    <t/>
  </si>
  <si>
    <t>2019-2020</t>
  </si>
  <si>
    <t>Freeze panes are turned on. To turn off freeze panes select the 'View' ribbon then 'Freeze Panes' then 'Unfreeze Panes' or use [Alt,W,F]</t>
  </si>
  <si>
    <r>
      <t xml:space="preserve">Energy Prices </t>
    </r>
    <r>
      <rPr>
        <sz val="18"/>
        <rFont val="Arial"/>
        <family val="2"/>
      </rPr>
      <t>International Comparisons</t>
    </r>
  </si>
  <si>
    <t>Quarterly Energy Prices Publication (opens in a new window)</t>
  </si>
  <si>
    <t>International industrial energy prices website (opens in a new window)</t>
  </si>
  <si>
    <t>International statistics data sources and methodologies (opens in a new window)</t>
  </si>
  <si>
    <t>Digest of United Kingdom Energy Statistics (DUKES): glossary and acronyms (opens in a new window)</t>
  </si>
  <si>
    <t>020 7215 5073</t>
  </si>
  <si>
    <t>0207 215 1000</t>
  </si>
  <si>
    <t>In the table r indicates revised data. An r in the date column indicates all data in the row has been revised. An r in a cell indicates that just that cell has been revised</t>
  </si>
  <si>
    <t>2020-2021</t>
  </si>
  <si>
    <t>Chart 5.3.1 Industrial electricity prices in the IEA - 2021</t>
  </si>
  <si>
    <t>Tables</t>
  </si>
  <si>
    <t>2021-2022</t>
  </si>
  <si>
    <t>energyprices.stats@energysecurity.gov.uk</t>
  </si>
  <si>
    <t>Press Office (media enquiries)</t>
  </si>
  <si>
    <t xml:space="preserve">newsdesk@energysecurity.gov.uk </t>
  </si>
  <si>
    <r>
      <t>Publication date:</t>
    </r>
    <r>
      <rPr>
        <sz val="11"/>
        <rFont val="Arial"/>
        <family val="2"/>
      </rPr>
      <t xml:space="preserve"> 28/09/2023</t>
    </r>
  </si>
  <si>
    <r>
      <t xml:space="preserve">Data period: </t>
    </r>
    <r>
      <rPr>
        <sz val="11"/>
        <rFont val="Arial"/>
        <family val="2"/>
      </rPr>
      <t>New data for 2022</t>
    </r>
  </si>
  <si>
    <r>
      <t xml:space="preserve">Next update: </t>
    </r>
    <r>
      <rPr>
        <sz val="11"/>
        <rFont val="Arial"/>
        <family val="2"/>
      </rPr>
      <t>26/09/2024</t>
    </r>
  </si>
  <si>
    <t>Revisions policy and standards for official statistics (opens in a new window)</t>
  </si>
  <si>
    <t xml:space="preserve">Calculated using formulas on 5.3.1 (excl. taxes) tab </t>
  </si>
  <si>
    <t xml:space="preserve">Calculated using formulas on 5.3.1 (inc. taxes) tab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</si>
</sst>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%"/>
    <numFmt numFmtId="165" formatCode="\+0.0;\-0.0"/>
    <numFmt numFmtId="166" formatCode="\+;;\-;&quot;+/-&quot;"/>
    <numFmt numFmtId="167" formatCode="\+"/>
    <numFmt numFmtId="168" formatCode="\-"/>
    <numFmt numFmtId="169" formatCode="_-* #,##0.000_-;\-* #,##0.000_-;_-* &quot;-&quot;??_-;_-@_-"/>
    <numFmt numFmtId="170" formatCode="dd\-mmm\-yyyy"/>
    <numFmt numFmtId="171" formatCode="0.00\r"/>
    <numFmt numFmtId="172" formatCode="0.00\ "/>
  </numFmts>
  <fonts count="4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u/>
      <sz val="8.5"/>
      <color indexed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name val="MS Sans Serif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3"/>
      <name val="Arial"/>
      <family val="2"/>
    </font>
    <font>
      <b/>
      <sz val="12"/>
      <color theme="1"/>
      <name val="Arial"/>
      <family val="2"/>
    </font>
    <font>
      <sz val="8"/>
      <color indexed="8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u/>
      <sz val="10"/>
      <color indexed="12"/>
      <name val="MS Sans Serif"/>
      <family val="2"/>
    </font>
    <font>
      <sz val="12"/>
      <color theme="3"/>
      <name val="Arial"/>
      <family val="2"/>
    </font>
    <font>
      <b/>
      <sz val="11"/>
      <color theme="3"/>
      <name val="Arial"/>
      <family val="2"/>
    </font>
    <font>
      <b/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2"/>
      <color rgb="FF1F497D"/>
      <name val="Arial"/>
      <family val="2"/>
    </font>
    <font>
      <b/>
      <sz val="11"/>
      <name val="Arial"/>
      <family val="2"/>
    </font>
    <font>
      <sz val="11"/>
      <color theme="3"/>
      <name val="Arial"/>
      <family val="2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13" applyNumberFormat="0" applyFill="0" applyAlignment="0" applyProtection="0"/>
  </cellStyleXfs>
  <cellXfs count="263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5" applyFont="1"/>
    <xf numFmtId="2" fontId="4" fillId="0" borderId="0" xfId="0" applyNumberFormat="1" applyFont="1"/>
    <xf numFmtId="2" fontId="4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4" fillId="0" borderId="0" xfId="0" quotePrefix="1" applyFont="1"/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5"/>
    <xf numFmtId="0" fontId="6" fillId="0" borderId="0" xfId="0" applyFont="1"/>
    <xf numFmtId="0" fontId="11" fillId="0" borderId="0" xfId="0" applyFont="1"/>
    <xf numFmtId="0" fontId="12" fillId="0" borderId="0" xfId="0" applyFont="1"/>
    <xf numFmtId="9" fontId="13" fillId="0" borderId="0" xfId="6" applyFont="1" applyAlignment="1">
      <alignment horizontal="center"/>
    </xf>
    <xf numFmtId="9" fontId="12" fillId="0" borderId="0" xfId="6" applyFont="1"/>
    <xf numFmtId="43" fontId="4" fillId="0" borderId="0" xfId="1" applyFont="1"/>
    <xf numFmtId="0" fontId="24" fillId="3" borderId="0" xfId="0" applyFont="1" applyFill="1"/>
    <xf numFmtId="2" fontId="4" fillId="0" borderId="0" xfId="0" quotePrefix="1" applyNumberFormat="1" applyFont="1" applyAlignment="1">
      <alignment horizontal="right"/>
    </xf>
    <xf numFmtId="0" fontId="21" fillId="0" borderId="0" xfId="0" applyFont="1"/>
    <xf numFmtId="9" fontId="21" fillId="0" borderId="0" xfId="6" applyFont="1"/>
    <xf numFmtId="167" fontId="0" fillId="0" borderId="0" xfId="0" applyNumberFormat="1"/>
    <xf numFmtId="2" fontId="4" fillId="0" borderId="0" xfId="4" applyNumberFormat="1" applyAlignment="1">
      <alignment horizontal="right"/>
    </xf>
    <xf numFmtId="166" fontId="4" fillId="0" borderId="0" xfId="4" applyNumberFormat="1" applyAlignment="1">
      <alignment horizontal="right"/>
    </xf>
    <xf numFmtId="0" fontId="4" fillId="0" borderId="0" xfId="4"/>
    <xf numFmtId="0" fontId="4" fillId="0" borderId="0" xfId="5" applyAlignment="1">
      <alignment horizontal="center"/>
    </xf>
    <xf numFmtId="2" fontId="4" fillId="0" borderId="0" xfId="5" applyNumberFormat="1"/>
    <xf numFmtId="0" fontId="4" fillId="0" borderId="0" xfId="5" applyAlignment="1">
      <alignment horizontal="center" vertical="center"/>
    </xf>
    <xf numFmtId="10" fontId="0" fillId="0" borderId="0" xfId="0" applyNumberFormat="1" applyAlignment="1">
      <alignment horizontal="right"/>
    </xf>
    <xf numFmtId="0" fontId="3" fillId="0" borderId="0" xfId="5" applyFont="1" applyAlignment="1">
      <alignment wrapText="1"/>
    </xf>
    <xf numFmtId="2" fontId="4" fillId="5" borderId="0" xfId="0" applyNumberFormat="1" applyFont="1" applyFill="1" applyAlignment="1">
      <alignment horizontal="right"/>
    </xf>
    <xf numFmtId="0" fontId="10" fillId="0" borderId="0" xfId="4" applyFont="1"/>
    <xf numFmtId="0" fontId="23" fillId="0" borderId="0" xfId="0" applyFont="1"/>
    <xf numFmtId="4" fontId="4" fillId="0" borderId="0" xfId="5" applyNumberFormat="1"/>
    <xf numFmtId="4" fontId="4" fillId="0" borderId="0" xfId="5" applyNumberFormat="1" applyAlignment="1">
      <alignment horizontal="right"/>
    </xf>
    <xf numFmtId="0" fontId="24" fillId="0" borderId="0" xfId="0" applyFont="1"/>
    <xf numFmtId="168" fontId="4" fillId="0" borderId="0" xfId="0" applyNumberFormat="1" applyFont="1" applyAlignment="1">
      <alignment horizontal="right"/>
    </xf>
    <xf numFmtId="0" fontId="23" fillId="0" borderId="1" xfId="0" applyFont="1" applyBorder="1"/>
    <xf numFmtId="0" fontId="0" fillId="5" borderId="0" xfId="0" applyFill="1"/>
    <xf numFmtId="9" fontId="4" fillId="0" borderId="0" xfId="6" applyFont="1" applyAlignment="1">
      <alignment horizontal="center"/>
    </xf>
    <xf numFmtId="0" fontId="3" fillId="0" borderId="5" xfId="5" applyFont="1" applyBorder="1" applyAlignment="1">
      <alignment horizontal="center" wrapText="1"/>
    </xf>
    <xf numFmtId="0" fontId="4" fillId="0" borderId="5" xfId="5" applyBorder="1" applyAlignment="1">
      <alignment horizontal="center" vertical="center"/>
    </xf>
    <xf numFmtId="0" fontId="4" fillId="0" borderId="2" xfId="0" applyFont="1" applyBorder="1"/>
    <xf numFmtId="43" fontId="23" fillId="0" borderId="0" xfId="1" applyFont="1"/>
    <xf numFmtId="2" fontId="23" fillId="0" borderId="1" xfId="0" applyNumberFormat="1" applyFont="1" applyBorder="1"/>
    <xf numFmtId="0" fontId="0" fillId="5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5" applyFont="1" applyAlignment="1">
      <alignment vertical="center"/>
    </xf>
    <xf numFmtId="0" fontId="4" fillId="0" borderId="0" xfId="5" applyAlignment="1">
      <alignment vertical="center"/>
    </xf>
    <xf numFmtId="0" fontId="3" fillId="0" borderId="0" xfId="5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13" fillId="0" borderId="0" xfId="6" applyFont="1" applyAlignment="1">
      <alignment horizontal="center" vertical="center"/>
    </xf>
    <xf numFmtId="9" fontId="4" fillId="0" borderId="0" xfId="6" applyFont="1" applyAlignment="1">
      <alignment horizontal="center" vertical="center"/>
    </xf>
    <xf numFmtId="168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9" fontId="1" fillId="0" borderId="0" xfId="6" applyAlignment="1">
      <alignment vertical="center"/>
    </xf>
    <xf numFmtId="0" fontId="19" fillId="0" borderId="2" xfId="3" applyFont="1" applyBorder="1" applyAlignment="1" applyProtection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9" fontId="12" fillId="0" borderId="0" xfId="6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4" fillId="0" borderId="0" xfId="4" applyAlignment="1">
      <alignment vertical="center"/>
    </xf>
    <xf numFmtId="2" fontId="4" fillId="2" borderId="0" xfId="0" applyNumberFormat="1" applyFont="1" applyFill="1" applyAlignment="1" applyProtection="1">
      <alignment horizontal="right" vertical="center"/>
      <protection hidden="1"/>
    </xf>
    <xf numFmtId="2" fontId="4" fillId="0" borderId="0" xfId="0" applyNumberFormat="1" applyFont="1" applyAlignment="1">
      <alignment horizontal="right" vertical="center"/>
    </xf>
    <xf numFmtId="2" fontId="10" fillId="2" borderId="0" xfId="0" applyNumberFormat="1" applyFont="1" applyFill="1" applyAlignment="1">
      <alignment horizontal="right" vertical="center"/>
    </xf>
    <xf numFmtId="0" fontId="4" fillId="0" borderId="2" xfId="0" applyFont="1" applyBorder="1" applyAlignment="1">
      <alignment vertical="center"/>
    </xf>
    <xf numFmtId="2" fontId="4" fillId="2" borderId="2" xfId="0" applyNumberFormat="1" applyFont="1" applyFill="1" applyBorder="1" applyAlignment="1" applyProtection="1">
      <alignment horizontal="right" vertical="center"/>
      <protection hidden="1"/>
    </xf>
    <xf numFmtId="2" fontId="4" fillId="0" borderId="2" xfId="0" applyNumberFormat="1" applyFont="1" applyBorder="1" applyAlignment="1">
      <alignment horizontal="right" vertical="center"/>
    </xf>
    <xf numFmtId="0" fontId="3" fillId="0" borderId="2" xfId="4" applyFont="1" applyBorder="1" applyAlignment="1">
      <alignment vertical="center"/>
    </xf>
    <xf numFmtId="2" fontId="4" fillId="0" borderId="2" xfId="1" applyNumberFormat="1" applyFont="1" applyBorder="1" applyAlignment="1">
      <alignment vertical="center"/>
    </xf>
    <xf numFmtId="43" fontId="25" fillId="0" borderId="2" xfId="1" applyFont="1" applyBorder="1" applyAlignment="1">
      <alignment vertical="center"/>
    </xf>
    <xf numFmtId="2" fontId="4" fillId="0" borderId="2" xfId="4" applyNumberFormat="1" applyBorder="1" applyAlignment="1">
      <alignment horizontal="right" vertical="center"/>
    </xf>
    <xf numFmtId="1" fontId="4" fillId="0" borderId="2" xfId="4" applyNumberFormat="1" applyBorder="1" applyAlignment="1">
      <alignment horizontal="right" vertical="center"/>
    </xf>
    <xf numFmtId="2" fontId="4" fillId="0" borderId="0" xfId="4" applyNumberFormat="1" applyAlignment="1">
      <alignment horizontal="right" vertical="center"/>
    </xf>
    <xf numFmtId="2" fontId="4" fillId="0" borderId="0" xfId="4" applyNumberFormat="1" applyAlignment="1">
      <alignment vertical="center"/>
    </xf>
    <xf numFmtId="0" fontId="5" fillId="0" borderId="0" xfId="4" applyFont="1" applyAlignment="1">
      <alignment vertical="center"/>
    </xf>
    <xf numFmtId="165" fontId="4" fillId="0" borderId="0" xfId="4" applyNumberFormat="1" applyAlignment="1">
      <alignment horizontal="right" vertical="center"/>
    </xf>
    <xf numFmtId="0" fontId="4" fillId="0" borderId="2" xfId="4" applyBorder="1" applyAlignment="1">
      <alignment vertical="center"/>
    </xf>
    <xf numFmtId="1" fontId="4" fillId="2" borderId="2" xfId="0" applyNumberFormat="1" applyFont="1" applyFill="1" applyBorder="1" applyAlignment="1" applyProtection="1">
      <alignment horizontal="right" vertical="center"/>
      <protection hidden="1"/>
    </xf>
    <xf numFmtId="0" fontId="4" fillId="0" borderId="4" xfId="4" applyBorder="1" applyAlignment="1">
      <alignment vertical="center"/>
    </xf>
    <xf numFmtId="0" fontId="4" fillId="0" borderId="0" xfId="0" applyFont="1" applyAlignment="1">
      <alignment horizontal="right" vertical="center"/>
    </xf>
    <xf numFmtId="165" fontId="4" fillId="2" borderId="0" xfId="0" applyNumberFormat="1" applyFont="1" applyFill="1" applyAlignment="1" applyProtection="1">
      <alignment horizontal="right" vertical="center"/>
      <protection hidden="1"/>
    </xf>
    <xf numFmtId="0" fontId="4" fillId="0" borderId="3" xfId="0" applyFont="1" applyBorder="1" applyAlignment="1">
      <alignment vertical="center"/>
    </xf>
    <xf numFmtId="0" fontId="4" fillId="0" borderId="3" xfId="4" applyBorder="1" applyAlignment="1">
      <alignment vertical="center"/>
    </xf>
    <xf numFmtId="0" fontId="21" fillId="0" borderId="0" xfId="0" applyFon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2" fontId="4" fillId="0" borderId="0" xfId="0" quotePrefix="1" applyNumberFormat="1" applyFont="1" applyAlignment="1">
      <alignment horizontal="right" vertical="center"/>
    </xf>
    <xf numFmtId="2" fontId="4" fillId="0" borderId="0" xfId="4" quotePrefix="1" applyNumberFormat="1" applyAlignment="1">
      <alignment horizontal="right" vertical="center"/>
    </xf>
    <xf numFmtId="43" fontId="4" fillId="0" borderId="0" xfId="1" applyFont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2" xfId="0" quotePrefix="1" applyNumberFormat="1" applyFont="1" applyBorder="1" applyAlignment="1">
      <alignment horizontal="right" vertical="center"/>
    </xf>
    <xf numFmtId="43" fontId="4" fillId="0" borderId="2" xfId="1" applyFont="1" applyBorder="1" applyAlignment="1">
      <alignment vertical="center"/>
    </xf>
    <xf numFmtId="2" fontId="0" fillId="0" borderId="2" xfId="0" applyNumberFormat="1" applyBorder="1" applyAlignment="1">
      <alignment horizontal="right" vertical="center"/>
    </xf>
    <xf numFmtId="1" fontId="4" fillId="0" borderId="4" xfId="4" applyNumberFormat="1" applyBorder="1" applyAlignment="1">
      <alignment horizontal="right" vertical="center"/>
    </xf>
    <xf numFmtId="43" fontId="4" fillId="0" borderId="0" xfId="4" applyNumberFormat="1" applyAlignment="1">
      <alignment horizontal="left" vertical="center"/>
    </xf>
    <xf numFmtId="43" fontId="4" fillId="0" borderId="0" xfId="0" applyNumberFormat="1" applyFont="1" applyAlignment="1">
      <alignment horizontal="left" vertical="center"/>
    </xf>
    <xf numFmtId="43" fontId="4" fillId="0" borderId="0" xfId="4" applyNumberFormat="1" applyAlignment="1">
      <alignment vertical="center"/>
    </xf>
    <xf numFmtId="43" fontId="0" fillId="0" borderId="0" xfId="1" applyFont="1" applyAlignment="1">
      <alignment horizontal="left" vertical="center"/>
    </xf>
    <xf numFmtId="43" fontId="4" fillId="0" borderId="0" xfId="1" applyFont="1" applyAlignment="1">
      <alignment horizontal="left" vertical="center"/>
    </xf>
    <xf numFmtId="43" fontId="0" fillId="0" borderId="2" xfId="1" applyFont="1" applyBorder="1" applyAlignment="1">
      <alignment horizontal="left" vertical="center"/>
    </xf>
    <xf numFmtId="43" fontId="4" fillId="0" borderId="2" xfId="1" applyFont="1" applyBorder="1" applyAlignment="1">
      <alignment horizontal="left" vertical="center"/>
    </xf>
    <xf numFmtId="43" fontId="1" fillId="0" borderId="0" xfId="4" applyNumberFormat="1" applyFont="1" applyAlignment="1">
      <alignment horizontal="left" vertical="center"/>
    </xf>
    <xf numFmtId="43" fontId="1" fillId="0" borderId="2" xfId="4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0" fillId="0" borderId="4" xfId="1" applyFont="1" applyBorder="1" applyAlignment="1">
      <alignment vertical="center"/>
    </xf>
    <xf numFmtId="2" fontId="4" fillId="0" borderId="4" xfId="0" applyNumberFormat="1" applyFon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43" fontId="25" fillId="0" borderId="4" xfId="1" applyFont="1" applyBorder="1" applyAlignment="1">
      <alignment vertical="center"/>
    </xf>
    <xf numFmtId="2" fontId="4" fillId="0" borderId="4" xfId="4" applyNumberFormat="1" applyBorder="1" applyAlignment="1">
      <alignment horizontal="right" vertical="center"/>
    </xf>
    <xf numFmtId="43" fontId="1" fillId="0" borderId="2" xfId="0" applyNumberFormat="1" applyFont="1" applyBorder="1" applyAlignment="1">
      <alignment horizontal="left" vertical="center"/>
    </xf>
    <xf numFmtId="1" fontId="0" fillId="0" borderId="2" xfId="0" applyNumberFormat="1" applyBorder="1" applyAlignment="1">
      <alignment vertical="center"/>
    </xf>
    <xf numFmtId="165" fontId="4" fillId="0" borderId="0" xfId="7" applyNumberFormat="1" applyAlignment="1">
      <alignment horizontal="right" vertical="center"/>
    </xf>
    <xf numFmtId="164" fontId="9" fillId="0" borderId="0" xfId="6" applyNumberFormat="1" applyFont="1" applyAlignment="1">
      <alignment horizontal="right" vertical="center"/>
    </xf>
    <xf numFmtId="164" fontId="9" fillId="0" borderId="5" xfId="6" applyNumberFormat="1" applyFont="1" applyBorder="1" applyAlignment="1">
      <alignment horizontal="right" vertical="center"/>
    </xf>
    <xf numFmtId="164" fontId="9" fillId="0" borderId="6" xfId="6" applyNumberFormat="1" applyFont="1" applyBorder="1" applyAlignment="1">
      <alignment horizontal="right" vertical="center"/>
    </xf>
    <xf numFmtId="164" fontId="4" fillId="0" borderId="0" xfId="6" applyNumberFormat="1" applyFont="1" applyAlignment="1">
      <alignment vertical="center"/>
    </xf>
    <xf numFmtId="164" fontId="0" fillId="0" borderId="0" xfId="6" applyNumberFormat="1" applyFont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6" xfId="6" applyNumberFormat="1" applyFont="1" applyBorder="1" applyAlignment="1">
      <alignment vertical="center"/>
    </xf>
    <xf numFmtId="164" fontId="4" fillId="0" borderId="0" xfId="6" applyNumberFormat="1" applyFont="1" applyAlignment="1">
      <alignment horizontal="right" vertical="center"/>
    </xf>
    <xf numFmtId="164" fontId="4" fillId="0" borderId="6" xfId="6" applyNumberFormat="1" applyFont="1" applyBorder="1" applyAlignment="1">
      <alignment vertical="center"/>
    </xf>
    <xf numFmtId="164" fontId="9" fillId="0" borderId="2" xfId="6" applyNumberFormat="1" applyFont="1" applyBorder="1" applyAlignment="1">
      <alignment horizontal="right" vertical="center"/>
    </xf>
    <xf numFmtId="164" fontId="9" fillId="0" borderId="7" xfId="6" applyNumberFormat="1" applyFont="1" applyBorder="1" applyAlignment="1">
      <alignment horizontal="right" vertical="center"/>
    </xf>
    <xf numFmtId="0" fontId="4" fillId="0" borderId="6" xfId="5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8" fillId="0" borderId="10" xfId="5" applyFont="1" applyBorder="1" applyAlignment="1">
      <alignment horizontal="center" vertical="center" wrapText="1"/>
    </xf>
    <xf numFmtId="0" fontId="28" fillId="0" borderId="3" xfId="5" applyFont="1" applyBorder="1" applyAlignment="1">
      <alignment horizontal="center" vertical="center" wrapText="1"/>
    </xf>
    <xf numFmtId="0" fontId="28" fillId="0" borderId="11" xfId="5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29" fillId="0" borderId="0" xfId="0" applyFont="1" applyAlignment="1">
      <alignment horizontal="left" vertical="center" readingOrder="1"/>
    </xf>
    <xf numFmtId="169" fontId="4" fillId="0" borderId="0" xfId="1" applyNumberFormat="1" applyFont="1" applyAlignment="1">
      <alignment vertical="center"/>
    </xf>
    <xf numFmtId="2" fontId="10" fillId="0" borderId="0" xfId="1" applyNumberFormat="1" applyFont="1" applyAlignment="1">
      <alignment vertical="center"/>
    </xf>
    <xf numFmtId="2" fontId="10" fillId="0" borderId="0" xfId="5" applyNumberFormat="1" applyFont="1" applyAlignment="1">
      <alignment vertical="center"/>
    </xf>
    <xf numFmtId="2" fontId="10" fillId="7" borderId="0" xfId="1" applyNumberFormat="1" applyFont="1" applyFill="1" applyAlignment="1">
      <alignment vertical="center"/>
    </xf>
    <xf numFmtId="2" fontId="7" fillId="0" borderId="0" xfId="1" applyNumberFormat="1" applyFont="1" applyAlignment="1">
      <alignment vertical="center"/>
    </xf>
    <xf numFmtId="2" fontId="7" fillId="0" borderId="0" xfId="5" applyNumberFormat="1" applyFont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4" fillId="0" borderId="12" xfId="5" applyBorder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26" fillId="5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5" applyFont="1" applyAlignment="1">
      <alignment horizontal="left" vertical="center"/>
    </xf>
    <xf numFmtId="43" fontId="25" fillId="0" borderId="0" xfId="1" applyFont="1" applyFill="1" applyBorder="1"/>
    <xf numFmtId="0" fontId="1" fillId="6" borderId="0" xfId="0" applyFont="1" applyFill="1"/>
    <xf numFmtId="2" fontId="23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right"/>
    </xf>
    <xf numFmtId="2" fontId="1" fillId="4" borderId="0" xfId="4" applyNumberFormat="1" applyFont="1" applyFill="1" applyAlignment="1">
      <alignment horizontal="right"/>
    </xf>
    <xf numFmtId="2" fontId="1" fillId="0" borderId="0" xfId="4" applyNumberFormat="1" applyFont="1" applyAlignment="1">
      <alignment horizontal="right"/>
    </xf>
    <xf numFmtId="2" fontId="1" fillId="0" borderId="0" xfId="4" applyNumberFormat="1" applyFont="1" applyAlignment="1">
      <alignment horizontal="right" vertical="center"/>
    </xf>
    <xf numFmtId="2" fontId="1" fillId="0" borderId="2" xfId="4" applyNumberFormat="1" applyFont="1" applyBorder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4" quotePrefix="1" applyNumberFormat="1" applyFont="1" applyAlignment="1">
      <alignment horizontal="right" vertical="center"/>
    </xf>
    <xf numFmtId="0" fontId="33" fillId="0" borderId="0" xfId="3" applyFont="1" applyAlignment="1" applyProtection="1"/>
    <xf numFmtId="164" fontId="9" fillId="0" borderId="0" xfId="6" applyNumberFormat="1" applyFont="1" applyBorder="1" applyAlignment="1">
      <alignment horizontal="right" vertical="center"/>
    </xf>
    <xf numFmtId="164" fontId="0" fillId="0" borderId="0" xfId="6" applyNumberFormat="1" applyFont="1" applyBorder="1" applyAlignment="1">
      <alignment vertical="center"/>
    </xf>
    <xf numFmtId="164" fontId="4" fillId="0" borderId="0" xfId="6" applyNumberFormat="1" applyFont="1" applyBorder="1" applyAlignment="1">
      <alignment vertical="center"/>
    </xf>
    <xf numFmtId="172" fontId="1" fillId="5" borderId="0" xfId="0" applyNumberFormat="1" applyFont="1" applyFill="1" applyAlignment="1" applyProtection="1">
      <alignment horizontal="right" vertical="center"/>
      <protection hidden="1"/>
    </xf>
    <xf numFmtId="172" fontId="1" fillId="5" borderId="2" xfId="0" applyNumberFormat="1" applyFont="1" applyFill="1" applyBorder="1" applyAlignment="1" applyProtection="1">
      <alignment horizontal="right" vertical="center"/>
      <protection hidden="1"/>
    </xf>
    <xf numFmtId="171" fontId="1" fillId="0" borderId="0" xfId="4" applyNumberFormat="1" applyFont="1" applyAlignment="1">
      <alignment horizontal="right" vertical="center"/>
    </xf>
    <xf numFmtId="9" fontId="4" fillId="0" borderId="0" xfId="6" applyFont="1" applyAlignment="1">
      <alignment vertical="center"/>
    </xf>
    <xf numFmtId="9" fontId="21" fillId="0" borderId="0" xfId="6" applyFont="1" applyAlignment="1">
      <alignment vertical="center"/>
    </xf>
    <xf numFmtId="9" fontId="22" fillId="0" borderId="0" xfId="6" applyFont="1" applyAlignment="1">
      <alignment vertical="center"/>
    </xf>
    <xf numFmtId="10" fontId="1" fillId="0" borderId="0" xfId="5" applyNumberFormat="1" applyFont="1" applyAlignment="1">
      <alignment horizontal="right" vertical="center"/>
    </xf>
    <xf numFmtId="10" fontId="1" fillId="0" borderId="0" xfId="6" applyNumberFormat="1" applyFont="1" applyFill="1" applyBorder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10" fontId="1" fillId="0" borderId="0" xfId="5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1" fillId="0" borderId="0" xfId="5" applyFont="1"/>
    <xf numFmtId="10" fontId="1" fillId="0" borderId="0" xfId="6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horizontal="left" vertical="center"/>
    </xf>
    <xf numFmtId="2" fontId="23" fillId="0" borderId="0" xfId="4" applyNumberFormat="1" applyFont="1" applyAlignment="1">
      <alignment horizontal="right" vertical="center"/>
    </xf>
    <xf numFmtId="43" fontId="35" fillId="0" borderId="0" xfId="1" applyFont="1" applyFill="1" applyBorder="1"/>
    <xf numFmtId="2" fontId="23" fillId="0" borderId="0" xfId="0" applyNumberFormat="1" applyFont="1" applyAlignment="1">
      <alignment horizontal="right" vertical="center"/>
    </xf>
    <xf numFmtId="43" fontId="1" fillId="0" borderId="0" xfId="1" applyFont="1" applyFill="1" applyBorder="1"/>
    <xf numFmtId="43" fontId="25" fillId="0" borderId="1" xfId="1" applyFont="1" applyFill="1" applyBorder="1"/>
    <xf numFmtId="43" fontId="25" fillId="0" borderId="0" xfId="1" applyFont="1" applyFill="1"/>
    <xf numFmtId="43" fontId="1" fillId="0" borderId="1" xfId="1" applyFont="1" applyFill="1" applyBorder="1"/>
    <xf numFmtId="0" fontId="35" fillId="0" borderId="0" xfId="0" applyFont="1"/>
    <xf numFmtId="0" fontId="25" fillId="0" borderId="0" xfId="0" applyFont="1"/>
    <xf numFmtId="171" fontId="1" fillId="5" borderId="0" xfId="0" applyNumberFormat="1" applyFont="1" applyFill="1" applyAlignment="1" applyProtection="1">
      <alignment horizontal="right" vertical="center"/>
      <protection hidden="1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right" vertical="center"/>
    </xf>
    <xf numFmtId="1" fontId="4" fillId="0" borderId="0" xfId="4" applyNumberFormat="1" applyAlignment="1">
      <alignment horizontal="right" vertical="center"/>
    </xf>
    <xf numFmtId="0" fontId="20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" fillId="0" borderId="0" xfId="10" applyBorder="1" applyAlignment="1">
      <alignment vertical="center"/>
    </xf>
    <xf numFmtId="0" fontId="16" fillId="0" borderId="0" xfId="5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 readingOrder="1"/>
    </xf>
    <xf numFmtId="0" fontId="16" fillId="0" borderId="0" xfId="0" applyFont="1" applyAlignment="1">
      <alignment vertical="center"/>
    </xf>
    <xf numFmtId="0" fontId="20" fillId="0" borderId="0" xfId="0" applyFont="1"/>
    <xf numFmtId="0" fontId="17" fillId="0" borderId="0" xfId="0" applyFont="1" applyAlignment="1">
      <alignment vertical="center"/>
    </xf>
    <xf numFmtId="0" fontId="32" fillId="0" borderId="0" xfId="8" applyFont="1" applyFill="1" applyAlignment="1" applyProtection="1">
      <alignment horizontal="left" vertical="center"/>
    </xf>
    <xf numFmtId="0" fontId="18" fillId="0" borderId="0" xfId="3" applyFont="1" applyFill="1" applyAlignment="1" applyProtection="1">
      <alignment horizontal="left" vertical="center"/>
    </xf>
    <xf numFmtId="1" fontId="1" fillId="0" borderId="0" xfId="4" applyNumberFormat="1" applyFont="1" applyAlignment="1">
      <alignment horizontal="right" vertical="center"/>
    </xf>
    <xf numFmtId="165" fontId="4" fillId="0" borderId="0" xfId="7" applyNumberFormat="1" applyBorder="1" applyAlignment="1">
      <alignment horizontal="right" vertical="center"/>
    </xf>
    <xf numFmtId="165" fontId="1" fillId="0" borderId="0" xfId="4" applyNumberFormat="1" applyFont="1" applyAlignment="1">
      <alignment horizontal="right" vertical="center"/>
    </xf>
    <xf numFmtId="2" fontId="1" fillId="0" borderId="0" xfId="1" applyNumberFormat="1" applyFont="1" applyBorder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2" fontId="1" fillId="0" borderId="0" xfId="5" applyNumberFormat="1" applyFont="1" applyAlignment="1">
      <alignment vertical="center"/>
    </xf>
    <xf numFmtId="2" fontId="1" fillId="0" borderId="0" xfId="0" applyNumberFormat="1" applyFont="1"/>
    <xf numFmtId="0" fontId="9" fillId="0" borderId="0" xfId="5" applyFont="1" applyAlignment="1">
      <alignment horizontal="center" vertical="center" wrapText="1"/>
    </xf>
    <xf numFmtId="2" fontId="30" fillId="0" borderId="0" xfId="4" applyNumberFormat="1" applyFont="1" applyAlignment="1">
      <alignment horizontal="right"/>
    </xf>
    <xf numFmtId="0" fontId="41" fillId="0" borderId="0" xfId="8" applyFont="1" applyFill="1" applyAlignment="1" applyProtection="1">
      <alignment horizontal="left" vertical="center"/>
    </xf>
    <xf numFmtId="0" fontId="41" fillId="0" borderId="0" xfId="3" applyFont="1" applyFill="1" applyAlignment="1" applyProtection="1">
      <alignment horizontal="left" vertical="center"/>
    </xf>
    <xf numFmtId="0" fontId="39" fillId="0" borderId="0" xfId="0" applyFont="1" applyAlignment="1">
      <alignment vertical="center"/>
    </xf>
    <xf numFmtId="0" fontId="15" fillId="5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170" fontId="16" fillId="5" borderId="0" xfId="0" applyNumberFormat="1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42" fillId="5" borderId="0" xfId="0" applyFont="1" applyFill="1" applyAlignment="1">
      <alignment vertical="center"/>
    </xf>
    <xf numFmtId="170" fontId="16" fillId="0" borderId="0" xfId="0" applyNumberFormat="1" applyFont="1" applyAlignment="1">
      <alignment horizontal="left" vertical="center"/>
    </xf>
    <xf numFmtId="0" fontId="2" fillId="5" borderId="0" xfId="0" applyFont="1" applyFill="1"/>
    <xf numFmtId="0" fontId="30" fillId="5" borderId="0" xfId="0" applyFont="1" applyFill="1" applyAlignment="1">
      <alignment horizontal="left" vertical="center"/>
    </xf>
    <xf numFmtId="0" fontId="43" fillId="0" borderId="0" xfId="3" applyFont="1" applyFill="1" applyAlignment="1" applyProtection="1">
      <alignment horizontal="left" vertical="center"/>
    </xf>
    <xf numFmtId="0" fontId="43" fillId="0" borderId="0" xfId="3" applyFont="1" applyFill="1" applyAlignment="1" applyProtection="1">
      <alignment vertical="center"/>
    </xf>
    <xf numFmtId="0" fontId="16" fillId="0" borderId="0" xfId="0" applyFont="1"/>
    <xf numFmtId="0" fontId="30" fillId="5" borderId="0" xfId="0" applyFont="1" applyFill="1"/>
    <xf numFmtId="0" fontId="30" fillId="5" borderId="0" xfId="0" applyFont="1" applyFill="1" applyAlignment="1">
      <alignment vertical="center"/>
    </xf>
    <xf numFmtId="0" fontId="43" fillId="0" borderId="0" xfId="8" applyFont="1" applyAlignment="1" applyProtection="1">
      <alignment horizontal="left" vertical="center"/>
    </xf>
    <xf numFmtId="0" fontId="30" fillId="0" borderId="0" xfId="0" applyFont="1"/>
    <xf numFmtId="0" fontId="43" fillId="0" borderId="0" xfId="8" applyFont="1" applyFill="1" applyAlignment="1" applyProtection="1">
      <alignment horizontal="left" vertical="center"/>
    </xf>
    <xf numFmtId="0" fontId="43" fillId="0" borderId="0" xfId="8" applyFont="1" applyFill="1" applyAlignment="1" applyProtection="1">
      <alignment vertical="center"/>
    </xf>
    <xf numFmtId="0" fontId="3" fillId="0" borderId="0" xfId="5" applyFont="1" applyAlignment="1">
      <alignment horizontal="right" vertical="center" wrapText="1"/>
    </xf>
    <xf numFmtId="169" fontId="3" fillId="0" borderId="0" xfId="1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43" fontId="3" fillId="0" borderId="0" xfId="1" applyFont="1" applyBorder="1" applyAlignment="1">
      <alignment horizontal="right" vertical="center" wrapText="1"/>
    </xf>
    <xf numFmtId="0" fontId="3" fillId="0" borderId="0" xfId="4" applyFont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2" fontId="25" fillId="0" borderId="0" xfId="1" applyNumberFormat="1" applyFont="1" applyFill="1" applyBorder="1" applyAlignment="1">
      <alignment vertical="center"/>
    </xf>
    <xf numFmtId="164" fontId="44" fillId="0" borderId="0" xfId="6" applyNumberFormat="1" applyFont="1" applyAlignment="1">
      <alignment horizontal="right" vertical="center"/>
    </xf>
    <xf numFmtId="164" fontId="44" fillId="0" borderId="0" xfId="6" applyNumberFormat="1" applyFont="1" applyBorder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164" fontId="0" fillId="0" borderId="0" xfId="6" applyNumberFormat="1" applyFont="1" applyBorder="1" applyAlignment="1">
      <alignment horizontal="right" vertical="center"/>
    </xf>
    <xf numFmtId="164" fontId="0" fillId="0" borderId="0" xfId="6" applyNumberFormat="1" applyFont="1" applyAlignment="1">
      <alignment horizontal="right" vertical="center"/>
    </xf>
    <xf numFmtId="164" fontId="1" fillId="0" borderId="0" xfId="6" applyNumberFormat="1" applyFont="1" applyAlignment="1">
      <alignment vertical="center"/>
    </xf>
    <xf numFmtId="0" fontId="3" fillId="0" borderId="0" xfId="5" applyFont="1" applyAlignment="1">
      <alignment horizontal="left" vertical="center" wrapText="1"/>
    </xf>
  </cellXfs>
  <cellStyles count="11">
    <cellStyle name="Comma" xfId="1" builtinId="3"/>
    <cellStyle name="Comma 2" xfId="2" xr:uid="{00000000-0005-0000-0000-000001000000}"/>
    <cellStyle name="Heading 1" xfId="10" builtinId="16" customBuiltin="1"/>
    <cellStyle name="Hyperlink" xfId="3" builtinId="8"/>
    <cellStyle name="Hyperlink 2" xfId="8" xr:uid="{7AA6C565-E66F-458B-9DCB-01F76147F4B3}"/>
    <cellStyle name="Normal" xfId="0" builtinId="0"/>
    <cellStyle name="Normal 2" xfId="4" xr:uid="{00000000-0005-0000-0000-000004000000}"/>
    <cellStyle name="Normal 3 2" xfId="9" xr:uid="{381C132B-8CC1-4A19-BB3E-D7A3B86DE1EC}"/>
    <cellStyle name="Normal_exchange" xfId="5" xr:uid="{00000000-0005-0000-0000-000005000000}"/>
    <cellStyle name="Percent" xfId="6" builtinId="5"/>
    <cellStyle name="Percent 2" xfId="7" xr:uid="{00000000-0005-0000-0000-000008000000}"/>
  </cellStyles>
  <dxfs count="1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center" textRotation="0" wrapText="1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65" formatCode="\+0.0;\-0.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center" textRotation="0" wrapText="1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65" formatCode="\+0.0;\-0.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_-* #,##0.000_-;\-* #,##0.000_-;_-* &quot;-&quot;??_-;_-@_-"/>
      <alignment horizontal="right" vertical="center" textRotation="0" wrapText="1" indent="0" justifyLastLine="0" shrinkToFit="0" readingOrder="0"/>
    </dxf>
  </dxfs>
  <tableStyles count="1" defaultTableStyle="TableStyleMedium9" defaultPivotStyle="PivotStyleLight16">
    <tableStyle name="Invisible" pivot="0" table="0" count="0" xr9:uid="{36FFAA6F-1BF1-42A3-AB16-03D3D792AA3E}"/>
  </tableStyles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60295264107632E-2"/>
          <c:y val="2.646652901217943E-2"/>
          <c:w val="0.87980611111111107"/>
          <c:h val="0.727100462962962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chart_data!$B$5</c:f>
              <c:strCache>
                <c:ptCount val="1"/>
                <c:pt idx="0">
                  <c:v>Price (excl tax)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9B0-4F69-8FCE-BF6695C3012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9B0-4F69-8FCE-BF6695C301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9B0-4F69-8FCE-BF6695C301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9B0-4F69-8FCE-BF6695C3012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9B0-4F69-8FCE-BF6695C30127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9B0-4F69-8FCE-BF6695C30127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9B0-4F69-8FCE-BF6695C30127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9B0-4F69-8FCE-BF6695C30127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9B0-4F69-8FCE-BF6695C3012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9B0-4F69-8FCE-BF6695C30127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9B0-4F69-8FCE-BF6695C30127}"/>
              </c:ext>
            </c:extLst>
          </c:dPt>
          <c:cat>
            <c:strRef>
              <c:f>chart_data!$A$6:$A$29</c:f>
              <c:strCache>
                <c:ptCount val="24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</c:strCache>
            </c:strRef>
          </c:cat>
          <c:val>
            <c:numRef>
              <c:f>chart_data!$B$6:$B$29</c:f>
              <c:numCache>
                <c:formatCode>0.00</c:formatCode>
                <c:ptCount val="24"/>
                <c:pt idx="0" formatCode="_(* #,##0.00_);_(* \(#,##0.00\);_(* &quot;-&quot;??_);_(@_)">
                  <c:v>6.0208644560670441</c:v>
                </c:pt>
                <c:pt idx="1">
                  <c:v>6.2450206702846094</c:v>
                </c:pt>
                <c:pt idx="2" formatCode="_(* #,##0.00_);_(* \(#,##0.00\);_(* &quot;-&quot;??_);_(@_)">
                  <c:v>5.9576072134470595</c:v>
                </c:pt>
                <c:pt idx="3" formatCode="_(* #,##0.00_);_(* \(#,##0.00\);_(* &quot;-&quot;??_);_(@_)">
                  <c:v>6.5438101746075956</c:v>
                </c:pt>
                <c:pt idx="4" formatCode="_(* #,##0.00_);_(* \(#,##0.00\);_(* &quot;-&quot;??_);_(@_)">
                  <c:v>6.7003520782144532</c:v>
                </c:pt>
                <c:pt idx="5" formatCode="_(* #,##0.00_);_(* \(#,##0.00\);_(* &quot;-&quot;??_);_(@_)">
                  <c:v>5.8641711320907488</c:v>
                </c:pt>
                <c:pt idx="6" formatCode="_(* #,##0.00_);_(* \(#,##0.00\);_(* &quot;-&quot;??_);_(@_)">
                  <c:v>5.6882447939515082</c:v>
                </c:pt>
                <c:pt idx="7" formatCode="_(* #,##0.00_);_(* \(#,##0.00\);_(* &quot;-&quot;??_);_(@_)">
                  <c:v>7.2907317929299325</c:v>
                </c:pt>
                <c:pt idx="8" formatCode="_(* #,##0.00_);_(* \(#,##0.00\);_(* &quot;-&quot;??_);_(@_)">
                  <c:v>8.6165447238594943</c:v>
                </c:pt>
                <c:pt idx="9" formatCode="_(* #,##0.00_);_(* \(#,##0.00\);_(* &quot;-&quot;??_);_(@_)">
                  <c:v>8.8190633078837415</c:v>
                </c:pt>
                <c:pt idx="10" formatCode="_(* #,##0.00_);_(* \(#,##0.00\);_(* &quot;-&quot;??_);_(@_)">
                  <c:v>8.9374279582701561</c:v>
                </c:pt>
                <c:pt idx="11" formatCode="_(* #,##0.00_);_(* \(#,##0.00\);_(* &quot;-&quot;??_);_(@_)">
                  <c:v>7.0800915465540077</c:v>
                </c:pt>
                <c:pt idx="12" formatCode="_(* #,##0.00_);_(* \(#,##0.00\);_(* &quot;-&quot;??_);_(@_)">
                  <c:v>8.0316573979718608</c:v>
                </c:pt>
                <c:pt idx="13" formatCode="_(* #,##0.00_);_(* \(#,##0.00\);_(* &quot;-&quot;??_);_(@_)">
                  <c:v>6.8737500807163689</c:v>
                </c:pt>
                <c:pt idx="14" formatCode="_(* #,##0.00_);_(* \(#,##0.00\);_(* &quot;-&quot;??_);_(@_)">
                  <c:v>8.2139662934679887</c:v>
                </c:pt>
                <c:pt idx="15" formatCode="_(* #,##0.00_);_(* \(#,##0.00\);_(* &quot;-&quot;??_);_(@_)">
                  <c:v>7.8386459347297759</c:v>
                </c:pt>
                <c:pt idx="16" formatCode="_(* #,##0.00_);_(* \(#,##0.00\);_(* &quot;-&quot;??_);_(@_)">
                  <c:v>10.242268234296249</c:v>
                </c:pt>
                <c:pt idx="17" formatCode="_(* #,##0.00_);_(* \(#,##0.00\);_(* &quot;-&quot;??_);_(@_)">
                  <c:v>10.421892312816075</c:v>
                </c:pt>
                <c:pt idx="18" formatCode="_(* #,##0.00_);_(* \(#,##0.00\);_(* &quot;-&quot;??_);_(@_)">
                  <c:v>11.407232085780944</c:v>
                </c:pt>
                <c:pt idx="19" formatCode="_(* #,##0.00_);_(* \(#,##0.00\);_(* &quot;-&quot;??_);_(@_)">
                  <c:v>8.6430580801513539</c:v>
                </c:pt>
                <c:pt idx="20" formatCode="_(* #,##0.00_);_(* \(#,##0.00\);_(* &quot;-&quot;??_);_(@_)">
                  <c:v>10.136524509274045</c:v>
                </c:pt>
                <c:pt idx="21" formatCode="_(* #,##0.00_);_(* \(#,##0.00\);_(* &quot;-&quot;??_);_(@_)">
                  <c:v>12.605752648025542</c:v>
                </c:pt>
                <c:pt idx="22" formatCode="_(* #,##0.00_);_(* \(#,##0.00\);_(* &quot;-&quot;??_);_(@_)">
                  <c:v>7.0113110579414606</c:v>
                </c:pt>
                <c:pt idx="23" formatCode="_(* #,##0.00_);_(* \(#,##0.00\);_(* &quot;-&quot;??_);_(@_)">
                  <c:v>13.050040300000001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B0-4F69-8FCE-BF6695C30127}"/>
            </c:ext>
          </c:extLst>
        </c:ser>
        <c:ser>
          <c:idx val="1"/>
          <c:order val="1"/>
          <c:tx>
            <c:strRef>
              <c:f>chart_data!$C$5</c:f>
              <c:strCache>
                <c:ptCount val="1"/>
                <c:pt idx="0">
                  <c:v>Tax Component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chart_data!$A$6:$A$29</c:f>
              <c:strCache>
                <c:ptCount val="24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</c:strCache>
            </c:strRef>
          </c:cat>
          <c:val>
            <c:numRef>
              <c:f>chart_data!$C$6:$C$29</c:f>
              <c:numCache>
                <c:formatCode>0.00</c:formatCode>
                <c:ptCount val="24"/>
                <c:pt idx="0">
                  <c:v>5.4164634782381427E-2</c:v>
                </c:pt>
                <c:pt idx="1">
                  <c:v>0</c:v>
                </c:pt>
                <c:pt idx="2">
                  <c:v>0.77446342063830542</c:v>
                </c:pt>
                <c:pt idx="3">
                  <c:v>0.28787930386304517</c:v>
                </c:pt>
                <c:pt idx="4">
                  <c:v>0.24791604414062185</c:v>
                </c:pt>
                <c:pt idx="5">
                  <c:v>1.152641617200679</c:v>
                </c:pt>
                <c:pt idx="6">
                  <c:v>1.4220611984878762</c:v>
                </c:pt>
                <c:pt idx="7">
                  <c:v>0.80817074119742216</c:v>
                </c:pt>
                <c:pt idx="8">
                  <c:v>9.4145767032483008E-2</c:v>
                </c:pt>
                <c:pt idx="9">
                  <c:v>9.488531391158439E-2</c:v>
                </c:pt>
                <c:pt idx="10">
                  <c:v>0.38416788969980153</c:v>
                </c:pt>
                <c:pt idx="11">
                  <c:v>2.6007622256619163</c:v>
                </c:pt>
                <c:pt idx="12">
                  <c:v>1.8563407663106428</c:v>
                </c:pt>
                <c:pt idx="13">
                  <c:v>3.1510061345622864</c:v>
                </c:pt>
                <c:pt idx="14">
                  <c:v>1.8293025877488613</c:v>
                </c:pt>
                <c:pt idx="15">
                  <c:v>2.4042511251836149</c:v>
                </c:pt>
                <c:pt idx="16">
                  <c:v>0.35605724503473191</c:v>
                </c:pt>
                <c:pt idx="17">
                  <c:v>0.24836049051931752</c:v>
                </c:pt>
                <c:pt idx="18">
                  <c:v>0.11409496597393165</c:v>
                </c:pt>
                <c:pt idx="19">
                  <c:v>2.9456408358092823</c:v>
                </c:pt>
                <c:pt idx="20">
                  <c:v>1.6077439213182743</c:v>
                </c:pt>
                <c:pt idx="21">
                  <c:v>0</c:v>
                </c:pt>
                <c:pt idx="22">
                  <c:v>6.4997561738856486</c:v>
                </c:pt>
                <c:pt idx="23">
                  <c:v>0.60932739999999974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B0-4F69-8FCE-BF6695C3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19666704"/>
        <c:axId val="1"/>
      </c:barChart>
      <c:lineChart>
        <c:grouping val="standard"/>
        <c:varyColors val="0"/>
        <c:ser>
          <c:idx val="2"/>
          <c:order val="2"/>
          <c:tx>
            <c:strRef>
              <c:f>chart_data!$E$5</c:f>
              <c:strCache>
                <c:ptCount val="1"/>
                <c:pt idx="0">
                  <c:v>IEA Median (including taxes)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chart_data!$A$6:$A$32</c:f>
              <c:strCache>
                <c:ptCount val="27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  <c:pt idx="24">
                  <c:v> Italy </c:v>
                </c:pt>
                <c:pt idx="25">
                  <c:v> Sweden </c:v>
                </c:pt>
                <c:pt idx="26">
                  <c:v> Australia </c:v>
                </c:pt>
              </c:strCache>
            </c:strRef>
          </c:cat>
          <c:val>
            <c:numRef>
              <c:f>chart_data!$E$6:$E$29</c:f>
              <c:numCache>
                <c:formatCode>_(* #,##0.00_);_(* \(#,##0.00\);_(* "-"??_);_(@_)</c:formatCode>
                <c:ptCount val="24"/>
                <c:pt idx="0">
                  <c:v>9.784425968249213</c:v>
                </c:pt>
                <c:pt idx="1">
                  <c:v>9.784425968249213</c:v>
                </c:pt>
                <c:pt idx="2">
                  <c:v>9.784425968249213</c:v>
                </c:pt>
                <c:pt idx="3">
                  <c:v>9.784425968249213</c:v>
                </c:pt>
                <c:pt idx="4">
                  <c:v>9.784425968249213</c:v>
                </c:pt>
                <c:pt idx="5">
                  <c:v>9.784425968249213</c:v>
                </c:pt>
                <c:pt idx="6">
                  <c:v>9.784425968249213</c:v>
                </c:pt>
                <c:pt idx="7">
                  <c:v>9.784425968249213</c:v>
                </c:pt>
                <c:pt idx="8">
                  <c:v>9.784425968249213</c:v>
                </c:pt>
                <c:pt idx="9">
                  <c:v>9.784425968249213</c:v>
                </c:pt>
                <c:pt idx="10">
                  <c:v>9.784425968249213</c:v>
                </c:pt>
                <c:pt idx="11">
                  <c:v>9.784425968249213</c:v>
                </c:pt>
                <c:pt idx="12">
                  <c:v>9.784425968249213</c:v>
                </c:pt>
                <c:pt idx="13">
                  <c:v>9.784425968249213</c:v>
                </c:pt>
                <c:pt idx="14">
                  <c:v>9.784425968249213</c:v>
                </c:pt>
                <c:pt idx="15">
                  <c:v>9.784425968249213</c:v>
                </c:pt>
                <c:pt idx="16">
                  <c:v>9.784425968249213</c:v>
                </c:pt>
                <c:pt idx="17">
                  <c:v>9.784425968249213</c:v>
                </c:pt>
                <c:pt idx="18">
                  <c:v>9.784425968249213</c:v>
                </c:pt>
                <c:pt idx="19">
                  <c:v>9.784425968249213</c:v>
                </c:pt>
                <c:pt idx="20">
                  <c:v>9.784425968249213</c:v>
                </c:pt>
                <c:pt idx="21">
                  <c:v>9.784425968249213</c:v>
                </c:pt>
                <c:pt idx="22">
                  <c:v>9.784425968249213</c:v>
                </c:pt>
                <c:pt idx="23">
                  <c:v>9.784425968249213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B0-4F69-8FCE-BF6695C3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666704"/>
        <c:axId val="1"/>
      </c:lineChart>
      <c:catAx>
        <c:axId val="91966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tx1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Pence per kWh</a:t>
                </a:r>
              </a:p>
            </c:rich>
          </c:tx>
          <c:layout>
            <c:manualLayout>
              <c:xMode val="edge"/>
              <c:yMode val="edge"/>
              <c:x val="9.3011811023622024E-3"/>
              <c:y val="0.289647981751948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666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648109539332567"/>
          <c:y val="3.0995833333333334E-2"/>
          <c:w val="0.36097035925751675"/>
          <c:h val="0.2022687467804842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333399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44" r="0.750000000000003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39619883040932E-2"/>
          <c:y val="7.1159200104884052E-2"/>
          <c:w val="0.88136871345029244"/>
          <c:h val="0.62610176767676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chart_data!$B$5</c:f>
              <c:strCache>
                <c:ptCount val="1"/>
                <c:pt idx="0">
                  <c:v>Price (excl tax)</c:v>
                </c:pt>
              </c:strCache>
            </c:strRef>
          </c:tx>
          <c:spPr>
            <a:solidFill>
              <a:srgbClr val="1F497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79F-44C3-A21D-B9576DC35D0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79F-44C3-A21D-B9576DC35D0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79F-44C3-A21D-B9576DC35D0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79F-44C3-A21D-B9576DC35D0B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79F-44C3-A21D-B9576DC35D0B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79F-44C3-A21D-B9576DC35D0B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79F-44C3-A21D-B9576DC35D0B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79F-44C3-A21D-B9576DC35D0B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79F-44C3-A21D-B9576DC35D0B}"/>
              </c:ext>
            </c:extLst>
          </c:dPt>
          <c:dPt>
            <c:idx val="23"/>
            <c:invertIfNegative val="0"/>
            <c:bubble3D val="0"/>
            <c:spPr>
              <a:solidFill>
                <a:srgbClr val="4F81B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79F-44C3-A21D-B9576DC35D0B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79F-44C3-A21D-B9576DC35D0B}"/>
              </c:ext>
            </c:extLst>
          </c:dPt>
          <c:cat>
            <c:strRef>
              <c:f>chart_data!$A$6:$A$29</c:f>
              <c:strCache>
                <c:ptCount val="24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</c:strCache>
            </c:strRef>
          </c:cat>
          <c:val>
            <c:numRef>
              <c:f>chart_data!$B$6:$B$29</c:f>
              <c:numCache>
                <c:formatCode>0.00</c:formatCode>
                <c:ptCount val="24"/>
                <c:pt idx="0" formatCode="_(* #,##0.00_);_(* \(#,##0.00\);_(* &quot;-&quot;??_);_(@_)">
                  <c:v>6.0208644560670441</c:v>
                </c:pt>
                <c:pt idx="1">
                  <c:v>6.2450206702846094</c:v>
                </c:pt>
                <c:pt idx="2" formatCode="_(* #,##0.00_);_(* \(#,##0.00\);_(* &quot;-&quot;??_);_(@_)">
                  <c:v>5.9576072134470595</c:v>
                </c:pt>
                <c:pt idx="3" formatCode="_(* #,##0.00_);_(* \(#,##0.00\);_(* &quot;-&quot;??_);_(@_)">
                  <c:v>6.5438101746075956</c:v>
                </c:pt>
                <c:pt idx="4" formatCode="_(* #,##0.00_);_(* \(#,##0.00\);_(* &quot;-&quot;??_);_(@_)">
                  <c:v>6.7003520782144532</c:v>
                </c:pt>
                <c:pt idx="5" formatCode="_(* #,##0.00_);_(* \(#,##0.00\);_(* &quot;-&quot;??_);_(@_)">
                  <c:v>5.8641711320907488</c:v>
                </c:pt>
                <c:pt idx="6" formatCode="_(* #,##0.00_);_(* \(#,##0.00\);_(* &quot;-&quot;??_);_(@_)">
                  <c:v>5.6882447939515082</c:v>
                </c:pt>
                <c:pt idx="7" formatCode="_(* #,##0.00_);_(* \(#,##0.00\);_(* &quot;-&quot;??_);_(@_)">
                  <c:v>7.2907317929299325</c:v>
                </c:pt>
                <c:pt idx="8" formatCode="_(* #,##0.00_);_(* \(#,##0.00\);_(* &quot;-&quot;??_);_(@_)">
                  <c:v>8.6165447238594943</c:v>
                </c:pt>
                <c:pt idx="9" formatCode="_(* #,##0.00_);_(* \(#,##0.00\);_(* &quot;-&quot;??_);_(@_)">
                  <c:v>8.8190633078837415</c:v>
                </c:pt>
                <c:pt idx="10" formatCode="_(* #,##0.00_);_(* \(#,##0.00\);_(* &quot;-&quot;??_);_(@_)">
                  <c:v>8.9374279582701561</c:v>
                </c:pt>
                <c:pt idx="11" formatCode="_(* #,##0.00_);_(* \(#,##0.00\);_(* &quot;-&quot;??_);_(@_)">
                  <c:v>7.0800915465540077</c:v>
                </c:pt>
                <c:pt idx="12" formatCode="_(* #,##0.00_);_(* \(#,##0.00\);_(* &quot;-&quot;??_);_(@_)">
                  <c:v>8.0316573979718608</c:v>
                </c:pt>
                <c:pt idx="13" formatCode="_(* #,##0.00_);_(* \(#,##0.00\);_(* &quot;-&quot;??_);_(@_)">
                  <c:v>6.8737500807163689</c:v>
                </c:pt>
                <c:pt idx="14" formatCode="_(* #,##0.00_);_(* \(#,##0.00\);_(* &quot;-&quot;??_);_(@_)">
                  <c:v>8.2139662934679887</c:v>
                </c:pt>
                <c:pt idx="15" formatCode="_(* #,##0.00_);_(* \(#,##0.00\);_(* &quot;-&quot;??_);_(@_)">
                  <c:v>7.8386459347297759</c:v>
                </c:pt>
                <c:pt idx="16" formatCode="_(* #,##0.00_);_(* \(#,##0.00\);_(* &quot;-&quot;??_);_(@_)">
                  <c:v>10.242268234296249</c:v>
                </c:pt>
                <c:pt idx="17" formatCode="_(* #,##0.00_);_(* \(#,##0.00\);_(* &quot;-&quot;??_);_(@_)">
                  <c:v>10.421892312816075</c:v>
                </c:pt>
                <c:pt idx="18" formatCode="_(* #,##0.00_);_(* \(#,##0.00\);_(* &quot;-&quot;??_);_(@_)">
                  <c:v>11.407232085780944</c:v>
                </c:pt>
                <c:pt idx="19" formatCode="_(* #,##0.00_);_(* \(#,##0.00\);_(* &quot;-&quot;??_);_(@_)">
                  <c:v>8.6430580801513539</c:v>
                </c:pt>
                <c:pt idx="20" formatCode="_(* #,##0.00_);_(* \(#,##0.00\);_(* &quot;-&quot;??_);_(@_)">
                  <c:v>10.136524509274045</c:v>
                </c:pt>
                <c:pt idx="21" formatCode="_(* #,##0.00_);_(* \(#,##0.00\);_(* &quot;-&quot;??_);_(@_)">
                  <c:v>12.605752648025542</c:v>
                </c:pt>
                <c:pt idx="22" formatCode="_(* #,##0.00_);_(* \(#,##0.00\);_(* &quot;-&quot;??_);_(@_)">
                  <c:v>7.0113110579414606</c:v>
                </c:pt>
                <c:pt idx="23" formatCode="_(* #,##0.00_);_(* \(#,##0.00\);_(* &quot;-&quot;??_);_(@_)">
                  <c:v>13.050040300000001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9F-44C3-A21D-B9576DC35D0B}"/>
            </c:ext>
          </c:extLst>
        </c:ser>
        <c:ser>
          <c:idx val="1"/>
          <c:order val="1"/>
          <c:tx>
            <c:strRef>
              <c:f>chart_data!$C$5</c:f>
              <c:strCache>
                <c:ptCount val="1"/>
                <c:pt idx="0">
                  <c:v>Tax Component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chart_data!$A$6:$A$29</c:f>
              <c:strCache>
                <c:ptCount val="24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</c:strCache>
            </c:strRef>
          </c:cat>
          <c:val>
            <c:numRef>
              <c:f>chart_data!$C$6:$C$29</c:f>
              <c:numCache>
                <c:formatCode>0.00</c:formatCode>
                <c:ptCount val="24"/>
                <c:pt idx="0">
                  <c:v>5.4164634782381427E-2</c:v>
                </c:pt>
                <c:pt idx="1">
                  <c:v>0</c:v>
                </c:pt>
                <c:pt idx="2">
                  <c:v>0.77446342063830542</c:v>
                </c:pt>
                <c:pt idx="3">
                  <c:v>0.28787930386304517</c:v>
                </c:pt>
                <c:pt idx="4">
                  <c:v>0.24791604414062185</c:v>
                </c:pt>
                <c:pt idx="5">
                  <c:v>1.152641617200679</c:v>
                </c:pt>
                <c:pt idx="6">
                  <c:v>1.4220611984878762</c:v>
                </c:pt>
                <c:pt idx="7">
                  <c:v>0.80817074119742216</c:v>
                </c:pt>
                <c:pt idx="8">
                  <c:v>9.4145767032483008E-2</c:v>
                </c:pt>
                <c:pt idx="9">
                  <c:v>9.488531391158439E-2</c:v>
                </c:pt>
                <c:pt idx="10">
                  <c:v>0.38416788969980153</c:v>
                </c:pt>
                <c:pt idx="11">
                  <c:v>2.6007622256619163</c:v>
                </c:pt>
                <c:pt idx="12">
                  <c:v>1.8563407663106428</c:v>
                </c:pt>
                <c:pt idx="13">
                  <c:v>3.1510061345622864</c:v>
                </c:pt>
                <c:pt idx="14">
                  <c:v>1.8293025877488613</c:v>
                </c:pt>
                <c:pt idx="15">
                  <c:v>2.4042511251836149</c:v>
                </c:pt>
                <c:pt idx="16">
                  <c:v>0.35605724503473191</c:v>
                </c:pt>
                <c:pt idx="17">
                  <c:v>0.24836049051931752</c:v>
                </c:pt>
                <c:pt idx="18">
                  <c:v>0.11409496597393165</c:v>
                </c:pt>
                <c:pt idx="19">
                  <c:v>2.9456408358092823</c:v>
                </c:pt>
                <c:pt idx="20">
                  <c:v>1.6077439213182743</c:v>
                </c:pt>
                <c:pt idx="21">
                  <c:v>0</c:v>
                </c:pt>
                <c:pt idx="22">
                  <c:v>6.4997561738856486</c:v>
                </c:pt>
                <c:pt idx="23">
                  <c:v>0.60932739999999974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9F-44C3-A21D-B9576DC3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19661456"/>
        <c:axId val="1"/>
      </c:barChart>
      <c:lineChart>
        <c:grouping val="standard"/>
        <c:varyColors val="0"/>
        <c:ser>
          <c:idx val="2"/>
          <c:order val="2"/>
          <c:tx>
            <c:strRef>
              <c:f>chart_data!$E$5</c:f>
              <c:strCache>
                <c:ptCount val="1"/>
                <c:pt idx="0">
                  <c:v>IEA Median (including taxes)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chart_data!$A$6:$A$29</c:f>
              <c:strCache>
                <c:ptCount val="24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</c:strCache>
            </c:strRef>
          </c:cat>
          <c:val>
            <c:numRef>
              <c:f>chart_data!$E$6:$E$29</c:f>
              <c:numCache>
                <c:formatCode>_(* #,##0.00_);_(* \(#,##0.00\);_(* "-"??_);_(@_)</c:formatCode>
                <c:ptCount val="24"/>
                <c:pt idx="0">
                  <c:v>9.784425968249213</c:v>
                </c:pt>
                <c:pt idx="1">
                  <c:v>9.784425968249213</c:v>
                </c:pt>
                <c:pt idx="2">
                  <c:v>9.784425968249213</c:v>
                </c:pt>
                <c:pt idx="3">
                  <c:v>9.784425968249213</c:v>
                </c:pt>
                <c:pt idx="4">
                  <c:v>9.784425968249213</c:v>
                </c:pt>
                <c:pt idx="5">
                  <c:v>9.784425968249213</c:v>
                </c:pt>
                <c:pt idx="6">
                  <c:v>9.784425968249213</c:v>
                </c:pt>
                <c:pt idx="7">
                  <c:v>9.784425968249213</c:v>
                </c:pt>
                <c:pt idx="8">
                  <c:v>9.784425968249213</c:v>
                </c:pt>
                <c:pt idx="9">
                  <c:v>9.784425968249213</c:v>
                </c:pt>
                <c:pt idx="10">
                  <c:v>9.784425968249213</c:v>
                </c:pt>
                <c:pt idx="11">
                  <c:v>9.784425968249213</c:v>
                </c:pt>
                <c:pt idx="12">
                  <c:v>9.784425968249213</c:v>
                </c:pt>
                <c:pt idx="13">
                  <c:v>9.784425968249213</c:v>
                </c:pt>
                <c:pt idx="14">
                  <c:v>9.784425968249213</c:v>
                </c:pt>
                <c:pt idx="15">
                  <c:v>9.784425968249213</c:v>
                </c:pt>
                <c:pt idx="16">
                  <c:v>9.784425968249213</c:v>
                </c:pt>
                <c:pt idx="17">
                  <c:v>9.784425968249213</c:v>
                </c:pt>
                <c:pt idx="18">
                  <c:v>9.784425968249213</c:v>
                </c:pt>
                <c:pt idx="19">
                  <c:v>9.784425968249213</c:v>
                </c:pt>
                <c:pt idx="20">
                  <c:v>9.784425968249213</c:v>
                </c:pt>
                <c:pt idx="21">
                  <c:v>9.784425968249213</c:v>
                </c:pt>
                <c:pt idx="22">
                  <c:v>9.784425968249213</c:v>
                </c:pt>
                <c:pt idx="23">
                  <c:v>9.784425968249213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9F-44C3-A21D-B9576DC3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661456"/>
        <c:axId val="1"/>
      </c:lineChart>
      <c:catAx>
        <c:axId val="91966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Pence per kWh</a:t>
                </a:r>
              </a:p>
            </c:rich>
          </c:tx>
          <c:layout>
            <c:manualLayout>
              <c:xMode val="edge"/>
              <c:yMode val="edge"/>
              <c:x val="1.4643124513607162E-2"/>
              <c:y val="0.239344567910319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661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690084034342773"/>
          <c:y val="1.9635361356851747E-2"/>
          <c:w val="0.36097035925751675"/>
          <c:h val="0.2022687467804842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333399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44" r="0.750000000000003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38100</xdr:rowOff>
    </xdr:from>
    <xdr:to>
      <xdr:col>14</xdr:col>
      <xdr:colOff>488448</xdr:colOff>
      <xdr:row>3</xdr:row>
      <xdr:rowOff>55500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A3F643-7007-4477-B540-AD2D8874800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38100"/>
          <a:ext cx="1650498" cy="100800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0</xdr:row>
      <xdr:rowOff>0</xdr:rowOff>
    </xdr:from>
    <xdr:to>
      <xdr:col>16</xdr:col>
      <xdr:colOff>77919</xdr:colOff>
      <xdr:row>1</xdr:row>
      <xdr:rowOff>182192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E98898-AEF1-4BAE-B0D0-41EBA9C5A0C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0"/>
          <a:ext cx="658944" cy="639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360680</xdr:colOff>
      <xdr:row>38</xdr:row>
      <xdr:rowOff>56304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F7D439-AA02-4B96-B8CD-BF30E43B273A}"/>
            </a:ext>
          </a:extLst>
        </xdr:cNvPr>
        <xdr:cNvSpPr txBox="1"/>
      </xdr:nvSpPr>
      <xdr:spPr>
        <a:xfrm>
          <a:off x="7975600" y="67314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/>
        </a:p>
      </xdr:txBody>
    </xdr:sp>
    <xdr:clientData/>
  </xdr:oneCellAnchor>
  <xdr:twoCellAnchor>
    <xdr:from>
      <xdr:col>0</xdr:col>
      <xdr:colOff>0</xdr:colOff>
      <xdr:row>42</xdr:row>
      <xdr:rowOff>0</xdr:rowOff>
    </xdr:from>
    <xdr:to>
      <xdr:col>12</xdr:col>
      <xdr:colOff>334148</xdr:colOff>
      <xdr:row>50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5E9BE6-DB4B-42EC-8CC5-643742657BFD}"/>
            </a:ext>
          </a:extLst>
        </xdr:cNvPr>
        <xdr:cNvSpPr txBox="1"/>
      </xdr:nvSpPr>
      <xdr:spPr>
        <a:xfrm>
          <a:off x="0" y="8477250"/>
          <a:ext cx="7754123" cy="1323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Arial" pitchFamily="34" charset="0"/>
              <a:cs typeface="Arial" pitchFamily="34" charset="0"/>
            </a:rPr>
            <a:t>(1) Prices converted to pounds sterling using annual average exchange rates.</a:t>
          </a:r>
        </a:p>
        <a:p>
          <a:r>
            <a:rPr lang="en-GB" sz="900">
              <a:latin typeface="Arial" pitchFamily="34" charset="0"/>
              <a:cs typeface="Arial" pitchFamily="34" charset="0"/>
            </a:rPr>
            <a:t>(2) Prices include all taxes where not refundable on purchase.</a:t>
          </a:r>
        </a:p>
        <a:p>
          <a:r>
            <a:rPr lang="en-GB" sz="900" baseline="0">
              <a:latin typeface="Arial" pitchFamily="34" charset="0"/>
              <a:cs typeface="Arial" pitchFamily="34" charset="0"/>
            </a:rPr>
            <a:t>    </a:t>
          </a:r>
          <a:r>
            <a:rPr lang="en-GB" sz="900">
              <a:latin typeface="Arial" pitchFamily="34" charset="0"/>
              <a:cs typeface="Arial" pitchFamily="34" charset="0"/>
            </a:rPr>
            <a:t> Some prices taken from Eurostat.</a:t>
          </a:r>
        </a:p>
        <a:p>
          <a:r>
            <a:rPr lang="en-GB" sz="900">
              <a:latin typeface="Arial" pitchFamily="34" charset="0"/>
              <a:cs typeface="Arial" pitchFamily="34" charset="0"/>
            </a:rPr>
            <a:t>     Prices excluding taxes have been estimated using a weighted average of general sales taxes and fuel taxes levied by individual states. </a:t>
          </a:r>
        </a:p>
        <a:p>
          <a:endParaRPr lang="en-GB" sz="900">
            <a:latin typeface="Arial" pitchFamily="34" charset="0"/>
            <a:cs typeface="Arial" pitchFamily="34" charset="0"/>
          </a:endParaRPr>
        </a:p>
        <a:p>
          <a:r>
            <a:rPr lang="en-GB" sz="900">
              <a:latin typeface="Arial" pitchFamily="34" charset="0"/>
              <a:cs typeface="Arial" pitchFamily="34" charset="0"/>
            </a:rPr>
            <a:t>..   Data unavailable.</a:t>
          </a:r>
        </a:p>
        <a:p>
          <a:r>
            <a:rPr lang="en-GB" sz="900">
              <a:latin typeface="Arial" pitchFamily="34" charset="0"/>
              <a:cs typeface="Arial" pitchFamily="34" charset="0"/>
            </a:rPr>
            <a:t>-    BEIS estimates that the price is likely to be below the IEA median.</a:t>
          </a:r>
        </a:p>
        <a:p>
          <a:r>
            <a:rPr lang="en-GB" sz="900">
              <a:latin typeface="Arial" pitchFamily="34" charset="0"/>
              <a:cs typeface="Arial" pitchFamily="34" charset="0"/>
            </a:rPr>
            <a:t>+/- BEIS estimates that the price is likely to be around the IEA median.</a:t>
          </a:r>
        </a:p>
        <a:p>
          <a:r>
            <a:rPr lang="en-GB" sz="900">
              <a:latin typeface="Arial" pitchFamily="34" charset="0"/>
              <a:cs typeface="Arial" pitchFamily="34" charset="0"/>
            </a:rPr>
            <a:t>+    BEIS estimates that the price is likely to exceed the IEA median.</a:t>
          </a:r>
        </a:p>
        <a:p>
          <a:endParaRPr lang="en-GB" sz="9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40480</xdr:colOff>
      <xdr:row>40</xdr:row>
      <xdr:rowOff>91123</xdr:rowOff>
    </xdr:from>
    <xdr:to>
      <xdr:col>8</xdr:col>
      <xdr:colOff>298001</xdr:colOff>
      <xdr:row>41</xdr:row>
      <xdr:rowOff>125827</xdr:rowOff>
    </xdr:to>
    <xdr:sp macro="" textlink="">
      <xdr:nvSpPr>
        <xdr:cNvPr id="21507" name="Text Box 3">
          <a:extLst>
            <a:ext uri="{FF2B5EF4-FFF2-40B4-BE49-F238E27FC236}">
              <a16:creationId xmlns:a16="http://schemas.microsoft.com/office/drawing/2014/main" id="{4F77041C-7502-49FB-AD65-A391E50759AE}"/>
            </a:ext>
          </a:extLst>
        </xdr:cNvPr>
        <xdr:cNvSpPr txBox="1">
          <a:spLocks noChangeArrowheads="1"/>
        </xdr:cNvSpPr>
      </xdr:nvSpPr>
      <xdr:spPr bwMode="auto">
        <a:xfrm>
          <a:off x="40480" y="7322344"/>
          <a:ext cx="5707856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Source: Derived from the International Energy Agency publication, Energy Prices and Taxes </a:t>
          </a:r>
        </a:p>
      </xdr:txBody>
    </xdr:sp>
    <xdr:clientData/>
  </xdr:twoCellAnchor>
  <xdr:twoCellAnchor>
    <xdr:from>
      <xdr:col>0</xdr:col>
      <xdr:colOff>0</xdr:colOff>
      <xdr:row>42</xdr:row>
      <xdr:rowOff>0</xdr:rowOff>
    </xdr:from>
    <xdr:to>
      <xdr:col>17</xdr:col>
      <xdr:colOff>429024</xdr:colOff>
      <xdr:row>50</xdr:row>
      <xdr:rowOff>47625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A1F4E05-A5A4-426C-8EC1-130120D6DB84}"/>
            </a:ext>
          </a:extLst>
        </xdr:cNvPr>
        <xdr:cNvSpPr txBox="1">
          <a:spLocks noChangeArrowheads="1"/>
        </xdr:cNvSpPr>
      </xdr:nvSpPr>
      <xdr:spPr bwMode="auto">
        <a:xfrm>
          <a:off x="0" y="8572500"/>
          <a:ext cx="11087499" cy="1343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GB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(1) Prices converted to pounds sterling using annual average exchange rates.</a:t>
          </a:r>
        </a:p>
        <a:p>
          <a:pPr algn="l" rtl="0">
            <a:lnSpc>
              <a:spcPts val="700"/>
            </a:lnSpc>
            <a:defRPr sz="1000"/>
          </a:pPr>
          <a:endParaRPr lang="en-GB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700"/>
            </a:lnSpc>
            <a:defRPr sz="1000"/>
          </a:pPr>
          <a:r>
            <a:rPr lang="en-GB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(2) Prices include all taxes where not refundable on purchase.</a:t>
          </a:r>
        </a:p>
        <a:p>
          <a:pPr algn="l" rtl="0">
            <a:lnSpc>
              <a:spcPts val="600"/>
            </a:lnSpc>
            <a:defRPr sz="1000"/>
          </a:pPr>
          <a:endParaRPr lang="en-GB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r>
            <a:rPr lang="en-GB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(3) Some prices taken from Eurostat.</a:t>
          </a:r>
        </a:p>
        <a:p>
          <a:pPr marL="0" marR="0" indent="0" algn="l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GB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l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(4) </a:t>
          </a:r>
          <a:r>
            <a:rPr lang="en-GB" sz="900" b="0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Prices excluding taxes have been estimated using a weighted average of general sales taxes and fuel</a:t>
          </a:r>
          <a:r>
            <a:rPr lang="en-GB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900" b="0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taxes</a:t>
          </a:r>
          <a:r>
            <a:rPr lang="en-GB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900" b="0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levied by individual states. </a:t>
          </a:r>
          <a:endParaRPr lang="en-GB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endParaRPr lang="en-GB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r>
            <a:rPr lang="en-GB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   Data unavailable.</a:t>
          </a:r>
        </a:p>
        <a:p>
          <a:pPr algn="l" rtl="0">
            <a:lnSpc>
              <a:spcPts val="600"/>
            </a:lnSpc>
            <a:defRPr sz="1000"/>
          </a:pPr>
          <a:endParaRPr lang="en-GB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r>
            <a:rPr lang="en-GB" sz="900" b="0" i="0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   DECC estimates that the price is likely to be below the IEA median.</a:t>
          </a:r>
        </a:p>
        <a:p>
          <a:pPr algn="l" rtl="0">
            <a:lnSpc>
              <a:spcPts val="600"/>
            </a:lnSpc>
            <a:defRPr sz="1000"/>
          </a:pPr>
          <a:endParaRPr lang="en-GB" sz="900" b="0" i="0" strike="noStrike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r>
            <a:rPr lang="en-GB" sz="900" b="0" i="0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+/- DECC estimates that the price is likely to be around the IEA median.</a:t>
          </a:r>
        </a:p>
        <a:p>
          <a:pPr algn="l" rtl="0">
            <a:lnSpc>
              <a:spcPts val="600"/>
            </a:lnSpc>
            <a:defRPr sz="1000"/>
          </a:pPr>
          <a:endParaRPr lang="en-GB" sz="900" b="0" i="0" strike="noStrike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r>
            <a:rPr lang="en-GB" sz="900" b="0" i="0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+    DECC estimates that the price is likely to exceed the IEA median.</a:t>
          </a:r>
        </a:p>
        <a:p>
          <a:pPr algn="l" rtl="0">
            <a:lnSpc>
              <a:spcPts val="5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213359</xdr:rowOff>
    </xdr:from>
    <xdr:to>
      <xdr:col>15</xdr:col>
      <xdr:colOff>442740</xdr:colOff>
      <xdr:row>28</xdr:row>
      <xdr:rowOff>28034</xdr:rowOff>
    </xdr:to>
    <xdr:graphicFrame macro="">
      <xdr:nvGraphicFramePr>
        <xdr:cNvPr id="3" name="Chart 26" descr="Chart showing industrial electricity prices for countries in the International Energy Association in 2021">
          <a:extLst>
            <a:ext uri="{FF2B5EF4-FFF2-40B4-BE49-F238E27FC236}">
              <a16:creationId xmlns:a16="http://schemas.microsoft.com/office/drawing/2014/main" id="{159EF865-DA55-4476-9EE5-93B541651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220889</xdr:colOff>
      <xdr:row>13</xdr:row>
      <xdr:rowOff>81642</xdr:rowOff>
    </xdr:from>
    <xdr:to>
      <xdr:col>27</xdr:col>
      <xdr:colOff>7257</xdr:colOff>
      <xdr:row>54</xdr:row>
      <xdr:rowOff>7257</xdr:rowOff>
    </xdr:to>
    <xdr:graphicFrame macro="">
      <xdr:nvGraphicFramePr>
        <xdr:cNvPr id="9132166" name="Chart 26">
          <a:extLst>
            <a:ext uri="{FF2B5EF4-FFF2-40B4-BE49-F238E27FC236}">
              <a16:creationId xmlns:a16="http://schemas.microsoft.com/office/drawing/2014/main" id="{7BC7F19D-0B07-4796-BFFF-378BC85B1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45A5D-31C9-4606-A112-6B0C1F6AA73C}" name="Industrial_electricity_prices_in_the_IEA_excluding_taxes" displayName="Industrial_electricity_prices_in_the_IEA_excluding_taxes" ref="A9:AG53" totalsRowShown="0" headerRowDxfId="71" dataDxfId="70" headerRowCellStyle="Normal 2" dataCellStyle="Normal 2">
  <autoFilter ref="A9:AG53" xr:uid="{C4745A5D-31C9-4606-A112-6B0C1F6AA7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EDED1580-D2BF-4E73-97EF-D4D1B8ECB789}" name="Year" dataDxfId="104"/>
    <tableColumn id="2" xr3:uid="{2795FB6B-99B9-4A7B-A017-77A3281C7DD7}" name="Austria" dataDxfId="103" dataCellStyle="Normal 2"/>
    <tableColumn id="3" xr3:uid="{7362689D-5162-467C-B8A3-404B46E21C28}" name="Belgium" dataDxfId="102" dataCellStyle="Normal 2"/>
    <tableColumn id="4" xr3:uid="{BA954DC3-B28E-4E98-B0DA-97B0C1CA7146}" name="Denmark" dataDxfId="101" dataCellStyle="Normal 2"/>
    <tableColumn id="5" xr3:uid="{5D0F989E-D3C1-4056-BB21-F4EA86B68EE3}" name="Finland" dataDxfId="100" dataCellStyle="Normal 2"/>
    <tableColumn id="6" xr3:uid="{2CB88A08-4755-4F9D-9288-AA00F2090A2E}" name="France" dataDxfId="99" dataCellStyle="Normal 2"/>
    <tableColumn id="7" xr3:uid="{84B8F5A2-84D0-4BB2-BD2C-C56126CCA65C}" name="Germany" dataDxfId="98" dataCellStyle="Normal 2"/>
    <tableColumn id="8" xr3:uid="{B1E23031-AFDC-4811-B0F5-08D9774E0623}" name="Greece" dataDxfId="97" dataCellStyle="Normal 2"/>
    <tableColumn id="9" xr3:uid="{CB21B9DC-23A5-4D93-9F5A-9EA4BBDF5B08}" name="Ireland" dataDxfId="96" dataCellStyle="Normal 2"/>
    <tableColumn id="10" xr3:uid="{9DD0C45C-955A-4D1D-82FF-FAFEE6149DB3}" name="Italy" dataDxfId="95" dataCellStyle="Normal 2"/>
    <tableColumn id="11" xr3:uid="{DBAE0489-A39E-46BD-A236-DE03C5E05BF3}" name="Luxembourg" dataDxfId="94" dataCellStyle="Normal 2"/>
    <tableColumn id="12" xr3:uid="{FE476EE0-FD3C-4444-8DC6-FF26B4E140F2}" name="Netherlands" dataDxfId="93" dataCellStyle="Normal 2"/>
    <tableColumn id="13" xr3:uid="{90111E4B-E5C1-4BA1-9E9D-345E78CA3F33}" name="Portugal" dataDxfId="92" dataCellStyle="Normal 2"/>
    <tableColumn id="14" xr3:uid="{81B84377-C524-44FE-B553-9D76AEFF3F7D}" name="Spain" dataDxfId="91" dataCellStyle="Normal 2"/>
    <tableColumn id="15" xr3:uid="{61AF56F3-E0AF-4F03-962B-8875AC311F5B}" name="Sweden" dataDxfId="90" dataCellStyle="Normal 2"/>
    <tableColumn id="16" xr3:uid="{DD926F32-08D5-4C35-8487-CBEA6D5F7BEF}" name="United Kingdom" dataDxfId="89" dataCellStyle="Normal 2"/>
    <tableColumn id="17" xr3:uid="{E1F469AE-F97B-4BC9-B954-F77C4AD70604}" name="Australia" dataDxfId="88"/>
    <tableColumn id="18" xr3:uid="{C4970038-C45D-4B9E-9720-9F5C65A2BC86}" name="Canada" dataDxfId="87" dataCellStyle="Normal 2"/>
    <tableColumn id="19" xr3:uid="{97687E50-5234-438D-9A60-F909792639D3}" name="Czech Republic" dataDxfId="86" dataCellStyle="Normal 2"/>
    <tableColumn id="20" xr3:uid="{754D23E6-F52B-4492-A0DF-C84CF2A6E98B}" name="Hungary" dataDxfId="85" dataCellStyle="Normal 2"/>
    <tableColumn id="21" xr3:uid="{04D59122-9953-41C1-AE31-F1185B35B05F}" name="Japan" dataDxfId="84"/>
    <tableColumn id="22" xr3:uid="{8675414E-649B-4A6E-B9C4-FC02F1CC6B8F}" name="Korea" dataDxfId="83" dataCellStyle="Normal 2"/>
    <tableColumn id="23" xr3:uid="{5EA5670D-BE9C-4CF0-857E-AAD1734769F4}" name="New Zealand" dataDxfId="82"/>
    <tableColumn id="24" xr3:uid="{E5779298-7BD1-4F9A-9E01-F2963B80AB6A}" name="Norway" dataDxfId="81"/>
    <tableColumn id="25" xr3:uid="{52A115A0-8F9E-4FE5-BF9F-B5041800D227}" name="Poland" dataDxfId="80" dataCellStyle="Normal 2"/>
    <tableColumn id="26" xr3:uid="{99892D1B-A724-4C38-A7F5-B22F3F839557}" name="Slovakia" dataDxfId="79" dataCellStyle="Normal 2"/>
    <tableColumn id="27" xr3:uid="{8DCC96E2-DE28-404A-8D2F-EA7D06FE2E98}" name="Switzerland" dataDxfId="78" dataCellStyle="Normal 2"/>
    <tableColumn id="28" xr3:uid="{5F520BDD-FDF5-4BD0-9576-E040D37B8ED4}" name="Turkey" dataDxfId="77" dataCellStyle="Normal 2"/>
    <tableColumn id="29" xr3:uid="{C9FBD476-D8FE-40F9-9A45-8A6CB684F2D9}" name="USA" dataDxfId="76" dataCellStyle="Normal 2"/>
    <tableColumn id="30" xr3:uid="{A4D234BF-4D76-4C62-851F-08FFC881CF6D}" name="IEA median" dataDxfId="75" dataCellStyle="Normal 2">
      <calculatedColumnFormula>MEDIAN(B10:P10,Q10:AC10)</calculatedColumnFormula>
    </tableColumn>
    <tableColumn id="31" xr3:uid="{8163C702-D953-4AA9-AF9D-DBA91A41130F}" name="UK relative to IEA median%" dataDxfId="74" dataCellStyle="Normal 2">
      <calculatedColumnFormula>(P10-AD10)/AD10*100</calculatedColumnFormula>
    </tableColumn>
    <tableColumn id="32" xr3:uid="{27BAFD8B-E0B7-4B8C-A5BD-DEC8E80C0F8C}" name="UK relative to IEA rank" dataDxfId="73" dataCellStyle="Normal 2">
      <calculatedColumnFormula>_xlfn.RANK.AVG(P10,(B10:P10,Q10:AC10),1)</calculatedColumnFormula>
    </tableColumn>
    <tableColumn id="33" xr3:uid="{5261C14D-378D-4793-9589-FA6B2269DA16}" name="UK relative to G7 rank" dataDxfId="72" dataCellStyle="Normal 2">
      <calculatedColumnFormula>_xlfn.RANK.AVG(P10,(F10,G10,J10,P10,R10,U10,AC10),1)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60B68C-6614-4705-8884-A18CCAFA4C3A}" name="Industrial_electricity_prices_in_the_IEA_including_taxes" displayName="Industrial_electricity_prices_in_the_IEA_including_taxes" ref="A9:AG53" totalsRowShown="0" headerRowDxfId="106" dataDxfId="105" headerRowCellStyle="Normal 2" dataCellStyle="Normal 2">
  <autoFilter ref="A9:AG53" xr:uid="{DA60B68C-6614-4705-8884-A18CCAFA4C3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31D5B2A8-B281-469A-9D86-603D2DFE8C54}" name="Year" dataDxfId="139"/>
    <tableColumn id="2" xr3:uid="{CB6F7B59-A645-45FE-A7DB-4D1F430AD5F7}" name="Austria" dataDxfId="138" dataCellStyle="Comma"/>
    <tableColumn id="3" xr3:uid="{1D9E0B1D-D0E0-4597-ACA7-3A5E191C5609}" name="Belgium" dataDxfId="137" dataCellStyle="Comma"/>
    <tableColumn id="4" xr3:uid="{1050478C-7012-4C71-9247-684DE42EC8DB}" name="Denmark" dataDxfId="136" dataCellStyle="Comma"/>
    <tableColumn id="5" xr3:uid="{BED8FCC5-881F-4DBA-BFF5-6486E2F2861F}" name="Finland" dataDxfId="135" dataCellStyle="Comma"/>
    <tableColumn id="6" xr3:uid="{E2CAA4F7-ADC2-4447-9F50-359808FE6635}" name="France" dataDxfId="134" dataCellStyle="Comma"/>
    <tableColumn id="7" xr3:uid="{DCFA6FC2-098E-4EE2-AABD-92B65006B7FA}" name="Germany" dataDxfId="133" dataCellStyle="Comma"/>
    <tableColumn id="8" xr3:uid="{16C65EB7-6629-49A1-BBDA-242C6E501224}" name="Greece" dataDxfId="132" dataCellStyle="Comma"/>
    <tableColumn id="9" xr3:uid="{7F2886AD-8421-4F4A-8A2C-46E322573AAC}" name="Ireland" dataDxfId="131" dataCellStyle="Comma"/>
    <tableColumn id="10" xr3:uid="{E5EF352A-A667-44EC-BBD3-D411E5955593}" name="Italy" dataDxfId="130" dataCellStyle="Comma"/>
    <tableColumn id="11" xr3:uid="{F9C752E9-5B65-4788-BEDF-1AB4F97019BD}" name="Luxembourg" dataDxfId="129" dataCellStyle="Comma"/>
    <tableColumn id="12" xr3:uid="{9061A0DC-66CD-4723-8C72-9E4931ECCF8C}" name="Netherlands" dataDxfId="128" dataCellStyle="Comma"/>
    <tableColumn id="13" xr3:uid="{753C77D2-A534-45A8-A640-80253DF40A0F}" name="Portugal" dataDxfId="127" dataCellStyle="Comma"/>
    <tableColumn id="14" xr3:uid="{47925D94-54F4-4592-A3A0-7D0799B64175}" name="Spain" dataDxfId="126" dataCellStyle="Comma"/>
    <tableColumn id="15" xr3:uid="{7CA76FCE-EF29-47E4-AB30-0F502336F99B}" name="Sweden" dataDxfId="125" dataCellStyle="Comma"/>
    <tableColumn id="16" xr3:uid="{FE010602-1D68-4FB8-A628-20DC322A26B4}" name="United Kingdom" dataDxfId="124" dataCellStyle="Comma"/>
    <tableColumn id="17" xr3:uid="{BCB3C918-2859-49AE-9544-72659D3EBE6D}" name="Australia" dataDxfId="123"/>
    <tableColumn id="18" xr3:uid="{9E1634AC-F394-4056-9B59-C9F1A27825EE}" name="Canada" dataDxfId="122" dataCellStyle="Normal 2"/>
    <tableColumn id="19" xr3:uid="{BCC2CFF7-2986-4033-AB48-D09EFDDF94D2}" name="Czech Republic" dataDxfId="121" dataCellStyle="Normal 2"/>
    <tableColumn id="20" xr3:uid="{0ED6F2E5-D717-4868-A500-7BD4C2B64727}" name="Hungary" dataDxfId="120" dataCellStyle="Normal 2"/>
    <tableColumn id="21" xr3:uid="{B1BC2B12-32C4-47AE-8BC3-3F01CCB191D7}" name="Japan" dataDxfId="119" dataCellStyle="Normal 2"/>
    <tableColumn id="22" xr3:uid="{29419E4B-A3F0-46E8-84F2-3C31142FA161}" name="Korea" dataDxfId="118" dataCellStyle="Normal 2"/>
    <tableColumn id="23" xr3:uid="{8AEC1349-C874-467E-BD0E-522D0ECCBBDA}" name="New Zealand" dataDxfId="117"/>
    <tableColumn id="24" xr3:uid="{36EB00CE-C8A9-4BD4-ADDC-EE18E013EB91}" name="Norway" dataDxfId="116" dataCellStyle="Normal 2"/>
    <tableColumn id="25" xr3:uid="{E9548115-495A-4EB8-A683-35666EB791B1}" name="Poland" dataDxfId="115" dataCellStyle="Normal 2"/>
    <tableColumn id="26" xr3:uid="{01DF84E5-4E1E-4BA6-A037-35D4575E349F}" name="Slovakia" dataDxfId="114" dataCellStyle="Normal 2"/>
    <tableColumn id="27" xr3:uid="{DF60A85E-E035-4FAA-8D27-2E753EE573B7}" name="Switzerland" dataDxfId="113" dataCellStyle="Normal 2"/>
    <tableColumn id="28" xr3:uid="{A10DC24A-B1A0-44A8-9946-F5D677945BB9}" name="Turkey" dataDxfId="112" dataCellStyle="Normal 2"/>
    <tableColumn id="29" xr3:uid="{59A7B7B8-A9EB-4EA7-BF45-E23BC5DF9A39}" name="USA" dataDxfId="111" dataCellStyle="Normal 2"/>
    <tableColumn id="30" xr3:uid="{95B3DB65-63FF-4528-8B5F-53E2A8CEE85B}" name="IEA median" dataDxfId="110" dataCellStyle="Normal 2">
      <calculatedColumnFormula>MEDIAN(B10:P10,Q10:AC10)</calculatedColumnFormula>
    </tableColumn>
    <tableColumn id="31" xr3:uid="{9637C6CC-24F1-4AD9-B06D-13A36FE2A7BD}" name="UK relative to IEA median%" dataDxfId="109" dataCellStyle="Normal 2">
      <calculatedColumnFormula>(P10-AD10)/AD10*100</calculatedColumnFormula>
    </tableColumn>
    <tableColumn id="32" xr3:uid="{EE047949-6FE7-4687-99CE-4E1EB324FAD7}" name="UK relative to IEA rank" dataDxfId="108" dataCellStyle="Normal 2">
      <calculatedColumnFormula>_xlfn.RANK.AVG(P10,(B10:P10,Q10:AC10),1)</calculatedColumnFormula>
    </tableColumn>
    <tableColumn id="33" xr3:uid="{EE6632E1-2613-458D-945E-DE1C405E0D64}" name="UK relative to G7 rank" dataDxfId="107" dataCellStyle="Normal 2">
      <calculatedColumnFormula>_xlfn.RANK.AVG(P10,(F10,G10,J10,P10,R10,U10,AC10),1)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DB022D-3F64-4A3D-8CC6-3081B22EA0DF}" name="Annual_percentage_movements_in_industrial_electricity_prices_in_the_IEA_excluding_taxes" displayName="Annual_percentage_movements_in_industrial_electricity_prices_in_the_IEA_excluding_taxes" ref="A5:AC25" totalsRowShown="0" headerRowDxfId="31" dataDxfId="32" headerRowCellStyle="Comma" dataCellStyle="Percent">
  <autoFilter ref="A5:AC25" xr:uid="{45DB022D-3F64-4A3D-8CC6-3081B22EA0D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2A84B92-5267-4BF8-8D68-331915269E76}" name="Years Between" dataDxfId="61" dataCellStyle="Normal_exchange"/>
    <tableColumn id="2" xr3:uid="{31577D3E-9858-4B77-89A1-331DF7F43AA0}" name="Austria" dataDxfId="60" dataCellStyle="Percent">
      <calculatedColumnFormula>IF(OR('5.3.1 (excl. taxes)'!B33=0,'5.3.1 (excl. taxes)'!B34=0,(ISERROR('5.3.1 (excl. taxes)'!B33/'5.3.1 (excl. taxes)'!B32-1))),"",('5.3.1 (excl. taxes)'!B33/'5.3.1 (excl. taxes)'!B32-1))</calculatedColumnFormula>
    </tableColumn>
    <tableColumn id="3" xr3:uid="{2DCF593E-4770-4BE1-9BAF-294973EC0212}" name="Belgium" dataDxfId="59">
      <calculatedColumnFormula>IF(OR('5.3.1 (excl. taxes)'!C33=0,'5.3.1 (excl. taxes)'!C34=0,(ISERROR('5.3.1 (excl. taxes)'!C33/'5.3.1 (excl. taxes)'!C32-1))),"",('5.3.1 (excl. taxes)'!C33/'5.3.1 (excl. taxes)'!C32-1))</calculatedColumnFormula>
    </tableColumn>
    <tableColumn id="4" xr3:uid="{77A73094-9FBD-4F88-B760-1BEA81E9CDAC}" name="Denmark" dataDxfId="58" dataCellStyle="Percent">
      <calculatedColumnFormula>IF(OR('5.3.1 (excl. taxes)'!D33=0,'5.3.1 (excl. taxes)'!D34=0,(ISERROR('5.3.1 (excl. taxes)'!D33/'5.3.1 (excl. taxes)'!D32-1))),"",('5.3.1 (excl. taxes)'!D33/'5.3.1 (excl. taxes)'!D32-1))</calculatedColumnFormula>
    </tableColumn>
    <tableColumn id="5" xr3:uid="{825009E8-B728-4CF9-B3A9-1E65A184F701}" name="Finland" dataDxfId="57">
      <calculatedColumnFormula>IF(OR('5.3.1 (excl. taxes)'!E33=0,'5.3.1 (excl. taxes)'!E34=0,(ISERROR('5.3.1 (excl. taxes)'!E33/'5.3.1 (excl. taxes)'!E32-1))),"",('5.3.1 (excl. taxes)'!E33/'5.3.1 (excl. taxes)'!E32-1))</calculatedColumnFormula>
    </tableColumn>
    <tableColumn id="6" xr3:uid="{C308BE39-4818-4508-91EC-CC0D8F6F0258}" name="France" dataDxfId="56">
      <calculatedColumnFormula>IF(OR('5.3.1 (excl. taxes)'!F33=0,'5.3.1 (excl. taxes)'!F34=0,(ISERROR('5.3.1 (excl. taxes)'!F33/'5.3.1 (excl. taxes)'!F32-1))),"",('5.3.1 (excl. taxes)'!F33/'5.3.1 (excl. taxes)'!F32-1))</calculatedColumnFormula>
    </tableColumn>
    <tableColumn id="7" xr3:uid="{3FD20396-96AB-4C46-85F8-B15C89AE43C4}" name="Germany" dataDxfId="55" dataCellStyle="Percent">
      <calculatedColumnFormula>IF(OR('5.3.1 (excl. taxes)'!G33=0,'5.3.1 (excl. taxes)'!G34=0,(ISERROR('5.3.1 (excl. taxes)'!G33/'5.3.1 (excl. taxes)'!G32-1))),"",('5.3.1 (excl. taxes)'!G33/'5.3.1 (excl. taxes)'!G32-1))</calculatedColumnFormula>
    </tableColumn>
    <tableColumn id="8" xr3:uid="{F17AFA40-1720-4F77-AA39-4F2F5F200F28}" name="Greece" dataDxfId="54">
      <calculatedColumnFormula>IF(OR('5.3.1 (excl. taxes)'!H33=0,'5.3.1 (excl. taxes)'!H34=0,(ISERROR('5.3.1 (excl. taxes)'!H33/'5.3.1 (excl. taxes)'!H32-1))),"",('5.3.1 (excl. taxes)'!H33/'5.3.1 (excl. taxes)'!H32-1))</calculatedColumnFormula>
    </tableColumn>
    <tableColumn id="9" xr3:uid="{1F9B980C-9828-4D6A-B3CE-A7A2D4C949E7}" name="Ireland" dataDxfId="53" dataCellStyle="Percent">
      <calculatedColumnFormula>IF(OR('5.3.1 (excl. taxes)'!I33=0,'5.3.1 (excl. taxes)'!I34=0,(ISERROR('5.3.1 (excl. taxes)'!I33/'5.3.1 (excl. taxes)'!I32-1))),"",('5.3.1 (excl. taxes)'!I33/'5.3.1 (excl. taxes)'!I32-1))</calculatedColumnFormula>
    </tableColumn>
    <tableColumn id="10" xr3:uid="{D91BDD6B-63D3-4F56-93B7-DCE76953C5FC}" name="Italy" dataDxfId="52" dataCellStyle="Percent">
      <calculatedColumnFormula>IF(OR('5.3.1 (excl. taxes)'!J33=0,'5.3.1 (excl. taxes)'!J34=0,(ISERROR('5.3.1 (excl. taxes)'!J33/'5.3.1 (excl. taxes)'!J32-1))),"",('5.3.1 (excl. taxes)'!J33/'5.3.1 (excl. taxes)'!J32-1))</calculatedColumnFormula>
    </tableColumn>
    <tableColumn id="11" xr3:uid="{B486C86D-AD73-4405-B463-4CDCBA3F9276}" name="Luxembourg" dataDxfId="51" dataCellStyle="Percent">
      <calculatedColumnFormula>IF(OR('5.3.1 (excl. taxes)'!K33=0,'5.3.1 (excl. taxes)'!K34=0,(ISERROR('5.3.1 (excl. taxes)'!K33/'5.3.1 (excl. taxes)'!K32-1))),"",('5.3.1 (excl. taxes)'!K33/'5.3.1 (excl. taxes)'!K32-1))</calculatedColumnFormula>
    </tableColumn>
    <tableColumn id="12" xr3:uid="{0308FAB6-50AD-42FD-99B2-B578DA22084E}" name="Netherlands" dataDxfId="50">
      <calculatedColumnFormula>IF(OR('5.3.1 (excl. taxes)'!L33=0,'5.3.1 (excl. taxes)'!L34=0,(ISERROR('5.3.1 (excl. taxes)'!L33/'5.3.1 (excl. taxes)'!L32-1))),"",('5.3.1 (excl. taxes)'!L33/'5.3.1 (excl. taxes)'!L32-1))</calculatedColumnFormula>
    </tableColumn>
    <tableColumn id="13" xr3:uid="{573FFA9C-13DC-45ED-ACE4-2116B447C272}" name="Portugal" dataDxfId="49">
      <calculatedColumnFormula>IF(OR('5.3.1 (excl. taxes)'!M33=0,'5.3.1 (excl. taxes)'!M34=0,(ISERROR('5.3.1 (excl. taxes)'!M33/'5.3.1 (excl. taxes)'!M32-1))),"",('5.3.1 (excl. taxes)'!M33/'5.3.1 (excl. taxes)'!M32-1))</calculatedColumnFormula>
    </tableColumn>
    <tableColumn id="14" xr3:uid="{02FFE57D-A760-4E95-81A2-FFC59A9A4C76}" name="Spain" dataDxfId="48" dataCellStyle="Percent">
      <calculatedColumnFormula>IF(OR('5.3.1 (excl. taxes)'!N33=0,'5.3.1 (excl. taxes)'!N34=0,(ISERROR('5.3.1 (excl. taxes)'!N33/'5.3.1 (excl. taxes)'!N32-1))),"",('5.3.1 (excl. taxes)'!N33/'5.3.1 (excl. taxes)'!N32-1))</calculatedColumnFormula>
    </tableColumn>
    <tableColumn id="15" xr3:uid="{CAD32DC8-D1FF-4F5C-8DFD-CC18F32DB8F7}" name="Sweden" dataDxfId="47" dataCellStyle="Percent">
      <calculatedColumnFormula>IF(OR('5.3.1 (excl. taxes)'!O33=0,'5.3.1 (excl. taxes)'!O34=0,(ISERROR('5.3.1 (excl. taxes)'!O33/'5.3.1 (excl. taxes)'!O32-1))),"",('5.3.1 (excl. taxes)'!O33/'5.3.1 (excl. taxes)'!O32-1))</calculatedColumnFormula>
    </tableColumn>
    <tableColumn id="16" xr3:uid="{981E7D25-5ED0-4F1B-854C-AE541B45C2DA}" name="United Kingdom" dataDxfId="46">
      <calculatedColumnFormula>IF(OR('5.3.1 (excl. taxes)'!P33=0,'5.3.1 (excl. taxes)'!P34=0,(ISERROR('5.3.1 (excl. taxes)'!P33/'5.3.1 (excl. taxes)'!P32-1))),"",('5.3.1 (excl. taxes)'!P33/'5.3.1 (excl. taxes)'!P32-1))</calculatedColumnFormula>
    </tableColumn>
    <tableColumn id="17" xr3:uid="{06D3FD16-A7E5-4474-B710-8037E160DF49}" name="Australia" dataDxfId="45" dataCellStyle="Percent">
      <calculatedColumnFormula>IF(OR('5.3.1 (excl. taxes)'!Q33=0,'5.3.1 (excl. taxes)'!Q34=0,(ISERROR('5.3.1 (excl. taxes)'!Q33/'5.3.1 (excl. taxes)'!Q32-1))),"",('5.3.1 (excl. taxes)'!Q33/'5.3.1 (excl. taxes)'!Q32-1))</calculatedColumnFormula>
    </tableColumn>
    <tableColumn id="18" xr3:uid="{56ADA073-5161-460E-A9E6-9E4E40A87DD1}" name="Canada" dataDxfId="44" dataCellStyle="Percent">
      <calculatedColumnFormula>IF(OR('5.3.1 (excl. taxes)'!R33=0,'5.3.1 (excl. taxes)'!R34=0,(ISERROR('5.3.1 (excl. taxes)'!R33/'5.3.1 (excl. taxes)'!R32-1))),"",('5.3.1 (excl. taxes)'!R33/'5.3.1 (excl. taxes)'!R32-1))</calculatedColumnFormula>
    </tableColumn>
    <tableColumn id="19" xr3:uid="{C5F8F4BC-B6E9-4334-A0E2-46F0088C62E7}" name="Czech Republic" dataDxfId="43" dataCellStyle="Percent">
      <calculatedColumnFormula>IF(OR('5.3.1 (excl. taxes)'!S33=0,'5.3.1 (excl. taxes)'!S34=0,(ISERROR('5.3.1 (excl. taxes)'!S33/'5.3.1 (excl. taxes)'!S32-1))),"",('5.3.1 (excl. taxes)'!S33/'5.3.1 (excl. taxes)'!S32-1))</calculatedColumnFormula>
    </tableColumn>
    <tableColumn id="20" xr3:uid="{060C2C7F-9746-4225-9FBB-30F560075628}" name="Hungary" dataDxfId="42">
      <calculatedColumnFormula>IF(OR('5.3.1 (excl. taxes)'!T33=0,'5.3.1 (excl. taxes)'!T34=0,(ISERROR('5.3.1 (excl. taxes)'!T33/'5.3.1 (excl. taxes)'!T32-1))),"",('5.3.1 (excl. taxes)'!T33/'5.3.1 (excl. taxes)'!T32-1))</calculatedColumnFormula>
    </tableColumn>
    <tableColumn id="21" xr3:uid="{CF9B6E3C-6020-41F8-B2F6-42C06F42CC95}" name="Japan" dataDxfId="41" dataCellStyle="Percent">
      <calculatedColumnFormula>IF(OR('5.3.1 (excl. taxes)'!U33=0,'5.3.1 (excl. taxes)'!U34=0,(ISERROR('5.3.1 (excl. taxes)'!U33/'5.3.1 (excl. taxes)'!U32-1))),"",('5.3.1 (excl. taxes)'!U33/'5.3.1 (excl. taxes)'!U32-1))</calculatedColumnFormula>
    </tableColumn>
    <tableColumn id="22" xr3:uid="{C9018BCE-DDD9-41B6-9D73-339FB411E5BE}" name="Korea" dataDxfId="40" dataCellStyle="Percent">
      <calculatedColumnFormula>IF(OR('5.3.1 (excl. taxes)'!V33=0,'5.3.1 (excl. taxes)'!V34=0,(ISERROR('5.3.1 (excl. taxes)'!V33/'5.3.1 (excl. taxes)'!V32-1))),"",('5.3.1 (excl. taxes)'!V33/'5.3.1 (excl. taxes)'!V32-1))</calculatedColumnFormula>
    </tableColumn>
    <tableColumn id="23" xr3:uid="{22EA2A45-CA75-4D9D-91C9-AB6C71CB9579}" name="New Zealand" dataDxfId="39">
      <calculatedColumnFormula>IF(OR('5.3.1 (excl. taxes)'!W33=0,'5.3.1 (excl. taxes)'!W34=0,(ISERROR('5.3.1 (excl. taxes)'!W33/'5.3.1 (excl. taxes)'!W32-1))),"",('5.3.1 (excl. taxes)'!W33/'5.3.1 (excl. taxes)'!W32-1))</calculatedColumnFormula>
    </tableColumn>
    <tableColumn id="24" xr3:uid="{5475B76F-5171-4763-BF46-607074D91DAD}" name="Norway" dataDxfId="38" dataCellStyle="Percent">
      <calculatedColumnFormula>IF(OR('5.3.1 (excl. taxes)'!X33=0,'5.3.1 (excl. taxes)'!X34=0,(ISERROR('5.3.1 (excl. taxes)'!X33/'5.3.1 (excl. taxes)'!X32-1))),"",('5.3.1 (excl. taxes)'!X33/'5.3.1 (excl. taxes)'!X32-1))</calculatedColumnFormula>
    </tableColumn>
    <tableColumn id="25" xr3:uid="{F01BA6A1-86D2-4A08-9B2E-32C8F0F40563}" name="Poland" dataDxfId="37" dataCellStyle="Percent">
      <calculatedColumnFormula>IF(OR('5.3.1 (excl. taxes)'!Y33=0,'5.3.1 (excl. taxes)'!Y34=0,(ISERROR('5.3.1 (excl. taxes)'!Y33/'5.3.1 (excl. taxes)'!Y32-1))),"",('5.3.1 (excl. taxes)'!Y33/'5.3.1 (excl. taxes)'!Y32-1))</calculatedColumnFormula>
    </tableColumn>
    <tableColumn id="26" xr3:uid="{02EFC01D-0FB3-4883-B798-6D37EAC4C0E7}" name="Slovakia" dataDxfId="36">
      <calculatedColumnFormula>IF(OR('5.3.1 (excl. taxes)'!Z33=0,'5.3.1 (excl. taxes)'!Z34=0,(ISERROR('5.3.1 (excl. taxes)'!Z33/'5.3.1 (excl. taxes)'!Z32-1))),"",('5.3.1 (excl. taxes)'!Z33/'5.3.1 (excl. taxes)'!Z32-1))</calculatedColumnFormula>
    </tableColumn>
    <tableColumn id="27" xr3:uid="{968CA349-6882-4101-841F-F546ACE594FF}" name="Switzerland" dataDxfId="35">
      <calculatedColumnFormula>IF(OR('5.3.1 (excl. taxes)'!AA33=0,'5.3.1 (excl. taxes)'!AA34=0,(ISERROR('5.3.1 (excl. taxes)'!AA33/'5.3.1 (excl. taxes)'!AA32-1))),"",('5.3.1 (excl. taxes)'!AA33/'5.3.1 (excl. taxes)'!AA32-1))</calculatedColumnFormula>
    </tableColumn>
    <tableColumn id="28" xr3:uid="{84FD5B3D-4211-40B6-B411-6A361E904335}" name="Turkey" dataDxfId="34" dataCellStyle="Percent">
      <calculatedColumnFormula>IF(OR('5.3.1 (excl. taxes)'!AB33=0,'5.3.1 (excl. taxes)'!AB34=0,(ISERROR('5.3.1 (excl. taxes)'!AB33/'5.3.1 (excl. taxes)'!AB32-1))),"",('5.3.1 (excl. taxes)'!AB33/'5.3.1 (excl. taxes)'!AB32-1))</calculatedColumnFormula>
    </tableColumn>
    <tableColumn id="29" xr3:uid="{5DF6BE31-6D59-4910-8D35-705E0A9743DE}" name="USA" dataDxfId="33" dataCellStyle="Percent">
      <calculatedColumnFormula>IF(OR('5.3.1 (excl. taxes)'!AC33=0,'5.3.1 (excl. taxes)'!AC34=0,(ISERROR('5.3.1 (excl. taxes)'!AC33/'5.3.1 (excl. taxes)'!AC32-1))),"",('5.3.1 (excl. taxes)'!AC33/'5.3.1 (excl. taxes)'!AC32-1))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914CC8-4997-4379-8E98-1251353E8619}" name="Annual_percentage_movements_in_industrial_electricity_prices_in_the_IEA_excluding_taxes7" displayName="Annual_percentage_movements_in_industrial_electricity_prices_in_the_IEA_excluding_taxes7" ref="A5:AC25" totalsRowShown="0" headerRowDxfId="30" dataDxfId="29" headerRowCellStyle="Comma" dataCellStyle="Percent">
  <autoFilter ref="A5:AC25" xr:uid="{45DB022D-3F64-4A3D-8CC6-3081B22EA0D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3A73D680-6266-4CAE-909A-D8D8A953D3B6}" name="Years Between" dataDxfId="28" dataCellStyle="Normal_exchange"/>
    <tableColumn id="2" xr3:uid="{A0B09539-5DE6-4FE8-AD5D-814AB0FA9A95}" name="Austria" dataDxfId="27" dataCellStyle="Percent">
      <calculatedColumnFormula>IF(OR('5.3.1 (excl. taxes)'!B33=0,'5.3.1 (excl. taxes)'!B34=0,(ISERROR('5.3.1 (excl. taxes)'!B33/'5.3.1 (excl. taxes)'!B32-1))),"",('5.3.1 (excl. taxes)'!B33/'5.3.1 (excl. taxes)'!B32-1))</calculatedColumnFormula>
    </tableColumn>
    <tableColumn id="3" xr3:uid="{89F3D91F-E54A-44F8-B530-55AF7C1ABC88}" name="Belgium" dataDxfId="26">
      <calculatedColumnFormula>IF(OR('5.3.1 (excl. taxes)'!C33=0,'5.3.1 (excl. taxes)'!C34=0,(ISERROR('5.3.1 (excl. taxes)'!C33/'5.3.1 (excl. taxes)'!C32-1))),"",('5.3.1 (excl. taxes)'!C33/'5.3.1 (excl. taxes)'!C32-1))</calculatedColumnFormula>
    </tableColumn>
    <tableColumn id="4" xr3:uid="{4A0FA012-87FB-4FCB-8D8C-C19EC520AE6B}" name="Denmark" dataDxfId="25" dataCellStyle="Percent">
      <calculatedColumnFormula>IF(OR('5.3.1 (excl. taxes)'!D33=0,'5.3.1 (excl. taxes)'!D34=0,(ISERROR('5.3.1 (excl. taxes)'!D33/'5.3.1 (excl. taxes)'!D32-1))),"",('5.3.1 (excl. taxes)'!D33/'5.3.1 (excl. taxes)'!D32-1))</calculatedColumnFormula>
    </tableColumn>
    <tableColumn id="5" xr3:uid="{AE4B635A-BCA3-4123-95CE-50F9C97A2EE9}" name="Finland" dataDxfId="24">
      <calculatedColumnFormula>IF(OR('5.3.1 (excl. taxes)'!E33=0,'5.3.1 (excl. taxes)'!E34=0,(ISERROR('5.3.1 (excl. taxes)'!E33/'5.3.1 (excl. taxes)'!E32-1))),"",('5.3.1 (excl. taxes)'!E33/'5.3.1 (excl. taxes)'!E32-1))</calculatedColumnFormula>
    </tableColumn>
    <tableColumn id="6" xr3:uid="{BC41A502-D1D0-4FAA-A4E2-F67FF093B0D3}" name="France" dataDxfId="23">
      <calculatedColumnFormula>IF(OR('5.3.1 (excl. taxes)'!F33=0,'5.3.1 (excl. taxes)'!F34=0,(ISERROR('5.3.1 (excl. taxes)'!F33/'5.3.1 (excl. taxes)'!F32-1))),"",('5.3.1 (excl. taxes)'!F33/'5.3.1 (excl. taxes)'!F32-1))</calculatedColumnFormula>
    </tableColumn>
    <tableColumn id="7" xr3:uid="{CD04E7C6-A628-415A-A1A3-F691F963AB19}" name="Germany" dataDxfId="22" dataCellStyle="Percent">
      <calculatedColumnFormula>IF(OR('5.3.1 (excl. taxes)'!G33=0,'5.3.1 (excl. taxes)'!G34=0,(ISERROR('5.3.1 (excl. taxes)'!G33/'5.3.1 (excl. taxes)'!G32-1))),"",('5.3.1 (excl. taxes)'!G33/'5.3.1 (excl. taxes)'!G32-1))</calculatedColumnFormula>
    </tableColumn>
    <tableColumn id="8" xr3:uid="{7CEB7384-6C7D-4960-8B97-B8E068D5155E}" name="Greece" dataDxfId="21">
      <calculatedColumnFormula>IF(OR('5.3.1 (excl. taxes)'!H33=0,'5.3.1 (excl. taxes)'!H34=0,(ISERROR('5.3.1 (excl. taxes)'!H33/'5.3.1 (excl. taxes)'!H32-1))),"",('5.3.1 (excl. taxes)'!H33/'5.3.1 (excl. taxes)'!H32-1))</calculatedColumnFormula>
    </tableColumn>
    <tableColumn id="9" xr3:uid="{897E0CB6-7EEF-4F87-AFA1-D4A452D1F6A9}" name="Ireland" dataDxfId="20" dataCellStyle="Percent">
      <calculatedColumnFormula>IF(OR('5.3.1 (excl. taxes)'!I33=0,'5.3.1 (excl. taxes)'!I34=0,(ISERROR('5.3.1 (excl. taxes)'!I33/'5.3.1 (excl. taxes)'!I32-1))),"",('5.3.1 (excl. taxes)'!I33/'5.3.1 (excl. taxes)'!I32-1))</calculatedColumnFormula>
    </tableColumn>
    <tableColumn id="10" xr3:uid="{0EB7295E-5EAC-4F9E-8C0F-47FA438DCB61}" name="Italy" dataDxfId="19" dataCellStyle="Percent">
      <calculatedColumnFormula>IF(OR('5.3.1 (excl. taxes)'!J33=0,'5.3.1 (excl. taxes)'!J34=0,(ISERROR('5.3.1 (excl. taxes)'!J33/'5.3.1 (excl. taxes)'!J32-1))),"",('5.3.1 (excl. taxes)'!J33/'5.3.1 (excl. taxes)'!J32-1))</calculatedColumnFormula>
    </tableColumn>
    <tableColumn id="11" xr3:uid="{23185A3B-F48B-4F4A-BB0D-5C12EEF66C2D}" name="Luxembourg" dataDxfId="18" dataCellStyle="Percent">
      <calculatedColumnFormula>IF(OR('5.3.1 (excl. taxes)'!K33=0,'5.3.1 (excl. taxes)'!K34=0,(ISERROR('5.3.1 (excl. taxes)'!K33/'5.3.1 (excl. taxes)'!K32-1))),"",('5.3.1 (excl. taxes)'!K33/'5.3.1 (excl. taxes)'!K32-1))</calculatedColumnFormula>
    </tableColumn>
    <tableColumn id="12" xr3:uid="{888D1104-485F-4456-9302-894BE48D6780}" name="Netherlands" dataDxfId="17">
      <calculatedColumnFormula>IF(OR('5.3.1 (excl. taxes)'!L33=0,'5.3.1 (excl. taxes)'!L34=0,(ISERROR('5.3.1 (excl. taxes)'!L33/'5.3.1 (excl. taxes)'!L32-1))),"",('5.3.1 (excl. taxes)'!L33/'5.3.1 (excl. taxes)'!L32-1))</calculatedColumnFormula>
    </tableColumn>
    <tableColumn id="13" xr3:uid="{97ADA5CD-3402-4D85-B444-A2E077FA6FD7}" name="Portugal" dataDxfId="16">
      <calculatedColumnFormula>IF(OR('5.3.1 (excl. taxes)'!M33=0,'5.3.1 (excl. taxes)'!M34=0,(ISERROR('5.3.1 (excl. taxes)'!M33/'5.3.1 (excl. taxes)'!M32-1))),"",('5.3.1 (excl. taxes)'!M33/'5.3.1 (excl. taxes)'!M32-1))</calculatedColumnFormula>
    </tableColumn>
    <tableColumn id="14" xr3:uid="{253FA37A-AB66-4A54-93E5-3214CB723EC9}" name="Spain" dataDxfId="15" dataCellStyle="Percent">
      <calculatedColumnFormula>IF(OR('5.3.1 (excl. taxes)'!N33=0,'5.3.1 (excl. taxes)'!N34=0,(ISERROR('5.3.1 (excl. taxes)'!N33/'5.3.1 (excl. taxes)'!N32-1))),"",('5.3.1 (excl. taxes)'!N33/'5.3.1 (excl. taxes)'!N32-1))</calculatedColumnFormula>
    </tableColumn>
    <tableColumn id="15" xr3:uid="{781FB6C1-0C8D-46B2-90D3-C9AA544717C3}" name="Sweden" dataDxfId="14" dataCellStyle="Percent">
      <calculatedColumnFormula>IF(OR('5.3.1 (excl. taxes)'!O33=0,'5.3.1 (excl. taxes)'!O34=0,(ISERROR('5.3.1 (excl. taxes)'!O33/'5.3.1 (excl. taxes)'!O32-1))),"",('5.3.1 (excl. taxes)'!O33/'5.3.1 (excl. taxes)'!O32-1))</calculatedColumnFormula>
    </tableColumn>
    <tableColumn id="16" xr3:uid="{46D4523E-84F2-4826-A20A-E4BFE534B638}" name="United Kingdom" dataDxfId="13">
      <calculatedColumnFormula>IF(OR('5.3.1 (excl. taxes)'!P33=0,'5.3.1 (excl. taxes)'!P34=0,(ISERROR('5.3.1 (excl. taxes)'!P33/'5.3.1 (excl. taxes)'!P32-1))),"",('5.3.1 (excl. taxes)'!P33/'5.3.1 (excl. taxes)'!P32-1))</calculatedColumnFormula>
    </tableColumn>
    <tableColumn id="17" xr3:uid="{F3EE29A9-BA3C-49DC-B00F-0192239E95AA}" name="Australia" dataDxfId="12" dataCellStyle="Percent">
      <calculatedColumnFormula>IF(OR('5.3.1 (excl. taxes)'!Q33=0,'5.3.1 (excl. taxes)'!Q34=0,(ISERROR('5.3.1 (excl. taxes)'!Q33/'5.3.1 (excl. taxes)'!Q32-1))),"",('5.3.1 (excl. taxes)'!Q33/'5.3.1 (excl. taxes)'!Q32-1))</calculatedColumnFormula>
    </tableColumn>
    <tableColumn id="18" xr3:uid="{E5DDCF75-A6C8-46F9-9C4F-A68EFBC33C16}" name="Canada" dataDxfId="11" dataCellStyle="Percent">
      <calculatedColumnFormula>IF(OR('5.3.1 (excl. taxes)'!R33=0,'5.3.1 (excl. taxes)'!R34=0,(ISERROR('5.3.1 (excl. taxes)'!R33/'5.3.1 (excl. taxes)'!R32-1))),"",('5.3.1 (excl. taxes)'!R33/'5.3.1 (excl. taxes)'!R32-1))</calculatedColumnFormula>
    </tableColumn>
    <tableColumn id="19" xr3:uid="{BAAAF351-127D-4464-82FF-22451E0AAFBF}" name="Czech Republic" dataDxfId="10" dataCellStyle="Percent">
      <calculatedColumnFormula>IF(OR('5.3.1 (excl. taxes)'!S33=0,'5.3.1 (excl. taxes)'!S34=0,(ISERROR('5.3.1 (excl. taxes)'!S33/'5.3.1 (excl. taxes)'!S32-1))),"",('5.3.1 (excl. taxes)'!S33/'5.3.1 (excl. taxes)'!S32-1))</calculatedColumnFormula>
    </tableColumn>
    <tableColumn id="20" xr3:uid="{24CAC141-5A02-4D75-BAAA-8CBC5CBE3F19}" name="Hungary" dataDxfId="9">
      <calculatedColumnFormula>IF(OR('5.3.1 (excl. taxes)'!T33=0,'5.3.1 (excl. taxes)'!T34=0,(ISERROR('5.3.1 (excl. taxes)'!T33/'5.3.1 (excl. taxes)'!T32-1))),"",('5.3.1 (excl. taxes)'!T33/'5.3.1 (excl. taxes)'!T32-1))</calculatedColumnFormula>
    </tableColumn>
    <tableColumn id="21" xr3:uid="{7EC222DA-F502-436D-B173-75734E688F36}" name="Japan" dataDxfId="8" dataCellStyle="Percent">
      <calculatedColumnFormula>IF(OR('5.3.1 (excl. taxes)'!U33=0,'5.3.1 (excl. taxes)'!U34=0,(ISERROR('5.3.1 (excl. taxes)'!U33/'5.3.1 (excl. taxes)'!U32-1))),"",('5.3.1 (excl. taxes)'!U33/'5.3.1 (excl. taxes)'!U32-1))</calculatedColumnFormula>
    </tableColumn>
    <tableColumn id="22" xr3:uid="{A2EC1823-6733-46B1-98F6-F392B69FD77C}" name="Korea" dataDxfId="7" dataCellStyle="Percent">
      <calculatedColumnFormula>IF(OR('5.3.1 (excl. taxes)'!V33=0,'5.3.1 (excl. taxes)'!V34=0,(ISERROR('5.3.1 (excl. taxes)'!V33/'5.3.1 (excl. taxes)'!V32-1))),"",('5.3.1 (excl. taxes)'!V33/'5.3.1 (excl. taxes)'!V32-1))</calculatedColumnFormula>
    </tableColumn>
    <tableColumn id="23" xr3:uid="{1937A7EE-75D9-42A0-8600-0448BCC5E599}" name="New Zealand" dataDxfId="6">
      <calculatedColumnFormula>IF(OR('5.3.1 (excl. taxes)'!W33=0,'5.3.1 (excl. taxes)'!W34=0,(ISERROR('5.3.1 (excl. taxes)'!W33/'5.3.1 (excl. taxes)'!W32-1))),"",('5.3.1 (excl. taxes)'!W33/'5.3.1 (excl. taxes)'!W32-1))</calculatedColumnFormula>
    </tableColumn>
    <tableColumn id="24" xr3:uid="{48D35939-E74C-470D-B475-02B0C202E614}" name="Norway" dataDxfId="5" dataCellStyle="Percent">
      <calculatedColumnFormula>IF(OR('5.3.1 (excl. taxes)'!X33=0,'5.3.1 (excl. taxes)'!X34=0,(ISERROR('5.3.1 (excl. taxes)'!X33/'5.3.1 (excl. taxes)'!X32-1))),"",('5.3.1 (excl. taxes)'!X33/'5.3.1 (excl. taxes)'!X32-1))</calculatedColumnFormula>
    </tableColumn>
    <tableColumn id="25" xr3:uid="{0F8C08C8-06C3-4ECB-8396-4BA31D627CF7}" name="Poland" dataDxfId="4" dataCellStyle="Percent">
      <calculatedColumnFormula>IF(OR('5.3.1 (excl. taxes)'!Y33=0,'5.3.1 (excl. taxes)'!Y34=0,(ISERROR('5.3.1 (excl. taxes)'!Y33/'5.3.1 (excl. taxes)'!Y32-1))),"",('5.3.1 (excl. taxes)'!Y33/'5.3.1 (excl. taxes)'!Y32-1))</calculatedColumnFormula>
    </tableColumn>
    <tableColumn id="26" xr3:uid="{2D86F12A-FF0D-4EC9-893A-550BCE7F660B}" name="Slovakia" dataDxfId="3">
      <calculatedColumnFormula>IF(OR('5.3.1 (excl. taxes)'!Z33=0,'5.3.1 (excl. taxes)'!Z34=0,(ISERROR('5.3.1 (excl. taxes)'!Z33/'5.3.1 (excl. taxes)'!Z32-1))),"",('5.3.1 (excl. taxes)'!Z33/'5.3.1 (excl. taxes)'!Z32-1))</calculatedColumnFormula>
    </tableColumn>
    <tableColumn id="27" xr3:uid="{8709BF9F-C781-458B-83A6-ED11C83B0BAD}" name="Switzerland" dataDxfId="2">
      <calculatedColumnFormula>IF(OR('5.3.1 (excl. taxes)'!AA33=0,'5.3.1 (excl. taxes)'!AA34=0,(ISERROR('5.3.1 (excl. taxes)'!AA33/'5.3.1 (excl. taxes)'!AA32-1))),"",('5.3.1 (excl. taxes)'!AA33/'5.3.1 (excl. taxes)'!AA32-1))</calculatedColumnFormula>
    </tableColumn>
    <tableColumn id="28" xr3:uid="{7B6E2EC8-A2D7-47C4-9F16-88CA710D3724}" name="Turkey" dataDxfId="1" dataCellStyle="Percent">
      <calculatedColumnFormula>IF(OR('5.3.1 (excl. taxes)'!AB33=0,'5.3.1 (excl. taxes)'!AB34=0,(ISERROR('5.3.1 (excl. taxes)'!AB33/'5.3.1 (excl. taxes)'!AB32-1))),"",('5.3.1 (excl. taxes)'!AB33/'5.3.1 (excl. taxes)'!AB32-1))</calculatedColumnFormula>
    </tableColumn>
    <tableColumn id="29" xr3:uid="{73F9D36D-E1B6-45D6-9567-F86BE125F02E}" name="USA" dataDxfId="0" dataCellStyle="Percent">
      <calculatedColumnFormula>IF(OR('5.3.1 (excl. taxes)'!AC33=0,'5.3.1 (excl. taxes)'!AC34=0,(ISERROR('5.3.1 (excl. taxes)'!AC33/'5.3.1 (excl. taxes)'!AC32-1))),"",('5.3.1 (excl. taxes)'!AC33/'5.3.1 (excl. taxes)'!AC32-1))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2F9323-2AC5-45D7-A02E-70B2B458C58E}" name="Annual_Average_Exchange_Rates" displayName="Annual_Average_Exchange_Rates" ref="A5:AC49" totalsRowShown="0" headerRowDxfId="170" dataDxfId="169" headerRowCellStyle="Comma" dataCellStyle="Normal_exchange">
  <autoFilter ref="A5:AC49" xr:uid="{122F9323-2AC5-45D7-A02E-70B2B458C58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75FBF8D4-0778-4347-8B58-2285C749F912}" name="Year" dataDxfId="168"/>
    <tableColumn id="2" xr3:uid="{1731C657-31C4-4306-BFE3-4DF5ABF92365}" name="Australia" dataDxfId="167" dataCellStyle="Normal_exchange"/>
    <tableColumn id="3" xr3:uid="{2B434A3F-FDBD-4598-8591-7AB0A51D16EA}" name="Austria" dataDxfId="166" dataCellStyle="Normal_exchange"/>
    <tableColumn id="4" xr3:uid="{40823C1F-B35F-4163-9B25-286DA73BA292}" name="Belgium" dataDxfId="165" dataCellStyle="Normal_exchange"/>
    <tableColumn id="5" xr3:uid="{64C7B9B2-7A5C-4233-95C6-023532E42327}" name="Canada" dataDxfId="164" dataCellStyle="Normal_exchange"/>
    <tableColumn id="6" xr3:uid="{BF1889A8-C901-494E-B241-C4898891169E}" name="Czech Republic" dataDxfId="163" dataCellStyle="Normal_exchange"/>
    <tableColumn id="7" xr3:uid="{23591125-5AAB-4CF6-9A6A-41885C0E634E}" name="Denmark" dataDxfId="162" dataCellStyle="Normal_exchange"/>
    <tableColumn id="8" xr3:uid="{A0C2646E-CCD4-4288-8F62-916A94029EAA}" name="Finland" dataDxfId="161" dataCellStyle="Normal_exchange"/>
    <tableColumn id="9" xr3:uid="{7CCD5E89-53A4-4D72-86E5-5081E1548407}" name="France" dataDxfId="160" dataCellStyle="Normal_exchange"/>
    <tableColumn id="10" xr3:uid="{C158F17F-4B4D-4F3C-B7C7-3F94692CF65C}" name="Germany" dataDxfId="159" dataCellStyle="Normal_exchange"/>
    <tableColumn id="11" xr3:uid="{0C374452-93C6-4C9A-A4EA-6AAB08DC02A4}" name="Greece" dataDxfId="158" dataCellStyle="Normal_exchange"/>
    <tableColumn id="12" xr3:uid="{1104A10A-AAFD-48A6-AF68-B2EC809C8237}" name="Hungary" dataDxfId="157" dataCellStyle="Normal_exchange"/>
    <tableColumn id="13" xr3:uid="{7DBBBB38-772D-46C1-AC96-77478976C613}" name="Ireland" dataDxfId="156" dataCellStyle="Normal_exchange"/>
    <tableColumn id="14" xr3:uid="{AF1DA9DD-7835-4E1A-A85B-B95E3039B173}" name="Italy" dataDxfId="155" dataCellStyle="Normal_exchange"/>
    <tableColumn id="15" xr3:uid="{A356A97D-B985-470A-8705-122816D142F1}" name="Japan" dataDxfId="154" dataCellStyle="Normal_exchange"/>
    <tableColumn id="16" xr3:uid="{7430425E-E9AF-475C-98E4-9D3B2C737BC9}" name="Korea" dataDxfId="153" dataCellStyle="Normal_exchange"/>
    <tableColumn id="17" xr3:uid="{D667D244-D25C-4EA1-AD23-224892950C66}" name="Luxembourg" dataDxfId="152" dataCellStyle="Normal_exchange"/>
    <tableColumn id="18" xr3:uid="{07CC30AA-6DE9-41E5-841C-64CA67E167DD}" name="Netherlands" dataDxfId="151" dataCellStyle="Normal_exchange"/>
    <tableColumn id="19" xr3:uid="{4502472E-ADAE-4F90-9DC1-C108BCAAB18C}" name="New Zealand" dataDxfId="150" dataCellStyle="Normal_exchange"/>
    <tableColumn id="20" xr3:uid="{CD9F2D69-97D5-490C-A4E1-DF5281FF03DD}" name="Norway" dataDxfId="149" dataCellStyle="Normal_exchange"/>
    <tableColumn id="21" xr3:uid="{3BC8583C-F3D4-4486-9C30-06D24CF3D2EC}" name="Poland" dataDxfId="148" dataCellStyle="Normal_exchange"/>
    <tableColumn id="22" xr3:uid="{5412F8DE-2149-449E-B4BF-68F311CFF09E}" name="Portugal" dataDxfId="147" dataCellStyle="Normal_exchange"/>
    <tableColumn id="23" xr3:uid="{39A8F5A1-9F0F-49E7-B699-756811C05AD2}" name="Slovakia" dataDxfId="146" dataCellStyle="Normal_exchange"/>
    <tableColumn id="24" xr3:uid="{3B478DAE-B25A-470D-B4BE-E077A9583F06}" name="Spain" dataDxfId="145" dataCellStyle="Normal_exchange"/>
    <tableColumn id="25" xr3:uid="{355E8BF8-C258-4787-A351-CFFC24BAC9BA}" name="Sweden" dataDxfId="144" dataCellStyle="Normal_exchange"/>
    <tableColumn id="26" xr3:uid="{F9094049-7852-4AD8-9A14-40FA4BA95537}" name="Switzerland" dataDxfId="143" dataCellStyle="Normal_exchange"/>
    <tableColumn id="27" xr3:uid="{9CABF2AE-BEC7-4B71-BDC4-B1F7DF10D746}" name="Turkey" dataDxfId="142" dataCellStyle="Normal_exchange"/>
    <tableColumn id="28" xr3:uid="{20BBA90F-8069-4B2C-9E62-DD69702737D2}" name="United Kingdom" dataDxfId="141" dataCellStyle="Normal_exchange"/>
    <tableColumn id="29" xr3:uid="{212828FC-7C24-461D-9A38-617BFB72B335}" name="USA" dataDxfId="140" dataCellStyle="Normal_exchan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gov.uk/government/publications/international-comparisons-data-sources-and-methodologies" TargetMode="External"/><Relationship Id="rId7" Type="http://schemas.openxmlformats.org/officeDocument/2006/relationships/hyperlink" Target="https://www.gov.uk/government/publications/beis-standards-for-official-statistics" TargetMode="External"/><Relationship Id="rId2" Type="http://schemas.openxmlformats.org/officeDocument/2006/relationships/hyperlink" Target="https://www.gov.uk/government/statistical-data-sets/international-industrial-energy-prices" TargetMode="External"/><Relationship Id="rId1" Type="http://schemas.openxmlformats.org/officeDocument/2006/relationships/hyperlink" Target="https://www.gov.uk/government/collections/quarterly-energy-prices" TargetMode="External"/><Relationship Id="rId6" Type="http://schemas.openxmlformats.org/officeDocument/2006/relationships/hyperlink" Target="https://www.gov.uk/government/uploads/system/uploads/attachment_data/file/338757/Annex_B.pdf" TargetMode="External"/><Relationship Id="rId5" Type="http://schemas.openxmlformats.org/officeDocument/2006/relationships/hyperlink" Target="mailto:energyprices.stats@energysecurity.gov.uk" TargetMode="External"/><Relationship Id="rId4" Type="http://schemas.openxmlformats.org/officeDocument/2006/relationships/hyperlink" Target="mailto:newsdesk@energysecurity.gov.uk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Z21"/>
  <sheetViews>
    <sheetView showGridLines="0" tabSelected="1" zoomScaleNormal="100" workbookViewId="0"/>
  </sheetViews>
  <sheetFormatPr defaultColWidth="8.85546875" defaultRowHeight="12.75" x14ac:dyDescent="0.2"/>
  <cols>
    <col min="1" max="2" width="8.7109375" customWidth="1"/>
    <col min="3" max="3" width="9.7109375" customWidth="1"/>
    <col min="4" max="4" width="16.7109375" customWidth="1"/>
    <col min="5" max="25" width="8.7109375" customWidth="1"/>
  </cols>
  <sheetData>
    <row r="1" spans="1:26" ht="36" customHeight="1" x14ac:dyDescent="0.2">
      <c r="A1" s="227" t="s">
        <v>115</v>
      </c>
      <c r="B1" s="211"/>
      <c r="C1" s="211"/>
      <c r="D1" s="211"/>
      <c r="E1" s="211"/>
      <c r="F1" s="211"/>
      <c r="G1" s="211"/>
      <c r="H1" s="211"/>
      <c r="I1" s="211"/>
      <c r="J1" s="211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6" ht="24" customHeight="1" x14ac:dyDescent="0.2">
      <c r="A2" s="228" t="s">
        <v>81</v>
      </c>
      <c r="B2" s="229"/>
      <c r="C2" s="229"/>
      <c r="D2" s="229"/>
      <c r="E2" s="229"/>
      <c r="F2" s="229"/>
      <c r="G2" s="229"/>
      <c r="H2" s="229"/>
      <c r="I2" s="229"/>
      <c r="J2" s="229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spans="1:26" ht="18" customHeight="1" x14ac:dyDescent="0.2">
      <c r="A3" s="230" t="s">
        <v>130</v>
      </c>
      <c r="B3" s="231"/>
      <c r="C3" s="232"/>
      <c r="D3" s="232"/>
      <c r="E3" s="232"/>
      <c r="F3" s="232"/>
      <c r="G3" s="232"/>
      <c r="H3" s="232"/>
      <c r="I3" s="232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8" customHeight="1" x14ac:dyDescent="0.2">
      <c r="A4" s="233" t="s">
        <v>131</v>
      </c>
      <c r="B4" s="232"/>
      <c r="C4" s="232"/>
      <c r="D4" s="232"/>
      <c r="E4" s="232"/>
      <c r="F4" s="232"/>
      <c r="G4" s="232"/>
      <c r="H4" s="232"/>
      <c r="I4" s="232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8" customHeight="1" x14ac:dyDescent="0.2">
      <c r="A5" s="233" t="s">
        <v>132</v>
      </c>
      <c r="B5" s="234"/>
      <c r="C5" s="232"/>
      <c r="D5" s="232"/>
      <c r="E5" s="232"/>
      <c r="F5" s="232"/>
      <c r="G5" s="232"/>
      <c r="H5" s="232"/>
      <c r="I5" s="232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36" customHeight="1" x14ac:dyDescent="0.25">
      <c r="A6" s="235" t="s">
        <v>92</v>
      </c>
      <c r="B6" s="232"/>
      <c r="C6" s="232"/>
      <c r="D6" s="232"/>
      <c r="E6" s="232"/>
      <c r="F6" s="232"/>
      <c r="G6" s="232"/>
      <c r="H6" s="232"/>
      <c r="I6" s="232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spans="1:26" ht="15.95" customHeight="1" x14ac:dyDescent="0.2">
      <c r="A7" s="236" t="s">
        <v>84</v>
      </c>
      <c r="B7" s="232"/>
      <c r="C7" s="232"/>
      <c r="D7" s="232"/>
      <c r="E7" s="232"/>
      <c r="F7" s="232"/>
      <c r="G7" s="232"/>
      <c r="H7" s="232"/>
      <c r="I7" s="232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spans="1:26" ht="15.95" customHeight="1" x14ac:dyDescent="0.2">
      <c r="A8" s="236" t="s">
        <v>82</v>
      </c>
      <c r="B8" s="232"/>
      <c r="C8" s="232"/>
      <c r="D8" s="232"/>
      <c r="E8" s="232"/>
      <c r="F8" s="232"/>
      <c r="G8" s="232"/>
      <c r="H8" s="232"/>
      <c r="I8" s="23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6" ht="36" customHeight="1" x14ac:dyDescent="0.25">
      <c r="A9" s="235" t="s">
        <v>79</v>
      </c>
      <c r="B9" s="232"/>
      <c r="C9" s="232"/>
      <c r="D9" s="232"/>
      <c r="E9" s="232"/>
      <c r="F9" s="232"/>
      <c r="G9" s="232"/>
      <c r="H9" s="232"/>
      <c r="I9" s="232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6" ht="15.95" customHeight="1" x14ac:dyDescent="0.2">
      <c r="A10" s="237" t="s">
        <v>116</v>
      </c>
      <c r="B10" s="237"/>
      <c r="C10" s="232"/>
      <c r="D10" s="232"/>
      <c r="E10" s="232"/>
      <c r="F10" s="232"/>
      <c r="G10" s="232"/>
      <c r="H10" s="232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</row>
    <row r="11" spans="1:26" ht="15.95" customHeight="1" x14ac:dyDescent="0.2">
      <c r="A11" s="237" t="s">
        <v>117</v>
      </c>
      <c r="B11" s="237"/>
      <c r="C11" s="232"/>
      <c r="D11" s="232"/>
      <c r="E11" s="232"/>
      <c r="F11" s="232"/>
      <c r="G11" s="232"/>
      <c r="H11" s="232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 spans="1:26" ht="15.95" customHeight="1" x14ac:dyDescent="0.2">
      <c r="A12" s="237" t="s">
        <v>118</v>
      </c>
      <c r="B12" s="237"/>
      <c r="C12" s="232"/>
      <c r="D12" s="232"/>
      <c r="E12" s="232"/>
      <c r="F12" s="232"/>
      <c r="G12" s="232"/>
      <c r="H12" s="232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</row>
    <row r="13" spans="1:26" ht="15.95" customHeight="1" x14ac:dyDescent="0.2">
      <c r="A13" s="244" t="s">
        <v>133</v>
      </c>
      <c r="B13" s="237"/>
      <c r="C13" s="232"/>
      <c r="D13" s="232"/>
      <c r="E13" s="232"/>
      <c r="F13" s="232"/>
      <c r="G13" s="232"/>
      <c r="H13" s="232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</row>
    <row r="14" spans="1:26" ht="15.95" customHeight="1" x14ac:dyDescent="0.2">
      <c r="A14" s="245" t="s">
        <v>119</v>
      </c>
      <c r="B14" s="238"/>
      <c r="C14" s="239"/>
      <c r="D14" s="239"/>
    </row>
    <row r="15" spans="1:26" ht="36" customHeight="1" x14ac:dyDescent="0.25">
      <c r="A15" s="235" t="s">
        <v>80</v>
      </c>
      <c r="B15" s="232"/>
      <c r="C15" s="232"/>
      <c r="D15" s="232"/>
      <c r="E15" s="232"/>
      <c r="F15" s="232"/>
      <c r="G15" s="232"/>
      <c r="H15" s="232"/>
      <c r="I15" s="232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spans="1:26" ht="15.95" customHeight="1" x14ac:dyDescent="0.2">
      <c r="A16" s="240" t="s">
        <v>96</v>
      </c>
    </row>
    <row r="17" spans="1:23" ht="15.95" customHeight="1" x14ac:dyDescent="0.2">
      <c r="A17" s="241" t="s">
        <v>120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 ht="15.95" customHeight="1" x14ac:dyDescent="0.2">
      <c r="A18" s="242" t="s">
        <v>127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spans="1:23" ht="36" customHeight="1" x14ac:dyDescent="0.2">
      <c r="A19" s="243" t="s">
        <v>128</v>
      </c>
    </row>
    <row r="20" spans="1:23" ht="15.95" customHeight="1" x14ac:dyDescent="0.2">
      <c r="A20" s="241" t="s">
        <v>121</v>
      </c>
    </row>
    <row r="21" spans="1:23" ht="15.95" customHeight="1" x14ac:dyDescent="0.2">
      <c r="A21" s="242" t="s">
        <v>129</v>
      </c>
    </row>
  </sheetData>
  <hyperlinks>
    <hyperlink ref="A10" r:id="rId1" xr:uid="{965DCFC2-A29D-4994-B902-00A047A421DD}"/>
    <hyperlink ref="A11" r:id="rId2" xr:uid="{0DD97136-CE56-4848-BEED-4F479AAABE6F}"/>
    <hyperlink ref="A12" r:id="rId3" xr:uid="{9E3BF72E-A071-45F7-9C67-3058C19F48A7}"/>
    <hyperlink ref="A21" r:id="rId4" xr:uid="{753324BB-6D6F-4418-A267-2D74781BC6E0}"/>
    <hyperlink ref="A18" r:id="rId5" xr:uid="{D32C920B-EEE2-4A54-87FE-46F0E9328878}"/>
    <hyperlink ref="A14" r:id="rId6" xr:uid="{65B91A40-D35D-46D6-9B7F-B7B79AEFFB02}"/>
    <hyperlink ref="A13" r:id="rId7" display="Revisions policy BEIS standards for official statistics (opens in a new window)" xr:uid="{B23CB5A5-9D3D-4424-A55D-473EC6930554}"/>
  </hyperlinks>
  <pageMargins left="0.11811023622047245" right="0" top="0.74803149606299213" bottom="0.74803149606299213" header="0.31496062992125984" footer="0.31496062992125984"/>
  <pageSetup paperSize="9" scale="77" orientation="portrait" verticalDpi="90" r:id="rId8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4" tint="0.39997558519241921"/>
    <pageSetUpPr fitToPage="1"/>
  </sheetPr>
  <dimension ref="A1:AP36"/>
  <sheetViews>
    <sheetView showGridLines="0" zoomScaleNormal="100" workbookViewId="0">
      <pane xSplit="1" ySplit="3" topLeftCell="R4" activePane="bottomRight" state="frozen"/>
      <selection activeCell="B4" sqref="B4:AN4"/>
      <selection pane="topRight" activeCell="B4" sqref="B4:AN4"/>
      <selection pane="bottomLeft" activeCell="B4" sqref="B4:AN4"/>
      <selection pane="bottomRight" activeCell="A33" sqref="A33"/>
    </sheetView>
  </sheetViews>
  <sheetFormatPr defaultColWidth="9.42578125" defaultRowHeight="12.75" x14ac:dyDescent="0.2"/>
  <cols>
    <col min="1" max="1" width="17.42578125" customWidth="1"/>
    <col min="2" max="42" width="8.7109375" customWidth="1"/>
  </cols>
  <sheetData>
    <row r="1" spans="1:42" ht="18" customHeight="1" x14ac:dyDescent="0.25">
      <c r="A1" s="49" t="s">
        <v>22</v>
      </c>
      <c r="B1" s="1"/>
      <c r="C1" s="10"/>
      <c r="D1" s="10"/>
      <c r="E1" s="10"/>
      <c r="F1" s="10"/>
      <c r="G1" s="10"/>
      <c r="H1" s="10"/>
      <c r="I1" s="10"/>
      <c r="J1" s="10"/>
      <c r="K1" s="10"/>
      <c r="L1" s="10"/>
      <c r="M1" s="22"/>
      <c r="N1" s="15"/>
      <c r="O1" s="15"/>
      <c r="P1" s="15"/>
      <c r="Q1" s="15"/>
      <c r="R1" s="10"/>
      <c r="S1" s="14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</row>
    <row r="2" spans="1:42" ht="18" customHeight="1" x14ac:dyDescent="0.2">
      <c r="A2" s="13"/>
      <c r="B2" s="254" t="s">
        <v>22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13"/>
      <c r="AP2" s="13"/>
    </row>
    <row r="3" spans="1:42" ht="18" customHeight="1" x14ac:dyDescent="0.2">
      <c r="A3" s="52"/>
      <c r="B3" s="139">
        <v>1979</v>
      </c>
      <c r="C3" s="139">
        <v>1980</v>
      </c>
      <c r="D3" s="139">
        <v>1981</v>
      </c>
      <c r="E3" s="139">
        <v>1982</v>
      </c>
      <c r="F3" s="139">
        <v>1983</v>
      </c>
      <c r="G3" s="139">
        <v>1984</v>
      </c>
      <c r="H3" s="139">
        <v>1985</v>
      </c>
      <c r="I3" s="139">
        <v>1986</v>
      </c>
      <c r="J3" s="139">
        <v>1987</v>
      </c>
      <c r="K3" s="139">
        <v>1988</v>
      </c>
      <c r="L3" s="139">
        <v>1989</v>
      </c>
      <c r="M3" s="139">
        <v>1990</v>
      </c>
      <c r="N3" s="139">
        <v>1991</v>
      </c>
      <c r="O3" s="139">
        <v>1992</v>
      </c>
      <c r="P3" s="139">
        <v>1993</v>
      </c>
      <c r="Q3" s="139">
        <v>1994</v>
      </c>
      <c r="R3" s="139">
        <v>1995</v>
      </c>
      <c r="S3" s="139">
        <v>1996</v>
      </c>
      <c r="T3" s="139">
        <v>1997</v>
      </c>
      <c r="U3" s="139">
        <v>1998</v>
      </c>
      <c r="V3" s="139">
        <v>1999</v>
      </c>
      <c r="W3" s="139">
        <v>2000</v>
      </c>
      <c r="X3" s="139">
        <v>2001</v>
      </c>
      <c r="Y3" s="139">
        <v>2002</v>
      </c>
      <c r="Z3" s="139">
        <v>2003</v>
      </c>
      <c r="AA3" s="139">
        <v>2004</v>
      </c>
      <c r="AB3" s="139">
        <v>2005</v>
      </c>
      <c r="AC3" s="139">
        <v>2006</v>
      </c>
      <c r="AD3" s="139">
        <v>2007</v>
      </c>
      <c r="AE3" s="139">
        <v>2008</v>
      </c>
      <c r="AF3" s="139">
        <v>2009</v>
      </c>
      <c r="AG3" s="139">
        <v>2010</v>
      </c>
      <c r="AH3" s="139">
        <v>2011</v>
      </c>
      <c r="AI3" s="139">
        <v>2012</v>
      </c>
      <c r="AJ3" s="139">
        <v>2013</v>
      </c>
      <c r="AK3" s="139">
        <v>2014</v>
      </c>
      <c r="AL3" s="139">
        <v>2015</v>
      </c>
      <c r="AM3" s="139">
        <v>2016</v>
      </c>
      <c r="AN3" s="139">
        <v>2017</v>
      </c>
      <c r="AO3" s="139">
        <v>2018</v>
      </c>
      <c r="AP3" s="139">
        <v>2019</v>
      </c>
    </row>
    <row r="4" spans="1:42" ht="15.75" customHeight="1" x14ac:dyDescent="0.2">
      <c r="A4" s="141" t="s">
        <v>53</v>
      </c>
      <c r="B4" s="142">
        <v>1.8949375132387205</v>
      </c>
      <c r="C4" s="142">
        <v>2.0387387494180484</v>
      </c>
      <c r="D4" s="142">
        <v>1.7469028091952055</v>
      </c>
      <c r="E4" s="142">
        <v>1.72194264636723</v>
      </c>
      <c r="F4" s="142">
        <v>1.6809943507209111</v>
      </c>
      <c r="G4" s="142">
        <v>1.5177404104972201</v>
      </c>
      <c r="H4" s="142">
        <v>1.837117382159505</v>
      </c>
      <c r="I4" s="142">
        <v>2.1929739436361637</v>
      </c>
      <c r="J4" s="142">
        <v>2.3361488063520395</v>
      </c>
      <c r="K4" s="142">
        <v>2.2780202658219224</v>
      </c>
      <c r="L4" s="142">
        <v>2.0687350713532888</v>
      </c>
      <c r="M4" s="142">
        <v>2.276660894276453</v>
      </c>
      <c r="N4" s="142">
        <v>2.2650605512633728</v>
      </c>
      <c r="O4" s="142">
        <v>2.3911395848874455</v>
      </c>
      <c r="P4" s="142">
        <v>2.2116107745205746</v>
      </c>
      <c r="Q4" s="142">
        <v>2.0957636512234137</v>
      </c>
      <c r="R4" s="142">
        <v>2.1296480984693074</v>
      </c>
      <c r="S4" s="142">
        <v>1.9925869597343515</v>
      </c>
      <c r="T4" s="142">
        <v>2.2080671580671578</v>
      </c>
      <c r="U4" s="142">
        <v>2.6381512827250551</v>
      </c>
      <c r="V4" s="142">
        <v>2.5071801655288635</v>
      </c>
      <c r="W4" s="142">
        <v>2.6136699087915831</v>
      </c>
      <c r="X4" s="142">
        <v>2.7875531278855852</v>
      </c>
      <c r="Y4" s="142">
        <v>2.7624454279498911</v>
      </c>
      <c r="Z4" s="142">
        <v>2.5176940151723883</v>
      </c>
      <c r="AA4" s="142">
        <v>2.4905402263236307</v>
      </c>
      <c r="AB4" s="142">
        <v>2.3863718371029274</v>
      </c>
      <c r="AC4" s="142">
        <v>2.4437569517084916</v>
      </c>
      <c r="AD4" s="142">
        <v>2.3916195106391962</v>
      </c>
      <c r="AE4" s="142">
        <v>2.1943624218138131</v>
      </c>
      <c r="AF4" s="142">
        <v>1.9992334718936318</v>
      </c>
      <c r="AG4" s="142">
        <v>1.6837669026067286</v>
      </c>
      <c r="AH4" s="142">
        <v>1.5536482110850831</v>
      </c>
      <c r="AI4" s="142">
        <v>1.530675600534777</v>
      </c>
      <c r="AJ4" s="142">
        <v>1.6187499999999999</v>
      </c>
      <c r="AK4" s="142">
        <v>1.827018121911038</v>
      </c>
      <c r="AL4" s="142">
        <v>2.0351681957186543</v>
      </c>
      <c r="AM4" s="143">
        <v>1.8151147098515519</v>
      </c>
      <c r="AN4" s="143">
        <v>1.6803281221750572</v>
      </c>
      <c r="AO4" s="143">
        <v>1.7854832544130408</v>
      </c>
      <c r="AP4" s="143">
        <v>1.8359528586262865</v>
      </c>
    </row>
    <row r="5" spans="1:42" ht="15.75" customHeight="1" x14ac:dyDescent="0.2">
      <c r="A5" s="141" t="s">
        <v>23</v>
      </c>
      <c r="B5" s="142">
        <v>1.5461730565558143</v>
      </c>
      <c r="C5" s="142">
        <v>1.6726208780212968</v>
      </c>
      <c r="D5" s="142">
        <v>1.8046088135955543</v>
      </c>
      <c r="E5" s="142">
        <v>1.7888812962850744</v>
      </c>
      <c r="F5" s="142">
        <v>1.7049279665005164</v>
      </c>
      <c r="G5" s="142">
        <v>1.6918553858034671</v>
      </c>
      <c r="H5" s="142">
        <v>1.6961753356936164</v>
      </c>
      <c r="I5" s="142">
        <v>1.4937398761314911</v>
      </c>
      <c r="J5" s="142">
        <v>1.4182688495234614</v>
      </c>
      <c r="K5" s="142">
        <v>1.5053441352729293</v>
      </c>
      <c r="L5" s="142">
        <v>1.4854637260462893</v>
      </c>
      <c r="M5" s="142">
        <v>1.3990053727631988</v>
      </c>
      <c r="N5" s="142">
        <v>1.4271163041846531</v>
      </c>
      <c r="O5" s="142">
        <v>1.3561513010663038</v>
      </c>
      <c r="P5" s="142">
        <v>1.281726654652404</v>
      </c>
      <c r="Q5" s="142">
        <v>1.2905564307411019</v>
      </c>
      <c r="R5" s="142">
        <v>1.2071241912576929</v>
      </c>
      <c r="S5" s="142">
        <v>1.229353105185929</v>
      </c>
      <c r="T5" s="142">
        <v>1.4453405405405404</v>
      </c>
      <c r="U5" s="142">
        <v>1.481398573082076</v>
      </c>
      <c r="V5" s="142">
        <v>1.5184776819487598</v>
      </c>
      <c r="W5" s="142">
        <v>1.6426340688036938</v>
      </c>
      <c r="X5" s="142">
        <v>1.6082937474263339</v>
      </c>
      <c r="Y5" s="142">
        <v>1.5918790788387969</v>
      </c>
      <c r="Z5" s="142">
        <v>1.445668042881457</v>
      </c>
      <c r="AA5" s="142">
        <v>1.4747522850316706</v>
      </c>
      <c r="AB5" s="142">
        <v>1.4626441989490593</v>
      </c>
      <c r="AC5" s="142">
        <v>1.4661617882941143</v>
      </c>
      <c r="AD5" s="142">
        <v>1.4617383340233565</v>
      </c>
      <c r="AE5" s="142">
        <v>1.2533520145804617</v>
      </c>
      <c r="AF5" s="142">
        <v>1.1223622724720514</v>
      </c>
      <c r="AG5" s="142">
        <v>1.1661475408696695</v>
      </c>
      <c r="AH5" s="142">
        <v>1.1528493866868266</v>
      </c>
      <c r="AI5" s="142">
        <v>1.2328596961303775</v>
      </c>
      <c r="AJ5" s="142">
        <v>1.1765625</v>
      </c>
      <c r="AK5" s="142">
        <v>1.242174629324547</v>
      </c>
      <c r="AL5" s="142">
        <v>1.3776758409785932</v>
      </c>
      <c r="AM5" s="143">
        <v>1.2199730094466936</v>
      </c>
      <c r="AN5" s="143">
        <v>1.142348528982271</v>
      </c>
      <c r="AO5" s="143">
        <v>1.130152059943677</v>
      </c>
      <c r="AP5" s="143">
        <v>1.1400437131329162</v>
      </c>
    </row>
    <row r="6" spans="1:42" ht="15.75" customHeight="1" x14ac:dyDescent="0.2">
      <c r="A6" s="141" t="s">
        <v>24</v>
      </c>
      <c r="B6" s="142">
        <v>1.5461730565558143</v>
      </c>
      <c r="C6" s="142">
        <v>1.6726208780212968</v>
      </c>
      <c r="D6" s="142">
        <v>1.8046088135955543</v>
      </c>
      <c r="E6" s="142">
        <v>1.7888812962850744</v>
      </c>
      <c r="F6" s="142">
        <v>1.7049279665005164</v>
      </c>
      <c r="G6" s="142">
        <v>1.6918553858034671</v>
      </c>
      <c r="H6" s="142">
        <v>1.6961753356936164</v>
      </c>
      <c r="I6" s="142">
        <v>1.4937398761314911</v>
      </c>
      <c r="J6" s="142">
        <v>1.4182688495234614</v>
      </c>
      <c r="K6" s="142">
        <v>1.5053441352729293</v>
      </c>
      <c r="L6" s="142">
        <v>1.4854637260462893</v>
      </c>
      <c r="M6" s="142">
        <v>1.3990053727631988</v>
      </c>
      <c r="N6" s="142">
        <v>1.4271163041846531</v>
      </c>
      <c r="O6" s="142">
        <v>1.3561513010663038</v>
      </c>
      <c r="P6" s="142">
        <v>1.281726654652404</v>
      </c>
      <c r="Q6" s="142">
        <v>1.2905564307411019</v>
      </c>
      <c r="R6" s="142">
        <v>1.2071241912576929</v>
      </c>
      <c r="S6" s="142">
        <v>1.229353105185929</v>
      </c>
      <c r="T6" s="142">
        <v>1.4453405405405404</v>
      </c>
      <c r="U6" s="142">
        <v>1.481398573082076</v>
      </c>
      <c r="V6" s="142">
        <v>1.5184776819487598</v>
      </c>
      <c r="W6" s="142">
        <v>1.6426340688036938</v>
      </c>
      <c r="X6" s="142">
        <v>1.6082937474263339</v>
      </c>
      <c r="Y6" s="142">
        <v>1.5918790788387969</v>
      </c>
      <c r="Z6" s="142">
        <v>1.445668042881457</v>
      </c>
      <c r="AA6" s="142">
        <v>1.4747522850316706</v>
      </c>
      <c r="AB6" s="142">
        <v>1.4626441989490593</v>
      </c>
      <c r="AC6" s="142">
        <v>1.4661617882941143</v>
      </c>
      <c r="AD6" s="142">
        <v>1.4617383340233565</v>
      </c>
      <c r="AE6" s="142">
        <v>1.2533520145804617</v>
      </c>
      <c r="AF6" s="142">
        <v>1.1223622724720514</v>
      </c>
      <c r="AG6" s="142">
        <v>1.1661475408696695</v>
      </c>
      <c r="AH6" s="142">
        <v>1.1528493866868266</v>
      </c>
      <c r="AI6" s="142">
        <v>1.2328596961303775</v>
      </c>
      <c r="AJ6" s="142">
        <v>1.1765625</v>
      </c>
      <c r="AK6" s="142">
        <v>1.242174629324547</v>
      </c>
      <c r="AL6" s="142">
        <v>1.3776758409785932</v>
      </c>
      <c r="AM6" s="143">
        <v>1.2199730094466936</v>
      </c>
      <c r="AN6" s="143">
        <v>1.142348528982271</v>
      </c>
      <c r="AO6" s="143">
        <v>1.130152059943677</v>
      </c>
      <c r="AP6" s="143">
        <v>1.1400437131329162</v>
      </c>
    </row>
    <row r="7" spans="1:42" ht="15.75" customHeight="1" x14ac:dyDescent="0.2">
      <c r="A7" s="141" t="s">
        <v>16</v>
      </c>
      <c r="B7" s="142">
        <v>2.4805126032620204</v>
      </c>
      <c r="C7" s="142">
        <v>2.7180415834850535</v>
      </c>
      <c r="D7" s="142">
        <v>2.4087036169772045</v>
      </c>
      <c r="E7" s="142">
        <v>2.1539665960746608</v>
      </c>
      <c r="F7" s="142">
        <v>1.8678860165148163</v>
      </c>
      <c r="G7" s="142">
        <v>1.7231234064951797</v>
      </c>
      <c r="H7" s="142">
        <v>1.7526114350882849</v>
      </c>
      <c r="I7" s="142">
        <v>2.0367940777659692</v>
      </c>
      <c r="J7" s="142">
        <v>2.1684352550480428</v>
      </c>
      <c r="K7" s="142">
        <v>2.1901162003656265</v>
      </c>
      <c r="L7" s="142">
        <v>1.9366760417423117</v>
      </c>
      <c r="M7" s="142">
        <v>2.0728511167354915</v>
      </c>
      <c r="N7" s="142">
        <v>2.0218447077202661</v>
      </c>
      <c r="O7" s="142">
        <v>2.1218710781517398</v>
      </c>
      <c r="P7" s="142">
        <v>1.9371039380867596</v>
      </c>
      <c r="Q7" s="142">
        <v>2.0909033991607915</v>
      </c>
      <c r="R7" s="142">
        <v>2.1658245226447841</v>
      </c>
      <c r="S7" s="142">
        <v>2.1281951609563232</v>
      </c>
      <c r="T7" s="142">
        <v>2.2686453726453726</v>
      </c>
      <c r="U7" s="142">
        <v>2.457876231057186</v>
      </c>
      <c r="V7" s="142">
        <v>2.4034188460092323</v>
      </c>
      <c r="W7" s="142">
        <v>2.2482049729402416</v>
      </c>
      <c r="X7" s="142">
        <v>2.2301980565229287</v>
      </c>
      <c r="Y7" s="142">
        <v>2.3554752081614283</v>
      </c>
      <c r="Z7" s="142">
        <v>2.2871079449659986</v>
      </c>
      <c r="AA7" s="142">
        <v>2.3840077191679905</v>
      </c>
      <c r="AB7" s="142">
        <v>2.2026380947897053</v>
      </c>
      <c r="AC7" s="142">
        <v>2.0874761405954749</v>
      </c>
      <c r="AD7" s="142">
        <v>2.1497605663085548</v>
      </c>
      <c r="AE7" s="142">
        <v>1.95624981904527</v>
      </c>
      <c r="AF7" s="142">
        <v>1.7797033149533947</v>
      </c>
      <c r="AG7" s="142">
        <v>1.5911891684931445</v>
      </c>
      <c r="AH7" s="142">
        <v>1.5856019885328496</v>
      </c>
      <c r="AI7" s="142">
        <v>1.5834432398350287</v>
      </c>
      <c r="AJ7" s="142">
        <v>1.609375</v>
      </c>
      <c r="AK7" s="142">
        <v>1.8204283360790774</v>
      </c>
      <c r="AL7" s="142">
        <v>1.9541284403669725</v>
      </c>
      <c r="AM7" s="143">
        <v>1.7881241565452091</v>
      </c>
      <c r="AN7" s="143">
        <v>1.6715934956585699</v>
      </c>
      <c r="AO7" s="143">
        <v>1.728767880441292</v>
      </c>
      <c r="AP7" s="143">
        <v>1.6933881174652303</v>
      </c>
    </row>
    <row r="8" spans="1:42" ht="15.75" customHeight="1" x14ac:dyDescent="0.2">
      <c r="A8" s="141" t="s">
        <v>32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5">
        <v>51.993875988232503</v>
      </c>
      <c r="O8" s="145">
        <v>49.610110140857422</v>
      </c>
      <c r="P8" s="145">
        <v>43.772229276335104</v>
      </c>
      <c r="Q8" s="145">
        <v>44.06423921441182</v>
      </c>
      <c r="R8" s="145">
        <v>41.881158276787119</v>
      </c>
      <c r="S8" s="145">
        <v>42.366061933154981</v>
      </c>
      <c r="T8" s="145">
        <v>51.932219492219488</v>
      </c>
      <c r="U8" s="145">
        <v>53.483310706722349</v>
      </c>
      <c r="V8" s="145">
        <v>55.959925680918495</v>
      </c>
      <c r="W8" s="145">
        <v>58.489346402755174</v>
      </c>
      <c r="X8" s="145">
        <v>54.754925055275763</v>
      </c>
      <c r="Y8" s="145">
        <v>49.10777886130073</v>
      </c>
      <c r="Z8" s="145">
        <v>45.941004760378085</v>
      </c>
      <c r="AA8" s="145">
        <v>47.080493324609073</v>
      </c>
      <c r="AB8" s="145">
        <v>43.544487924107742</v>
      </c>
      <c r="AC8" s="145">
        <v>41.56306427997783</v>
      </c>
      <c r="AD8" s="145">
        <v>40.598913398661743</v>
      </c>
      <c r="AE8" s="145">
        <v>31.294375139037371</v>
      </c>
      <c r="AF8" s="145">
        <v>29.70439863328475</v>
      </c>
      <c r="AG8" s="145">
        <v>29.467924759682624</v>
      </c>
      <c r="AH8" s="145">
        <v>28.329203113671049</v>
      </c>
      <c r="AI8" s="145">
        <v>30.960752643104129</v>
      </c>
      <c r="AJ8" s="145">
        <v>30.562499999999996</v>
      </c>
      <c r="AK8" s="145">
        <v>34.197693574958812</v>
      </c>
      <c r="AL8" s="145">
        <v>37.603975535168196</v>
      </c>
      <c r="AM8" s="146">
        <v>33.1889338731444</v>
      </c>
      <c r="AN8" s="146">
        <v>30.114012437345828</v>
      </c>
      <c r="AO8" s="146">
        <v>28.982980586168239</v>
      </c>
      <c r="AP8" s="146">
        <v>29.263488457060657</v>
      </c>
    </row>
    <row r="9" spans="1:42" ht="15.75" customHeight="1" x14ac:dyDescent="0.2">
      <c r="A9" s="141" t="s">
        <v>0</v>
      </c>
      <c r="B9" s="142">
        <v>11.142836263503494</v>
      </c>
      <c r="C9" s="142">
        <v>13.099385844842788</v>
      </c>
      <c r="D9" s="142">
        <v>14.30489983290248</v>
      </c>
      <c r="E9" s="142">
        <v>14.552477126286577</v>
      </c>
      <c r="F9" s="142">
        <v>13.860296251814802</v>
      </c>
      <c r="G9" s="142">
        <v>13.778180137329146</v>
      </c>
      <c r="H9" s="142">
        <v>13.594192841752577</v>
      </c>
      <c r="I9" s="142">
        <v>11.857819474475024</v>
      </c>
      <c r="J9" s="142">
        <v>11.180930670823139</v>
      </c>
      <c r="K9" s="142">
        <v>11.972072635056708</v>
      </c>
      <c r="L9" s="142">
        <v>11.95613766510241</v>
      </c>
      <c r="M9" s="142">
        <v>10.98773056258603</v>
      </c>
      <c r="N9" s="142">
        <v>11.277086483232088</v>
      </c>
      <c r="O9" s="142">
        <v>10.598753784720698</v>
      </c>
      <c r="P9" s="142">
        <v>9.7323981366331882</v>
      </c>
      <c r="Q9" s="142">
        <v>9.7361319404590816</v>
      </c>
      <c r="R9" s="142">
        <v>8.8429067382041975</v>
      </c>
      <c r="S9" s="142">
        <v>9.0482067648986053</v>
      </c>
      <c r="T9" s="142">
        <v>10.817485667485666</v>
      </c>
      <c r="U9" s="142">
        <v>11.09953400337262</v>
      </c>
      <c r="V9" s="142">
        <v>11.292662770372546</v>
      </c>
      <c r="W9" s="142">
        <v>12.2439299095485</v>
      </c>
      <c r="X9" s="142">
        <v>11.984599556641683</v>
      </c>
      <c r="Y9" s="142">
        <v>11.828495986797691</v>
      </c>
      <c r="Z9" s="142">
        <v>10.741759574366965</v>
      </c>
      <c r="AA9" s="142">
        <v>10.971080055035351</v>
      </c>
      <c r="AB9" s="142">
        <v>10.899672742165436</v>
      </c>
      <c r="AC9" s="142">
        <v>10.936878670925351</v>
      </c>
      <c r="AD9" s="142">
        <v>10.89114436517905</v>
      </c>
      <c r="AE9" s="142">
        <v>9.343600689442102</v>
      </c>
      <c r="AF9" s="142">
        <v>8.356665715003416</v>
      </c>
      <c r="AG9" s="142">
        <v>8.68268592037243</v>
      </c>
      <c r="AH9" s="142">
        <v>8.5873382357349524</v>
      </c>
      <c r="AI9" s="142">
        <v>9.1748352432476636</v>
      </c>
      <c r="AJ9" s="142">
        <v>8.7781250000000011</v>
      </c>
      <c r="AK9" s="142">
        <v>9.257001647446458</v>
      </c>
      <c r="AL9" s="142">
        <v>10.282874617737003</v>
      </c>
      <c r="AM9" s="143">
        <v>9.0836707152496619</v>
      </c>
      <c r="AN9" s="143">
        <v>8.5012820572253887</v>
      </c>
      <c r="AO9" s="143">
        <v>8.4209272554171175</v>
      </c>
      <c r="AP9" s="143">
        <v>8.5109166064857096</v>
      </c>
    </row>
    <row r="10" spans="1:42" ht="15.75" customHeight="1" x14ac:dyDescent="0.2">
      <c r="A10" s="141" t="s">
        <v>1</v>
      </c>
      <c r="B10" s="142">
        <v>1.5461730565558143</v>
      </c>
      <c r="C10" s="142">
        <v>1.6726208780212968</v>
      </c>
      <c r="D10" s="142">
        <v>1.8046088135955543</v>
      </c>
      <c r="E10" s="142">
        <v>1.7888812962850744</v>
      </c>
      <c r="F10" s="142">
        <v>1.7049279665005164</v>
      </c>
      <c r="G10" s="142">
        <v>1.6918553858034671</v>
      </c>
      <c r="H10" s="142">
        <v>1.6961753356936164</v>
      </c>
      <c r="I10" s="142">
        <v>1.4937398761314911</v>
      </c>
      <c r="J10" s="142">
        <v>1.4182688495234614</v>
      </c>
      <c r="K10" s="142">
        <v>1.5053441352729293</v>
      </c>
      <c r="L10" s="142">
        <v>1.4854637260462893</v>
      </c>
      <c r="M10" s="142">
        <v>1.3990053727631988</v>
      </c>
      <c r="N10" s="142">
        <v>1.4271163041846531</v>
      </c>
      <c r="O10" s="142">
        <v>1.3561513010663038</v>
      </c>
      <c r="P10" s="142">
        <v>1.281726654652404</v>
      </c>
      <c r="Q10" s="142">
        <v>1.2905564307411019</v>
      </c>
      <c r="R10" s="142">
        <v>1.2071241912576929</v>
      </c>
      <c r="S10" s="142">
        <v>1.229353105185929</v>
      </c>
      <c r="T10" s="142">
        <v>1.4453405405405404</v>
      </c>
      <c r="U10" s="142">
        <v>1.481398573082076</v>
      </c>
      <c r="V10" s="142">
        <v>1.5184776819487598</v>
      </c>
      <c r="W10" s="142">
        <v>1.6426340688036938</v>
      </c>
      <c r="X10" s="142">
        <v>1.6082937474263339</v>
      </c>
      <c r="Y10" s="142">
        <v>1.5918790788387969</v>
      </c>
      <c r="Z10" s="142">
        <v>1.445668042881457</v>
      </c>
      <c r="AA10" s="142">
        <v>1.4747522850316706</v>
      </c>
      <c r="AB10" s="142">
        <v>1.4626441989490593</v>
      </c>
      <c r="AC10" s="142">
        <v>1.4661617882941143</v>
      </c>
      <c r="AD10" s="142">
        <v>1.4617383340233565</v>
      </c>
      <c r="AE10" s="142">
        <v>1.2533520145804617</v>
      </c>
      <c r="AF10" s="142">
        <v>1.1223622724720514</v>
      </c>
      <c r="AG10" s="142">
        <v>1.1661475408696695</v>
      </c>
      <c r="AH10" s="142">
        <v>1.1528493866868266</v>
      </c>
      <c r="AI10" s="142">
        <v>1.2328596961303775</v>
      </c>
      <c r="AJ10" s="142">
        <v>1.1765625</v>
      </c>
      <c r="AK10" s="142">
        <v>1.242174629324547</v>
      </c>
      <c r="AL10" s="142">
        <v>1.3776758409785932</v>
      </c>
      <c r="AM10" s="143">
        <v>1.2199730094466936</v>
      </c>
      <c r="AN10" s="143">
        <v>1.142348528982271</v>
      </c>
      <c r="AO10" s="143">
        <v>1.130152059943677</v>
      </c>
      <c r="AP10" s="143">
        <v>1.1400437131329162</v>
      </c>
    </row>
    <row r="11" spans="1:42" ht="15.75" customHeight="1" x14ac:dyDescent="0.2">
      <c r="A11" s="141" t="s">
        <v>2</v>
      </c>
      <c r="B11" s="142">
        <v>1.5461730565558143</v>
      </c>
      <c r="C11" s="142">
        <v>1.6726208780212968</v>
      </c>
      <c r="D11" s="142">
        <v>1.8046088135955543</v>
      </c>
      <c r="E11" s="142">
        <v>1.7888812962850744</v>
      </c>
      <c r="F11" s="142">
        <v>1.7049279665005164</v>
      </c>
      <c r="G11" s="142">
        <v>1.6918553858034671</v>
      </c>
      <c r="H11" s="142">
        <v>1.6961753356936164</v>
      </c>
      <c r="I11" s="142">
        <v>1.4937398761314911</v>
      </c>
      <c r="J11" s="142">
        <v>1.4182688495234614</v>
      </c>
      <c r="K11" s="142">
        <v>1.5053441352729293</v>
      </c>
      <c r="L11" s="142">
        <v>1.4854637260462893</v>
      </c>
      <c r="M11" s="142">
        <v>1.3990053727631988</v>
      </c>
      <c r="N11" s="142">
        <v>1.4271163041846531</v>
      </c>
      <c r="O11" s="142">
        <v>1.3561513010663038</v>
      </c>
      <c r="P11" s="142">
        <v>1.281726654652404</v>
      </c>
      <c r="Q11" s="142">
        <v>1.2905564307411019</v>
      </c>
      <c r="R11" s="142">
        <v>1.2071241912576929</v>
      </c>
      <c r="S11" s="142">
        <v>1.229353105185929</v>
      </c>
      <c r="T11" s="142">
        <v>1.4453405405405404</v>
      </c>
      <c r="U11" s="142">
        <v>1.481398573082076</v>
      </c>
      <c r="V11" s="142">
        <v>1.5184776819487598</v>
      </c>
      <c r="W11" s="142">
        <v>1.6426340688036938</v>
      </c>
      <c r="X11" s="142">
        <v>1.6082937474263339</v>
      </c>
      <c r="Y11" s="142">
        <v>1.5918790788387969</v>
      </c>
      <c r="Z11" s="142">
        <v>1.445668042881457</v>
      </c>
      <c r="AA11" s="142">
        <v>1.4747522850316706</v>
      </c>
      <c r="AB11" s="142">
        <v>1.4626441989490593</v>
      </c>
      <c r="AC11" s="142">
        <v>1.4661617882941143</v>
      </c>
      <c r="AD11" s="142">
        <v>1.4617383340233565</v>
      </c>
      <c r="AE11" s="142">
        <v>1.2533520145804617</v>
      </c>
      <c r="AF11" s="142">
        <v>1.1223622724720514</v>
      </c>
      <c r="AG11" s="142">
        <v>1.1661475408696695</v>
      </c>
      <c r="AH11" s="142">
        <v>1.1528493866868266</v>
      </c>
      <c r="AI11" s="142">
        <v>1.2328596961303775</v>
      </c>
      <c r="AJ11" s="142">
        <v>1.1765625</v>
      </c>
      <c r="AK11" s="142">
        <v>1.242174629324547</v>
      </c>
      <c r="AL11" s="142">
        <v>1.3776758409785932</v>
      </c>
      <c r="AM11" s="143">
        <v>1.2199730094466936</v>
      </c>
      <c r="AN11" s="143">
        <v>1.142348528982271</v>
      </c>
      <c r="AO11" s="143">
        <v>1.130152059943677</v>
      </c>
      <c r="AP11" s="143">
        <v>1.1400437131329162</v>
      </c>
    </row>
    <row r="12" spans="1:42" ht="15.75" customHeight="1" x14ac:dyDescent="0.2">
      <c r="A12" s="141" t="s">
        <v>3</v>
      </c>
      <c r="B12" s="142">
        <v>1.5461730565558143</v>
      </c>
      <c r="C12" s="142">
        <v>1.6726208780212968</v>
      </c>
      <c r="D12" s="142">
        <v>1.8046088135955543</v>
      </c>
      <c r="E12" s="142">
        <v>1.7888812962850744</v>
      </c>
      <c r="F12" s="142">
        <v>1.7049279665005164</v>
      </c>
      <c r="G12" s="142">
        <v>1.6918553858034671</v>
      </c>
      <c r="H12" s="142">
        <v>1.6961753356936164</v>
      </c>
      <c r="I12" s="142">
        <v>1.4937398761314911</v>
      </c>
      <c r="J12" s="142">
        <v>1.4182688495234614</v>
      </c>
      <c r="K12" s="142">
        <v>1.5053441352729293</v>
      </c>
      <c r="L12" s="142">
        <v>1.4854637260462893</v>
      </c>
      <c r="M12" s="142">
        <v>1.3990053727631988</v>
      </c>
      <c r="N12" s="142">
        <v>1.4271163041846531</v>
      </c>
      <c r="O12" s="142">
        <v>1.3561513010663038</v>
      </c>
      <c r="P12" s="142">
        <v>1.281726654652404</v>
      </c>
      <c r="Q12" s="142">
        <v>1.2905564307411019</v>
      </c>
      <c r="R12" s="142">
        <v>1.2071241912576929</v>
      </c>
      <c r="S12" s="142">
        <v>1.229353105185929</v>
      </c>
      <c r="T12" s="142">
        <v>1.4453405405405404</v>
      </c>
      <c r="U12" s="142">
        <v>1.481398573082076</v>
      </c>
      <c r="V12" s="142">
        <v>1.5184776819487598</v>
      </c>
      <c r="W12" s="142">
        <v>1.6426340688036938</v>
      </c>
      <c r="X12" s="142">
        <v>1.6082937474263339</v>
      </c>
      <c r="Y12" s="142">
        <v>1.5918790788387969</v>
      </c>
      <c r="Z12" s="142">
        <v>1.445668042881457</v>
      </c>
      <c r="AA12" s="142">
        <v>1.4747522850316706</v>
      </c>
      <c r="AB12" s="142">
        <v>1.4626441989490593</v>
      </c>
      <c r="AC12" s="142">
        <v>1.4661617882941143</v>
      </c>
      <c r="AD12" s="142">
        <v>1.4617383340233565</v>
      </c>
      <c r="AE12" s="142">
        <v>1.2533520145804617</v>
      </c>
      <c r="AF12" s="142">
        <v>1.1223622724720514</v>
      </c>
      <c r="AG12" s="142">
        <v>1.1661475408696695</v>
      </c>
      <c r="AH12" s="142">
        <v>1.1528493866868266</v>
      </c>
      <c r="AI12" s="142">
        <v>1.2328596961303775</v>
      </c>
      <c r="AJ12" s="142">
        <v>1.1765625</v>
      </c>
      <c r="AK12" s="142">
        <v>1.242174629324547</v>
      </c>
      <c r="AL12" s="142">
        <v>1.3776758409785932</v>
      </c>
      <c r="AM12" s="143">
        <v>1.2199730094466936</v>
      </c>
      <c r="AN12" s="143">
        <v>1.142348528982271</v>
      </c>
      <c r="AO12" s="143">
        <v>1.130152059943677</v>
      </c>
      <c r="AP12" s="143">
        <v>1.1400437131329162</v>
      </c>
    </row>
    <row r="13" spans="1:42" ht="15.75" customHeight="1" x14ac:dyDescent="0.2">
      <c r="A13" s="141" t="s">
        <v>4</v>
      </c>
      <c r="B13" s="142">
        <v>1.5461730565558143</v>
      </c>
      <c r="C13" s="142">
        <v>1.6726208780212968</v>
      </c>
      <c r="D13" s="142">
        <v>1.8046088135955543</v>
      </c>
      <c r="E13" s="142">
        <v>1.7888812962850744</v>
      </c>
      <c r="F13" s="142">
        <v>1.7049279665005164</v>
      </c>
      <c r="G13" s="142">
        <v>1.6918553858034671</v>
      </c>
      <c r="H13" s="142">
        <v>1.6961753356936164</v>
      </c>
      <c r="I13" s="142">
        <v>1.4937398761314911</v>
      </c>
      <c r="J13" s="142">
        <v>1.4182688495234614</v>
      </c>
      <c r="K13" s="142">
        <v>1.5053441352729293</v>
      </c>
      <c r="L13" s="142">
        <v>1.4854637260462893</v>
      </c>
      <c r="M13" s="142">
        <v>1.3990053727631988</v>
      </c>
      <c r="N13" s="142">
        <v>1.4271163041846531</v>
      </c>
      <c r="O13" s="142">
        <v>1.3561513010663038</v>
      </c>
      <c r="P13" s="142">
        <v>1.281726654652404</v>
      </c>
      <c r="Q13" s="142">
        <v>1.2905564307411019</v>
      </c>
      <c r="R13" s="142">
        <v>1.2071241912576929</v>
      </c>
      <c r="S13" s="142">
        <v>1.229353105185929</v>
      </c>
      <c r="T13" s="142">
        <v>1.4453405405405404</v>
      </c>
      <c r="U13" s="142">
        <v>1.481398573082076</v>
      </c>
      <c r="V13" s="142">
        <v>1.5184776819487598</v>
      </c>
      <c r="W13" s="142">
        <v>1.6426340688036938</v>
      </c>
      <c r="X13" s="142">
        <v>1.6082937474263339</v>
      </c>
      <c r="Y13" s="142">
        <v>1.5918790788387969</v>
      </c>
      <c r="Z13" s="142">
        <v>1.445668042881457</v>
      </c>
      <c r="AA13" s="142">
        <v>1.4747522850316706</v>
      </c>
      <c r="AB13" s="142">
        <v>1.4626441989490593</v>
      </c>
      <c r="AC13" s="142">
        <v>1.4661617882941143</v>
      </c>
      <c r="AD13" s="142">
        <v>1.4617383340233565</v>
      </c>
      <c r="AE13" s="142">
        <v>1.2533520145804617</v>
      </c>
      <c r="AF13" s="142">
        <v>1.1223622724720514</v>
      </c>
      <c r="AG13" s="142">
        <v>1.1661475408696695</v>
      </c>
      <c r="AH13" s="142">
        <v>1.1528493866868266</v>
      </c>
      <c r="AI13" s="142">
        <v>1.2328596961303775</v>
      </c>
      <c r="AJ13" s="142">
        <v>1.1765625</v>
      </c>
      <c r="AK13" s="142">
        <v>1.242174629324547</v>
      </c>
      <c r="AL13" s="142">
        <v>1.3776758409785932</v>
      </c>
      <c r="AM13" s="143">
        <v>1.2199730094466936</v>
      </c>
      <c r="AN13" s="143">
        <v>1.142348528982271</v>
      </c>
      <c r="AO13" s="143">
        <v>1.130152059943677</v>
      </c>
      <c r="AP13" s="143">
        <v>1.1400437131329162</v>
      </c>
    </row>
    <row r="14" spans="1:42" ht="15.75" customHeight="1" x14ac:dyDescent="0.2">
      <c r="A14" s="141" t="s">
        <v>33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5">
        <v>131.89534777263682</v>
      </c>
      <c r="O14" s="145">
        <v>138.64481986923514</v>
      </c>
      <c r="P14" s="145">
        <v>137.99329681610027</v>
      </c>
      <c r="Q14" s="145">
        <v>160.91797073225095</v>
      </c>
      <c r="R14" s="145">
        <v>198.39087896480981</v>
      </c>
      <c r="S14" s="145">
        <v>238.14766375470552</v>
      </c>
      <c r="T14" s="145">
        <v>305.69795249795249</v>
      </c>
      <c r="U14" s="145">
        <v>354.99164466688518</v>
      </c>
      <c r="V14" s="145">
        <v>383.54056259622359</v>
      </c>
      <c r="W14" s="145">
        <v>427.33406501911213</v>
      </c>
      <c r="X14" s="145">
        <v>412.63837663621791</v>
      </c>
      <c r="Y14" s="145">
        <v>386.89385642487434</v>
      </c>
      <c r="Z14" s="145">
        <v>366.32911595008392</v>
      </c>
      <c r="AA14" s="145">
        <v>371.2438271667146</v>
      </c>
      <c r="AB14" s="145">
        <v>362.69904185784583</v>
      </c>
      <c r="AC14" s="145">
        <v>387.2006854725027</v>
      </c>
      <c r="AD14" s="145">
        <v>367.37918808856654</v>
      </c>
      <c r="AE14" s="145">
        <v>316.03308383875435</v>
      </c>
      <c r="AF14" s="145">
        <v>315.06581679136258</v>
      </c>
      <c r="AG14" s="145">
        <v>320.88785415527934</v>
      </c>
      <c r="AH14" s="145">
        <v>322.06063095136761</v>
      </c>
      <c r="AI14" s="145">
        <v>356.2583796609772</v>
      </c>
      <c r="AJ14" s="145">
        <v>349.34687499999995</v>
      </c>
      <c r="AK14" s="145">
        <v>383.22734761120262</v>
      </c>
      <c r="AL14" s="145">
        <v>426.90214067278288</v>
      </c>
      <c r="AM14" s="146">
        <v>379.92037786774631</v>
      </c>
      <c r="AN14" s="146">
        <v>353.44963019164925</v>
      </c>
      <c r="AO14" s="146">
        <v>360.41805213994439</v>
      </c>
      <c r="AP14" s="146">
        <v>370.85158170102454</v>
      </c>
    </row>
    <row r="15" spans="1:42" ht="15.75" customHeight="1" x14ac:dyDescent="0.2">
      <c r="A15" s="141" t="s">
        <v>5</v>
      </c>
      <c r="B15" s="142">
        <v>1.5461730565558143</v>
      </c>
      <c r="C15" s="142">
        <v>1.6726208780212968</v>
      </c>
      <c r="D15" s="142">
        <v>1.8046088135955543</v>
      </c>
      <c r="E15" s="142">
        <v>1.7888812962850744</v>
      </c>
      <c r="F15" s="142">
        <v>1.7049279665005164</v>
      </c>
      <c r="G15" s="142">
        <v>1.6918553858034671</v>
      </c>
      <c r="H15" s="142">
        <v>1.6961753356936164</v>
      </c>
      <c r="I15" s="142">
        <v>1.4937398761314911</v>
      </c>
      <c r="J15" s="142">
        <v>1.4182688495234614</v>
      </c>
      <c r="K15" s="142">
        <v>1.5053441352729293</v>
      </c>
      <c r="L15" s="142">
        <v>1.4854637260462893</v>
      </c>
      <c r="M15" s="142">
        <v>1.3990053727631988</v>
      </c>
      <c r="N15" s="142">
        <v>1.4271163041846531</v>
      </c>
      <c r="O15" s="142">
        <v>1.3561513010663038</v>
      </c>
      <c r="P15" s="142">
        <v>1.281726654652404</v>
      </c>
      <c r="Q15" s="142">
        <v>1.2905564307411019</v>
      </c>
      <c r="R15" s="142">
        <v>1.2071241912576929</v>
      </c>
      <c r="S15" s="142">
        <v>1.229353105185929</v>
      </c>
      <c r="T15" s="142">
        <v>1.4453405405405404</v>
      </c>
      <c r="U15" s="142">
        <v>1.481398573082076</v>
      </c>
      <c r="V15" s="142">
        <v>1.5184776819487598</v>
      </c>
      <c r="W15" s="142">
        <v>1.6426340688036938</v>
      </c>
      <c r="X15" s="142">
        <v>1.6082937474263339</v>
      </c>
      <c r="Y15" s="142">
        <v>1.5918790788387969</v>
      </c>
      <c r="Z15" s="142">
        <v>1.445668042881457</v>
      </c>
      <c r="AA15" s="142">
        <v>1.4747522850316706</v>
      </c>
      <c r="AB15" s="142">
        <v>1.4626441989490593</v>
      </c>
      <c r="AC15" s="142">
        <v>1.4661617882941143</v>
      </c>
      <c r="AD15" s="142">
        <v>1.4617383340233565</v>
      </c>
      <c r="AE15" s="142">
        <v>1.2533520145804617</v>
      </c>
      <c r="AF15" s="142">
        <v>1.1223622724720514</v>
      </c>
      <c r="AG15" s="142">
        <v>1.1661475408696695</v>
      </c>
      <c r="AH15" s="142">
        <v>1.1528493866868266</v>
      </c>
      <c r="AI15" s="142">
        <v>1.2328596961303775</v>
      </c>
      <c r="AJ15" s="142">
        <v>1.1765625</v>
      </c>
      <c r="AK15" s="142">
        <v>1.242174629324547</v>
      </c>
      <c r="AL15" s="142">
        <v>1.3776758409785932</v>
      </c>
      <c r="AM15" s="143">
        <v>1.2199730094466936</v>
      </c>
      <c r="AN15" s="143">
        <v>1.142348528982271</v>
      </c>
      <c r="AO15" s="143">
        <v>1.130152059943677</v>
      </c>
      <c r="AP15" s="143">
        <v>1.1400437131329162</v>
      </c>
    </row>
    <row r="16" spans="1:42" ht="15.75" customHeight="1" x14ac:dyDescent="0.2">
      <c r="A16" s="141" t="s">
        <v>6</v>
      </c>
      <c r="B16" s="142">
        <v>1.5461730565558143</v>
      </c>
      <c r="C16" s="142">
        <v>1.6726208780212968</v>
      </c>
      <c r="D16" s="142">
        <v>1.8046088135955543</v>
      </c>
      <c r="E16" s="142">
        <v>1.7888812962850744</v>
      </c>
      <c r="F16" s="142">
        <v>1.7049279665005164</v>
      </c>
      <c r="G16" s="142">
        <v>1.6918553858034671</v>
      </c>
      <c r="H16" s="142">
        <v>1.6961753356936164</v>
      </c>
      <c r="I16" s="142">
        <v>1.4937398761314911</v>
      </c>
      <c r="J16" s="142">
        <v>1.4182688495234614</v>
      </c>
      <c r="K16" s="142">
        <v>1.5053441352729293</v>
      </c>
      <c r="L16" s="142">
        <v>1.4854637260462893</v>
      </c>
      <c r="M16" s="142">
        <v>1.3990053727631988</v>
      </c>
      <c r="N16" s="142">
        <v>1.4271163041846531</v>
      </c>
      <c r="O16" s="142">
        <v>1.3561513010663038</v>
      </c>
      <c r="P16" s="142">
        <v>1.281726654652404</v>
      </c>
      <c r="Q16" s="142">
        <v>1.2905564307411019</v>
      </c>
      <c r="R16" s="142">
        <v>1.2071241912576929</v>
      </c>
      <c r="S16" s="142">
        <v>1.229353105185929</v>
      </c>
      <c r="T16" s="142">
        <v>1.4453405405405404</v>
      </c>
      <c r="U16" s="142">
        <v>1.481398573082076</v>
      </c>
      <c r="V16" s="142">
        <v>1.5184776819487598</v>
      </c>
      <c r="W16" s="142">
        <v>1.6426340688036938</v>
      </c>
      <c r="X16" s="142">
        <v>1.6082937474263339</v>
      </c>
      <c r="Y16" s="142">
        <v>1.5918790788387969</v>
      </c>
      <c r="Z16" s="142">
        <v>1.445668042881457</v>
      </c>
      <c r="AA16" s="142">
        <v>1.4747522850316706</v>
      </c>
      <c r="AB16" s="142">
        <v>1.4626441989490593</v>
      </c>
      <c r="AC16" s="142">
        <v>1.4661617882941143</v>
      </c>
      <c r="AD16" s="142">
        <v>1.4617383340233565</v>
      </c>
      <c r="AE16" s="142">
        <v>1.2533520145804617</v>
      </c>
      <c r="AF16" s="142">
        <v>1.1223622724720514</v>
      </c>
      <c r="AG16" s="142">
        <v>1.1661475408696695</v>
      </c>
      <c r="AH16" s="142">
        <v>1.1528493866868266</v>
      </c>
      <c r="AI16" s="142">
        <v>1.2328596961303775</v>
      </c>
      <c r="AJ16" s="142">
        <v>1.1765625</v>
      </c>
      <c r="AK16" s="142">
        <v>1.242174629324547</v>
      </c>
      <c r="AL16" s="142">
        <v>1.3776758409785932</v>
      </c>
      <c r="AM16" s="143">
        <v>1.2199730094466936</v>
      </c>
      <c r="AN16" s="143">
        <v>1.142348528982271</v>
      </c>
      <c r="AO16" s="143">
        <v>1.130152059943677</v>
      </c>
      <c r="AP16" s="143">
        <v>1.1400437131329162</v>
      </c>
    </row>
    <row r="17" spans="1:42" ht="15.75" customHeight="1" x14ac:dyDescent="0.2">
      <c r="A17" s="141" t="s">
        <v>14</v>
      </c>
      <c r="B17" s="145">
        <v>464.30311374708742</v>
      </c>
      <c r="C17" s="145">
        <v>526.91504818432236</v>
      </c>
      <c r="D17" s="145">
        <v>443.19337283641659</v>
      </c>
      <c r="E17" s="145">
        <v>434.96771843341975</v>
      </c>
      <c r="F17" s="145">
        <v>359.93196554080714</v>
      </c>
      <c r="G17" s="145">
        <v>316.07790979535281</v>
      </c>
      <c r="H17" s="145">
        <v>306.18563156387393</v>
      </c>
      <c r="I17" s="145">
        <v>247.03221314178916</v>
      </c>
      <c r="J17" s="145">
        <v>236.4618007963594</v>
      </c>
      <c r="K17" s="145">
        <v>227.93312844442571</v>
      </c>
      <c r="L17" s="145">
        <v>225.66618319277262</v>
      </c>
      <c r="M17" s="145">
        <v>257.17419297544512</v>
      </c>
      <c r="N17" s="145">
        <v>237.25571030227914</v>
      </c>
      <c r="O17" s="145">
        <v>222.34060292246258</v>
      </c>
      <c r="P17" s="145">
        <v>166.91987904060665</v>
      </c>
      <c r="Q17" s="145">
        <v>156.49031937290351</v>
      </c>
      <c r="R17" s="145">
        <v>148.4383620009468</v>
      </c>
      <c r="S17" s="145">
        <v>169.80986918724182</v>
      </c>
      <c r="T17" s="145">
        <v>198.19262899262898</v>
      </c>
      <c r="U17" s="145">
        <v>216.86836216583225</v>
      </c>
      <c r="V17" s="145">
        <v>184.25747898855124</v>
      </c>
      <c r="W17" s="145">
        <v>163.24368921015781</v>
      </c>
      <c r="X17" s="145">
        <v>174.97515813598233</v>
      </c>
      <c r="Y17" s="145">
        <v>187.9152351661541</v>
      </c>
      <c r="Z17" s="145">
        <v>189.35074662333597</v>
      </c>
      <c r="AA17" s="145">
        <v>198.15896524157304</v>
      </c>
      <c r="AB17" s="145">
        <v>200.1998848607941</v>
      </c>
      <c r="AC17" s="145">
        <v>214.12623971367978</v>
      </c>
      <c r="AD17" s="145">
        <v>235.6319274537226</v>
      </c>
      <c r="AE17" s="145">
        <v>189.45401331020534</v>
      </c>
      <c r="AF17" s="145">
        <v>145.90159282232813</v>
      </c>
      <c r="AG17" s="145">
        <v>135.54465426561705</v>
      </c>
      <c r="AH17" s="145">
        <v>127.77269348512151</v>
      </c>
      <c r="AI17" s="145">
        <v>126.47407952281432</v>
      </c>
      <c r="AJ17" s="145">
        <v>152.49687499999999</v>
      </c>
      <c r="AK17" s="145">
        <v>174.37891268533772</v>
      </c>
      <c r="AL17" s="145">
        <v>185.0183486238532</v>
      </c>
      <c r="AM17" s="146">
        <v>146.83265856950067</v>
      </c>
      <c r="AN17" s="146">
        <v>144.46078135953695</v>
      </c>
      <c r="AO17" s="146">
        <v>147.30071792524328</v>
      </c>
      <c r="AP17" s="146">
        <v>139.15857770374993</v>
      </c>
    </row>
    <row r="18" spans="1:42" ht="15.75" customHeight="1" x14ac:dyDescent="0.2">
      <c r="A18" s="141" t="s">
        <v>54</v>
      </c>
      <c r="B18" s="145">
        <v>1025.2065240415166</v>
      </c>
      <c r="C18" s="145">
        <v>1411.8990789415884</v>
      </c>
      <c r="D18" s="145">
        <v>1368.2594674698275</v>
      </c>
      <c r="E18" s="145">
        <v>1276.7057032834102</v>
      </c>
      <c r="F18" s="145">
        <v>1175.7763495984213</v>
      </c>
      <c r="G18" s="145">
        <v>1073.1936464446399</v>
      </c>
      <c r="H18" s="145">
        <v>1117.4853235089722</v>
      </c>
      <c r="I18" s="145">
        <v>1291.5234360684574</v>
      </c>
      <c r="J18" s="145">
        <v>1348.9743353711845</v>
      </c>
      <c r="K18" s="145">
        <v>1298.5876042388772</v>
      </c>
      <c r="L18" s="145">
        <v>1094.4707334737304</v>
      </c>
      <c r="M18" s="145">
        <v>1257.4843035389192</v>
      </c>
      <c r="N18" s="145">
        <v>1293.4395844788512</v>
      </c>
      <c r="O18" s="145">
        <v>1369.1031638070997</v>
      </c>
      <c r="P18" s="145">
        <v>1204.7835743617854</v>
      </c>
      <c r="Q18" s="145">
        <v>1231.16415053586</v>
      </c>
      <c r="R18" s="145">
        <v>1217.2920940508127</v>
      </c>
      <c r="S18" s="145">
        <v>1255.3046760485486</v>
      </c>
      <c r="T18" s="145">
        <v>1556.9326781326779</v>
      </c>
      <c r="U18" s="145">
        <v>2320.3354857608097</v>
      </c>
      <c r="V18" s="145">
        <v>1919.9516705938083</v>
      </c>
      <c r="W18" s="145">
        <v>1711.5997426484503</v>
      </c>
      <c r="X18" s="145">
        <v>1858.5992026118131</v>
      </c>
      <c r="Y18" s="145">
        <v>1876.8959567924389</v>
      </c>
      <c r="Z18" s="145">
        <v>1945.1110294858606</v>
      </c>
      <c r="AA18" s="145">
        <v>2098.3592920162641</v>
      </c>
      <c r="AB18" s="145">
        <v>1861.8340435765722</v>
      </c>
      <c r="AC18" s="145">
        <v>1757.0164868209226</v>
      </c>
      <c r="AD18" s="145">
        <v>1859.8616045048871</v>
      </c>
      <c r="AE18" s="145">
        <v>2017.2778324866792</v>
      </c>
      <c r="AF18" s="145">
        <v>1987.9632010375883</v>
      </c>
      <c r="AG18" s="145">
        <v>1784.5411972538514</v>
      </c>
      <c r="AH18" s="145">
        <v>1775.0438550298509</v>
      </c>
      <c r="AI18" s="145">
        <v>1784.1774886870119</v>
      </c>
      <c r="AJ18" s="145">
        <v>1710.8218749999999</v>
      </c>
      <c r="AK18" s="145">
        <v>1734.8665568369029</v>
      </c>
      <c r="AL18" s="145">
        <v>1729.8302752293578</v>
      </c>
      <c r="AM18" s="146">
        <v>1566.2469635627531</v>
      </c>
      <c r="AN18" s="146">
        <v>1455.9449287142186</v>
      </c>
      <c r="AO18" s="146">
        <v>1467.4159359503874</v>
      </c>
      <c r="AP18" s="146">
        <v>1487.086223752691</v>
      </c>
    </row>
    <row r="19" spans="1:42" ht="15.75" customHeight="1" x14ac:dyDescent="0.2">
      <c r="A19" s="141" t="s">
        <v>7</v>
      </c>
      <c r="B19" s="142">
        <v>1.5461730565558143</v>
      </c>
      <c r="C19" s="142">
        <v>1.6726208780212968</v>
      </c>
      <c r="D19" s="142">
        <v>1.8046088135955543</v>
      </c>
      <c r="E19" s="142">
        <v>1.7888812962850744</v>
      </c>
      <c r="F19" s="142">
        <v>1.7049279665005164</v>
      </c>
      <c r="G19" s="142">
        <v>1.6918553858034671</v>
      </c>
      <c r="H19" s="142">
        <v>1.6961753356936164</v>
      </c>
      <c r="I19" s="142">
        <v>1.4937398761314911</v>
      </c>
      <c r="J19" s="142">
        <v>1.4182688495234614</v>
      </c>
      <c r="K19" s="142">
        <v>1.5053441352729293</v>
      </c>
      <c r="L19" s="142">
        <v>1.4854637260462893</v>
      </c>
      <c r="M19" s="142">
        <v>1.3990053727631988</v>
      </c>
      <c r="N19" s="142">
        <v>1.4271163041846531</v>
      </c>
      <c r="O19" s="142">
        <v>1.3561513010663038</v>
      </c>
      <c r="P19" s="142">
        <v>1.281726654652404</v>
      </c>
      <c r="Q19" s="142">
        <v>1.2905564307411019</v>
      </c>
      <c r="R19" s="142">
        <v>1.2071241912576929</v>
      </c>
      <c r="S19" s="142">
        <v>1.229353105185929</v>
      </c>
      <c r="T19" s="142">
        <v>1.4453405405405404</v>
      </c>
      <c r="U19" s="142">
        <v>1.481398573082076</v>
      </c>
      <c r="V19" s="142">
        <v>1.5184776819487598</v>
      </c>
      <c r="W19" s="142">
        <v>1.6426340688036938</v>
      </c>
      <c r="X19" s="142">
        <v>1.6082937474263339</v>
      </c>
      <c r="Y19" s="142">
        <v>1.5918790788387969</v>
      </c>
      <c r="Z19" s="142">
        <v>1.445668042881457</v>
      </c>
      <c r="AA19" s="142">
        <v>1.4747522850316706</v>
      </c>
      <c r="AB19" s="142">
        <v>1.4626441989490593</v>
      </c>
      <c r="AC19" s="142">
        <v>1.4661617882941143</v>
      </c>
      <c r="AD19" s="142">
        <v>1.4617383340233565</v>
      </c>
      <c r="AE19" s="142">
        <v>1.2533520145804617</v>
      </c>
      <c r="AF19" s="142">
        <v>1.1223622724720514</v>
      </c>
      <c r="AG19" s="142">
        <v>1.1661475408696695</v>
      </c>
      <c r="AH19" s="142">
        <v>1.1528493866868266</v>
      </c>
      <c r="AI19" s="142">
        <v>1.2328596961303775</v>
      </c>
      <c r="AJ19" s="142">
        <v>1.1765625</v>
      </c>
      <c r="AK19" s="142">
        <v>1.242174629324547</v>
      </c>
      <c r="AL19" s="142">
        <v>1.3776758409785932</v>
      </c>
      <c r="AM19" s="143">
        <v>1.2199730094466936</v>
      </c>
      <c r="AN19" s="143">
        <v>1.142348528982271</v>
      </c>
      <c r="AO19" s="143">
        <v>1.130152059943677</v>
      </c>
      <c r="AP19" s="143">
        <v>1.1400437131329162</v>
      </c>
    </row>
    <row r="20" spans="1:42" ht="15.75" customHeight="1" x14ac:dyDescent="0.2">
      <c r="A20" s="141" t="s">
        <v>9</v>
      </c>
      <c r="B20" s="142">
        <v>1.5461730565558143</v>
      </c>
      <c r="C20" s="142">
        <v>1.6726208780212968</v>
      </c>
      <c r="D20" s="142">
        <v>1.8046088135955543</v>
      </c>
      <c r="E20" s="142">
        <v>1.7888812962850744</v>
      </c>
      <c r="F20" s="142">
        <v>1.7049279665005164</v>
      </c>
      <c r="G20" s="142">
        <v>1.6918553858034671</v>
      </c>
      <c r="H20" s="142">
        <v>1.6961753356936164</v>
      </c>
      <c r="I20" s="142">
        <v>1.4937398761314911</v>
      </c>
      <c r="J20" s="142">
        <v>1.4182688495234614</v>
      </c>
      <c r="K20" s="142">
        <v>1.5053441352729293</v>
      </c>
      <c r="L20" s="142">
        <v>1.4854637260462893</v>
      </c>
      <c r="M20" s="142">
        <v>1.3990053727631988</v>
      </c>
      <c r="N20" s="142">
        <v>1.4271163041846531</v>
      </c>
      <c r="O20" s="142">
        <v>1.3561513010663038</v>
      </c>
      <c r="P20" s="142">
        <v>1.281726654652404</v>
      </c>
      <c r="Q20" s="142">
        <v>1.2905564307411019</v>
      </c>
      <c r="R20" s="142">
        <v>1.2071241912576929</v>
      </c>
      <c r="S20" s="142">
        <v>1.229353105185929</v>
      </c>
      <c r="T20" s="142">
        <v>1.4453405405405404</v>
      </c>
      <c r="U20" s="142">
        <v>1.481398573082076</v>
      </c>
      <c r="V20" s="142">
        <v>1.5184776819487598</v>
      </c>
      <c r="W20" s="142">
        <v>1.6426340688036938</v>
      </c>
      <c r="X20" s="142">
        <v>1.6082937474263339</v>
      </c>
      <c r="Y20" s="142">
        <v>1.5918790788387969</v>
      </c>
      <c r="Z20" s="142">
        <v>1.445668042881457</v>
      </c>
      <c r="AA20" s="142">
        <v>1.4747522850316706</v>
      </c>
      <c r="AB20" s="142">
        <v>1.4626441989490593</v>
      </c>
      <c r="AC20" s="142">
        <v>1.4661617882941143</v>
      </c>
      <c r="AD20" s="142">
        <v>1.4617383340233565</v>
      </c>
      <c r="AE20" s="142">
        <v>1.2533520145804617</v>
      </c>
      <c r="AF20" s="142">
        <v>1.1223622724720514</v>
      </c>
      <c r="AG20" s="142">
        <v>1.1661475408696695</v>
      </c>
      <c r="AH20" s="142">
        <v>1.1528493866868266</v>
      </c>
      <c r="AI20" s="142">
        <v>1.2328596961303775</v>
      </c>
      <c r="AJ20" s="142">
        <v>1.1765625</v>
      </c>
      <c r="AK20" s="142">
        <v>1.242174629324547</v>
      </c>
      <c r="AL20" s="142">
        <v>1.3776758409785932</v>
      </c>
      <c r="AM20" s="143">
        <v>1.2199730094466936</v>
      </c>
      <c r="AN20" s="143">
        <v>1.142348528982271</v>
      </c>
      <c r="AO20" s="143">
        <v>1.130152059943677</v>
      </c>
      <c r="AP20" s="143">
        <v>1.1400437131329162</v>
      </c>
    </row>
    <row r="21" spans="1:42" ht="15.75" customHeight="1" x14ac:dyDescent="0.2">
      <c r="A21" s="141" t="s">
        <v>55</v>
      </c>
      <c r="B21" s="142">
        <v>2.0722658335098494</v>
      </c>
      <c r="C21" s="142">
        <v>2.3874256130336726</v>
      </c>
      <c r="D21" s="142">
        <v>2.3173052717188098</v>
      </c>
      <c r="E21" s="142">
        <v>2.3269551386550518</v>
      </c>
      <c r="F21" s="142">
        <v>2.2678158116460359</v>
      </c>
      <c r="G21" s="142">
        <v>2.3511116646216053</v>
      </c>
      <c r="H21" s="142">
        <v>2.5990951849612549</v>
      </c>
      <c r="I21" s="142">
        <v>2.8095913805108661</v>
      </c>
      <c r="J21" s="142">
        <v>2.7715990773833514</v>
      </c>
      <c r="K21" s="142">
        <v>2.7201999863739448</v>
      </c>
      <c r="L21" s="142">
        <v>2.7380094876027221</v>
      </c>
      <c r="M21" s="142">
        <v>2.980226455308379</v>
      </c>
      <c r="N21" s="142">
        <v>3.0504373651508168</v>
      </c>
      <c r="O21" s="142">
        <v>3.2648067049892489</v>
      </c>
      <c r="P21" s="142">
        <v>2.7786428387291666</v>
      </c>
      <c r="Q21" s="142">
        <v>2.582580274908103</v>
      </c>
      <c r="R21" s="142">
        <v>2.4048445636736622</v>
      </c>
      <c r="S21" s="142">
        <v>2.2684068626800769</v>
      </c>
      <c r="T21" s="142">
        <v>2.4775593775593774</v>
      </c>
      <c r="U21" s="142">
        <v>3.0958190860793162</v>
      </c>
      <c r="V21" s="142">
        <v>3.0606304955446735</v>
      </c>
      <c r="W21" s="142">
        <v>3.3375347235363133</v>
      </c>
      <c r="X21" s="142">
        <v>3.4304025238959359</v>
      </c>
      <c r="Y21" s="142">
        <v>3.2455554722076365</v>
      </c>
      <c r="Z21" s="142">
        <v>2.8149142725271128</v>
      </c>
      <c r="AA21" s="142">
        <v>2.7649455812215775</v>
      </c>
      <c r="AB21" s="142">
        <v>2.5827701649486374</v>
      </c>
      <c r="AC21" s="142">
        <v>2.8370423834302922</v>
      </c>
      <c r="AD21" s="142">
        <v>2.723356886167394</v>
      </c>
      <c r="AE21" s="142">
        <v>2.6121470374916211</v>
      </c>
      <c r="AF21" s="142">
        <v>2.4948416057609983</v>
      </c>
      <c r="AG21" s="142">
        <v>2.1430831886798196</v>
      </c>
      <c r="AH21" s="142">
        <v>2.0301636682698621</v>
      </c>
      <c r="AI21" s="142">
        <v>1.9568454491419056</v>
      </c>
      <c r="AJ21" s="142">
        <v>1.90625</v>
      </c>
      <c r="AK21" s="142">
        <v>1.9868204283360791</v>
      </c>
      <c r="AL21" s="142">
        <v>2.1926605504587156</v>
      </c>
      <c r="AM21" s="143">
        <v>1.9392712550607289</v>
      </c>
      <c r="AN21" s="143">
        <v>1.8123429299617646</v>
      </c>
      <c r="AO21" s="143">
        <v>1.9281546576310469</v>
      </c>
      <c r="AP21" s="143">
        <v>1.9372151082000215</v>
      </c>
    </row>
    <row r="22" spans="1:42" ht="15.75" customHeight="1" x14ac:dyDescent="0.2">
      <c r="A22" s="141" t="s">
        <v>56</v>
      </c>
      <c r="B22" s="142">
        <v>10.7241580173692</v>
      </c>
      <c r="C22" s="142">
        <v>11.474897456798439</v>
      </c>
      <c r="D22" s="142">
        <v>11.515974518883908</v>
      </c>
      <c r="E22" s="142">
        <v>11.265572574979485</v>
      </c>
      <c r="F22" s="142">
        <v>11.057973125418604</v>
      </c>
      <c r="G22" s="142">
        <v>10.857842804616384</v>
      </c>
      <c r="H22" s="142">
        <v>11.027064383577112</v>
      </c>
      <c r="I22" s="142">
        <v>10.835649210246638</v>
      </c>
      <c r="J22" s="142">
        <v>11.014757320984689</v>
      </c>
      <c r="K22" s="142">
        <v>11.592953443896498</v>
      </c>
      <c r="L22" s="142">
        <v>11.290829501197564</v>
      </c>
      <c r="M22" s="142">
        <v>11.115431819190977</v>
      </c>
      <c r="N22" s="142">
        <v>11.43787795477482</v>
      </c>
      <c r="O22" s="142">
        <v>10.907850278643204</v>
      </c>
      <c r="P22" s="142">
        <v>10.651585328666359</v>
      </c>
      <c r="Q22" s="142">
        <v>10.802068645740897</v>
      </c>
      <c r="R22" s="142">
        <v>10.000288780179895</v>
      </c>
      <c r="S22" s="142">
        <v>10.076762980740046</v>
      </c>
      <c r="T22" s="142">
        <v>11.584453726453726</v>
      </c>
      <c r="U22" s="142">
        <v>12.501105926007172</v>
      </c>
      <c r="V22" s="142">
        <v>12.614499210149436</v>
      </c>
      <c r="W22" s="142">
        <v>13.316719524656548</v>
      </c>
      <c r="X22" s="142">
        <v>12.952768987444328</v>
      </c>
      <c r="Y22" s="142">
        <v>11.980435076138326</v>
      </c>
      <c r="Z22" s="142">
        <v>11.559232466408933</v>
      </c>
      <c r="AA22" s="142">
        <v>12.348583612929019</v>
      </c>
      <c r="AB22" s="142">
        <v>11.709182797031975</v>
      </c>
      <c r="AC22" s="142">
        <v>11.805099673973615</v>
      </c>
      <c r="AD22" s="142">
        <v>11.722974088414075</v>
      </c>
      <c r="AE22" s="142">
        <v>10.349388308876806</v>
      </c>
      <c r="AF22" s="142">
        <v>9.8078487426116805</v>
      </c>
      <c r="AG22" s="142">
        <v>9.3356276083387773</v>
      </c>
      <c r="AH22" s="142">
        <v>8.9843426763021892</v>
      </c>
      <c r="AI22" s="142">
        <v>9.2144253531362068</v>
      </c>
      <c r="AJ22" s="142">
        <v>9.1828124999999989</v>
      </c>
      <c r="AK22" s="142">
        <v>10.382207578253706</v>
      </c>
      <c r="AL22" s="142">
        <v>12.330275229357797</v>
      </c>
      <c r="AM22" s="143">
        <v>11.336032388663968</v>
      </c>
      <c r="AN22" s="143">
        <v>10.650770238759334</v>
      </c>
      <c r="AO22" s="143">
        <v>10.850138407279928</v>
      </c>
      <c r="AP22" s="143">
        <v>11.228247918062186</v>
      </c>
    </row>
    <row r="23" spans="1:42" ht="15.75" customHeight="1" x14ac:dyDescent="0.2">
      <c r="A23" s="141" t="s">
        <v>34</v>
      </c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2">
        <v>1.8659184350641482</v>
      </c>
      <c r="O23" s="142">
        <v>2.3921049629207074</v>
      </c>
      <c r="P23" s="142">
        <v>2.722877561570094</v>
      </c>
      <c r="Q23" s="142">
        <v>3.4791107897136557</v>
      </c>
      <c r="R23" s="142">
        <v>3.8267839671768975</v>
      </c>
      <c r="S23" s="142">
        <v>4.2063510517126037</v>
      </c>
      <c r="T23" s="142">
        <v>5.3675135135135132</v>
      </c>
      <c r="U23" s="142">
        <v>5.7855802491390351</v>
      </c>
      <c r="V23" s="142">
        <v>6.4138826672292595</v>
      </c>
      <c r="W23" s="142">
        <v>6.5786125723801225</v>
      </c>
      <c r="X23" s="142">
        <v>5.9012544727237843</v>
      </c>
      <c r="Y23" s="142">
        <v>6.1234971119945989</v>
      </c>
      <c r="Z23" s="142">
        <v>6.3506680649300744</v>
      </c>
      <c r="AA23" s="142">
        <v>6.6895308784126595</v>
      </c>
      <c r="AB23" s="142">
        <v>5.8787980804800144</v>
      </c>
      <c r="AC23" s="142">
        <v>5.7113194241500977</v>
      </c>
      <c r="AD23" s="142">
        <v>5.5334585847048583</v>
      </c>
      <c r="AE23" s="142">
        <v>4.4163802237278471</v>
      </c>
      <c r="AF23" s="142">
        <v>4.8635007725312249</v>
      </c>
      <c r="AG23" s="142">
        <v>4.6558502545381879</v>
      </c>
      <c r="AH23" s="142">
        <v>4.7483371317247522</v>
      </c>
      <c r="AI23" s="142">
        <v>5.1529418364176092</v>
      </c>
      <c r="AJ23" s="142">
        <v>4.9375</v>
      </c>
      <c r="AK23" s="142">
        <v>5.1960461285008241</v>
      </c>
      <c r="AL23" s="142">
        <v>5.7645259938837921</v>
      </c>
      <c r="AM23" s="143">
        <v>5.3225371120107958</v>
      </c>
      <c r="AN23" s="143">
        <v>4.8667283743627703</v>
      </c>
      <c r="AO23" s="143">
        <v>4.8168454344003919</v>
      </c>
      <c r="AP23" s="143">
        <v>4.8997350591602515</v>
      </c>
    </row>
    <row r="24" spans="1:42" ht="15.75" customHeight="1" x14ac:dyDescent="0.2">
      <c r="A24" s="141" t="s">
        <v>10</v>
      </c>
      <c r="B24" s="142">
        <v>1.5461730565558143</v>
      </c>
      <c r="C24" s="142">
        <v>1.6726208780212968</v>
      </c>
      <c r="D24" s="142">
        <v>1.8046088135955543</v>
      </c>
      <c r="E24" s="142">
        <v>1.7888812962850744</v>
      </c>
      <c r="F24" s="142">
        <v>1.7049279665005164</v>
      </c>
      <c r="G24" s="142">
        <v>1.6918553858034671</v>
      </c>
      <c r="H24" s="142">
        <v>1.6961753356936164</v>
      </c>
      <c r="I24" s="142">
        <v>1.4937398761314911</v>
      </c>
      <c r="J24" s="142">
        <v>1.4182688495234614</v>
      </c>
      <c r="K24" s="142">
        <v>1.5053441352729293</v>
      </c>
      <c r="L24" s="142">
        <v>1.4854637260462893</v>
      </c>
      <c r="M24" s="142">
        <v>1.3990053727631988</v>
      </c>
      <c r="N24" s="142">
        <v>1.4271163041846531</v>
      </c>
      <c r="O24" s="142">
        <v>1.3561513010663038</v>
      </c>
      <c r="P24" s="142">
        <v>1.281726654652404</v>
      </c>
      <c r="Q24" s="142">
        <v>1.2905564307411019</v>
      </c>
      <c r="R24" s="142">
        <v>1.2071241912576929</v>
      </c>
      <c r="S24" s="142">
        <v>1.229353105185929</v>
      </c>
      <c r="T24" s="142">
        <v>1.4453405405405404</v>
      </c>
      <c r="U24" s="142">
        <v>1.481398573082076</v>
      </c>
      <c r="V24" s="142">
        <v>1.5184776819487598</v>
      </c>
      <c r="W24" s="142">
        <v>1.6426340688036938</v>
      </c>
      <c r="X24" s="142">
        <v>1.6082937474263339</v>
      </c>
      <c r="Y24" s="142">
        <v>1.5918790788387969</v>
      </c>
      <c r="Z24" s="142">
        <v>1.445668042881457</v>
      </c>
      <c r="AA24" s="142">
        <v>1.4747522850316706</v>
      </c>
      <c r="AB24" s="142">
        <v>1.4626441989490593</v>
      </c>
      <c r="AC24" s="142">
        <v>1.4661617882941143</v>
      </c>
      <c r="AD24" s="142">
        <v>1.4617383340233565</v>
      </c>
      <c r="AE24" s="142">
        <v>1.2533520145804617</v>
      </c>
      <c r="AF24" s="142">
        <v>1.1223622724720514</v>
      </c>
      <c r="AG24" s="142">
        <v>1.1661475408696695</v>
      </c>
      <c r="AH24" s="142">
        <v>1.1528493866868266</v>
      </c>
      <c r="AI24" s="142">
        <v>1.2328596961303775</v>
      </c>
      <c r="AJ24" s="142">
        <v>1.1765625</v>
      </c>
      <c r="AK24" s="142">
        <v>1.242174629324547</v>
      </c>
      <c r="AL24" s="142">
        <v>1.3776758409785932</v>
      </c>
      <c r="AM24" s="143">
        <v>1.2199730094466936</v>
      </c>
      <c r="AN24" s="143">
        <v>1.142348528982271</v>
      </c>
      <c r="AO24" s="143">
        <v>1.130152059943677</v>
      </c>
      <c r="AP24" s="143">
        <v>1.1400437131329162</v>
      </c>
    </row>
    <row r="25" spans="1:42" ht="15.75" customHeight="1" x14ac:dyDescent="0.2">
      <c r="A25" s="141" t="s">
        <v>68</v>
      </c>
      <c r="B25" s="142">
        <v>1.5461730565558143</v>
      </c>
      <c r="C25" s="142">
        <v>1.6726208780212968</v>
      </c>
      <c r="D25" s="142">
        <v>1.8046088135955543</v>
      </c>
      <c r="E25" s="142">
        <v>1.7888812962850744</v>
      </c>
      <c r="F25" s="142">
        <v>1.7049279665005164</v>
      </c>
      <c r="G25" s="142">
        <v>1.6918553858034671</v>
      </c>
      <c r="H25" s="142">
        <v>1.6961753356936164</v>
      </c>
      <c r="I25" s="142">
        <v>1.4937398761314911</v>
      </c>
      <c r="J25" s="142">
        <v>1.4182688495234614</v>
      </c>
      <c r="K25" s="142">
        <v>1.5053441352729293</v>
      </c>
      <c r="L25" s="142">
        <v>1.4854637260462893</v>
      </c>
      <c r="M25" s="142">
        <v>1.3990053727631988</v>
      </c>
      <c r="N25" s="142">
        <v>1.4271163041846531</v>
      </c>
      <c r="O25" s="142">
        <v>1.3561513010663038</v>
      </c>
      <c r="P25" s="142">
        <v>1.281726654652404</v>
      </c>
      <c r="Q25" s="142">
        <v>1.2905564307411019</v>
      </c>
      <c r="R25" s="142">
        <v>1.2071241912576929</v>
      </c>
      <c r="S25" s="142">
        <v>1.229353105185929</v>
      </c>
      <c r="T25" s="142">
        <v>1.4453405405405404</v>
      </c>
      <c r="U25" s="142">
        <v>1.481398573082076</v>
      </c>
      <c r="V25" s="142">
        <v>1.5184776819487598</v>
      </c>
      <c r="W25" s="142">
        <v>1.6426340688036938</v>
      </c>
      <c r="X25" s="142">
        <v>1.6082937474263339</v>
      </c>
      <c r="Y25" s="142">
        <v>1.5918790788387969</v>
      </c>
      <c r="Z25" s="142">
        <v>1.445668042881457</v>
      </c>
      <c r="AA25" s="142">
        <v>1.4747522850316706</v>
      </c>
      <c r="AB25" s="142">
        <v>1.4626441989490593</v>
      </c>
      <c r="AC25" s="142">
        <v>1.4661617882941143</v>
      </c>
      <c r="AD25" s="142">
        <v>1.4617383340233565</v>
      </c>
      <c r="AE25" s="142">
        <v>1.2533520145804617</v>
      </c>
      <c r="AF25" s="142">
        <v>1.1223622724720514</v>
      </c>
      <c r="AG25" s="142">
        <v>1.1661475408696695</v>
      </c>
      <c r="AH25" s="142">
        <v>1.1528493866868266</v>
      </c>
      <c r="AI25" s="142">
        <v>1.2328596961303775</v>
      </c>
      <c r="AJ25" s="142">
        <v>1.1765625</v>
      </c>
      <c r="AK25" s="142">
        <v>1.242174629324547</v>
      </c>
      <c r="AL25" s="142">
        <v>1.3776758409785932</v>
      </c>
      <c r="AM25" s="143">
        <v>1.2199730094466936</v>
      </c>
      <c r="AN25" s="143">
        <v>1.142348528982271</v>
      </c>
      <c r="AO25" s="143">
        <v>1.130152059943677</v>
      </c>
      <c r="AP25" s="143">
        <v>1.1400437131329162</v>
      </c>
    </row>
    <row r="26" spans="1:42" ht="15.75" customHeight="1" x14ac:dyDescent="0.2">
      <c r="A26" s="141" t="s">
        <v>11</v>
      </c>
      <c r="B26" s="142">
        <v>1.5461730565558143</v>
      </c>
      <c r="C26" s="142">
        <v>1.6726208780212968</v>
      </c>
      <c r="D26" s="142">
        <v>1.8046088135955543</v>
      </c>
      <c r="E26" s="142">
        <v>1.7888812962850744</v>
      </c>
      <c r="F26" s="142">
        <v>1.7049279665005164</v>
      </c>
      <c r="G26" s="142">
        <v>1.6918553858034671</v>
      </c>
      <c r="H26" s="142">
        <v>1.6961753356936164</v>
      </c>
      <c r="I26" s="142">
        <v>1.4937398761314911</v>
      </c>
      <c r="J26" s="142">
        <v>1.4182688495234614</v>
      </c>
      <c r="K26" s="142">
        <v>1.5053441352729293</v>
      </c>
      <c r="L26" s="142">
        <v>1.4854637260462893</v>
      </c>
      <c r="M26" s="142">
        <v>1.3990053727631988</v>
      </c>
      <c r="N26" s="142">
        <v>1.4271163041846531</v>
      </c>
      <c r="O26" s="142">
        <v>1.3561513010663038</v>
      </c>
      <c r="P26" s="142">
        <v>1.281726654652404</v>
      </c>
      <c r="Q26" s="142">
        <v>1.2905564307411019</v>
      </c>
      <c r="R26" s="142">
        <v>1.2071241912576929</v>
      </c>
      <c r="S26" s="142">
        <v>1.229353105185929</v>
      </c>
      <c r="T26" s="142">
        <v>1.4453405405405404</v>
      </c>
      <c r="U26" s="142">
        <v>1.481398573082076</v>
      </c>
      <c r="V26" s="142">
        <v>1.5184776819487598</v>
      </c>
      <c r="W26" s="142">
        <v>1.6426340688036938</v>
      </c>
      <c r="X26" s="142">
        <v>1.6082937474263339</v>
      </c>
      <c r="Y26" s="142">
        <v>1.5918790788387969</v>
      </c>
      <c r="Z26" s="142">
        <v>1.445668042881457</v>
      </c>
      <c r="AA26" s="142">
        <v>1.4747522850316706</v>
      </c>
      <c r="AB26" s="142">
        <v>1.4626441989490593</v>
      </c>
      <c r="AC26" s="142">
        <v>1.4661617882941143</v>
      </c>
      <c r="AD26" s="142">
        <v>1.4617383340233565</v>
      </c>
      <c r="AE26" s="142">
        <v>1.2533520145804617</v>
      </c>
      <c r="AF26" s="142">
        <v>1.1223622724720514</v>
      </c>
      <c r="AG26" s="142">
        <v>1.1661475408696695</v>
      </c>
      <c r="AH26" s="142">
        <v>1.1528493866868266</v>
      </c>
      <c r="AI26" s="142">
        <v>1.2328596961303775</v>
      </c>
      <c r="AJ26" s="142">
        <v>1.1765625</v>
      </c>
      <c r="AK26" s="142">
        <v>1.242174629324547</v>
      </c>
      <c r="AL26" s="142">
        <v>1.3776758409785932</v>
      </c>
      <c r="AM26" s="143">
        <v>1.2199730094466936</v>
      </c>
      <c r="AN26" s="143">
        <v>1.142348528982271</v>
      </c>
      <c r="AO26" s="143">
        <v>1.130152059943677</v>
      </c>
      <c r="AP26" s="143">
        <v>1.1400437131329162</v>
      </c>
    </row>
    <row r="27" spans="1:42" ht="15.75" customHeight="1" x14ac:dyDescent="0.2">
      <c r="A27" s="141" t="s">
        <v>12</v>
      </c>
      <c r="B27" s="142">
        <v>9.0801207371319617</v>
      </c>
      <c r="C27" s="142">
        <v>9.8300154822976271</v>
      </c>
      <c r="D27" s="142">
        <v>10.16573534461126</v>
      </c>
      <c r="E27" s="142">
        <v>10.97080801972222</v>
      </c>
      <c r="F27" s="142">
        <v>11.620735171684402</v>
      </c>
      <c r="G27" s="142">
        <v>11.007817537394558</v>
      </c>
      <c r="H27" s="142">
        <v>11.037842712361305</v>
      </c>
      <c r="I27" s="142">
        <v>10.442470040678712</v>
      </c>
      <c r="J27" s="142">
        <v>10.366520532831226</v>
      </c>
      <c r="K27" s="142">
        <v>10.902192496312871</v>
      </c>
      <c r="L27" s="142">
        <v>10.543239183498297</v>
      </c>
      <c r="M27" s="142">
        <v>10.51174459393455</v>
      </c>
      <c r="N27" s="142">
        <v>10.664408353535904</v>
      </c>
      <c r="O27" s="142">
        <v>10.220778445741365</v>
      </c>
      <c r="P27" s="142">
        <v>11.689120966449998</v>
      </c>
      <c r="Q27" s="142">
        <v>11.811101366794729</v>
      </c>
      <c r="R27" s="142">
        <v>11.257086949660723</v>
      </c>
      <c r="S27" s="142">
        <v>10.466436033892375</v>
      </c>
      <c r="T27" s="142">
        <v>12.505500409500408</v>
      </c>
      <c r="U27" s="142">
        <v>13.166856814144454</v>
      </c>
      <c r="V27" s="142">
        <v>13.367517047635012</v>
      </c>
      <c r="W27" s="142">
        <v>13.867589599969724</v>
      </c>
      <c r="X27" s="142">
        <v>14.890542404582975</v>
      </c>
      <c r="Y27" s="142">
        <v>14.584115220163531</v>
      </c>
      <c r="Z27" s="142">
        <v>13.19359355383366</v>
      </c>
      <c r="AA27" s="142">
        <v>13.460170921816488</v>
      </c>
      <c r="AB27" s="142">
        <v>13.585980938226379</v>
      </c>
      <c r="AC27" s="142">
        <v>13.569096393834576</v>
      </c>
      <c r="AD27" s="142">
        <v>13.522451698547469</v>
      </c>
      <c r="AE27" s="142">
        <v>12.088890094235726</v>
      </c>
      <c r="AF27" s="142">
        <v>11.93234157652503</v>
      </c>
      <c r="AG27" s="142">
        <v>11.123648521228969</v>
      </c>
      <c r="AH27" s="142">
        <v>10.402387432077402</v>
      </c>
      <c r="AI27" s="142">
        <v>10.726176805082568</v>
      </c>
      <c r="AJ27" s="142">
        <v>10.176562499999999</v>
      </c>
      <c r="AK27" s="142">
        <v>11.301482701812192</v>
      </c>
      <c r="AL27" s="142">
        <v>12.888379204892967</v>
      </c>
      <c r="AM27" s="143">
        <v>11.546558704453441</v>
      </c>
      <c r="AN27" s="143">
        <v>11.006208886217291</v>
      </c>
      <c r="AO27" s="143">
        <v>11.591175545566367</v>
      </c>
      <c r="AP27" s="143">
        <v>12.067097502338219</v>
      </c>
    </row>
    <row r="28" spans="1:42" ht="15.75" customHeight="1" x14ac:dyDescent="0.2">
      <c r="A28" s="141" t="s">
        <v>57</v>
      </c>
      <c r="B28" s="142">
        <v>3.5229464096589704</v>
      </c>
      <c r="C28" s="142">
        <v>3.8957932823888806</v>
      </c>
      <c r="D28" s="142">
        <v>3.9504931657174636</v>
      </c>
      <c r="E28" s="142">
        <v>3.5444882440472809</v>
      </c>
      <c r="F28" s="142">
        <v>3.1819159411885694</v>
      </c>
      <c r="G28" s="142">
        <v>3.1263922585170763</v>
      </c>
      <c r="H28" s="142">
        <v>3.1532167665629554</v>
      </c>
      <c r="I28" s="142">
        <v>2.6363220581229156</v>
      </c>
      <c r="J28" s="142">
        <v>2.4373982498275448</v>
      </c>
      <c r="K28" s="142">
        <v>2.6026779289748103</v>
      </c>
      <c r="L28" s="142">
        <v>2.6749436219718277</v>
      </c>
      <c r="M28" s="142">
        <v>2.4667945473113986</v>
      </c>
      <c r="N28" s="142">
        <v>2.5290478657600253</v>
      </c>
      <c r="O28" s="142">
        <v>2.4674325332397209</v>
      </c>
      <c r="P28" s="142">
        <v>2.218116373194051</v>
      </c>
      <c r="Q28" s="142">
        <v>2.0926760517241041</v>
      </c>
      <c r="R28" s="142">
        <v>1.8653810951554362</v>
      </c>
      <c r="S28" s="142">
        <v>1.9289962324639791</v>
      </c>
      <c r="T28" s="142">
        <v>2.3751302211302208</v>
      </c>
      <c r="U28" s="142">
        <v>2.4018061966980948</v>
      </c>
      <c r="V28" s="142">
        <v>2.4312464366123083</v>
      </c>
      <c r="W28" s="142">
        <v>2.5552480793248304</v>
      </c>
      <c r="X28" s="142">
        <v>2.4297539492406433</v>
      </c>
      <c r="Y28" s="142">
        <v>2.3355457205010879</v>
      </c>
      <c r="Z28" s="142">
        <v>2.1963819689349684</v>
      </c>
      <c r="AA28" s="142">
        <v>2.2770922586060531</v>
      </c>
      <c r="AB28" s="142">
        <v>2.2648685269870921</v>
      </c>
      <c r="AC28" s="142">
        <v>2.3062410239687181</v>
      </c>
      <c r="AD28" s="142">
        <v>2.4009563340421662</v>
      </c>
      <c r="AE28" s="142">
        <v>1.9857229924836444</v>
      </c>
      <c r="AF28" s="142">
        <v>1.6935032065230358</v>
      </c>
      <c r="AG28" s="142">
        <v>1.6104303124778465</v>
      </c>
      <c r="AH28" s="142">
        <v>1.4222259519503084</v>
      </c>
      <c r="AI28" s="142">
        <v>1.4855798919511995</v>
      </c>
      <c r="AJ28" s="142">
        <v>1.4484375</v>
      </c>
      <c r="AK28" s="142">
        <v>1.5074135090609557</v>
      </c>
      <c r="AL28" s="142">
        <v>1.4709480122324159</v>
      </c>
      <c r="AM28" s="143">
        <v>1.3292847503373819</v>
      </c>
      <c r="AN28" s="143">
        <v>1.2680809215565378</v>
      </c>
      <c r="AO28" s="143">
        <v>1.3043176882556415</v>
      </c>
      <c r="AP28" s="143">
        <v>1.268209945037633</v>
      </c>
    </row>
    <row r="29" spans="1:42" ht="15.75" customHeight="1" x14ac:dyDescent="0.2">
      <c r="A29" s="141" t="s">
        <v>58</v>
      </c>
      <c r="B29" s="142">
        <v>0</v>
      </c>
      <c r="C29" s="142">
        <v>2.3243203164422655E-4</v>
      </c>
      <c r="D29" s="142">
        <v>2.0091080906180079E-4</v>
      </c>
      <c r="E29" s="142">
        <v>2.7649981235810075E-4</v>
      </c>
      <c r="F29" s="142">
        <v>3.2839115509592317E-4</v>
      </c>
      <c r="G29" s="142">
        <v>4.6569392519571788E-4</v>
      </c>
      <c r="H29" s="142">
        <v>6.5225954831616849E-4</v>
      </c>
      <c r="I29" s="142">
        <v>1.0016975116355774E-3</v>
      </c>
      <c r="J29" s="142">
        <v>1.4170294942040518E-3</v>
      </c>
      <c r="K29" s="142">
        <v>2.5200499574586019E-3</v>
      </c>
      <c r="L29" s="142">
        <v>3.4619527634883658E-3</v>
      </c>
      <c r="M29" s="142">
        <v>4.6327125793703657E-3</v>
      </c>
      <c r="N29" s="142">
        <v>7.3354304139846777E-3</v>
      </c>
      <c r="O29" s="142">
        <v>1.2037970950897363E-2</v>
      </c>
      <c r="P29" s="142">
        <v>1.6465440527222246E-2</v>
      </c>
      <c r="Q29" s="142">
        <v>4.5604732461876109E-2</v>
      </c>
      <c r="R29" s="142">
        <v>7.2168739151017833E-2</v>
      </c>
      <c r="S29" s="142">
        <v>0.12683034009569349</v>
      </c>
      <c r="T29" s="142">
        <v>0.24830745290745287</v>
      </c>
      <c r="U29" s="142">
        <v>0.43155966549507552</v>
      </c>
      <c r="V29" s="142">
        <v>0.67786603150730418</v>
      </c>
      <c r="W29" s="142">
        <v>0.94513613140067354</v>
      </c>
      <c r="X29" s="142">
        <v>1.7690935956745559</v>
      </c>
      <c r="Y29" s="142">
        <v>2.2689100592603708</v>
      </c>
      <c r="Z29" s="142">
        <v>2.453998010398128</v>
      </c>
      <c r="AA29" s="142">
        <v>2.612863606471949</v>
      </c>
      <c r="AB29" s="142">
        <v>2.4381953865425281</v>
      </c>
      <c r="AC29" s="142">
        <v>2.6315588978556166</v>
      </c>
      <c r="AD29" s="142">
        <v>2.6010937250183441</v>
      </c>
      <c r="AE29" s="142">
        <v>2.3799440955250399</v>
      </c>
      <c r="AF29" s="142">
        <v>2.4119549070662636</v>
      </c>
      <c r="AG29" s="142">
        <v>2.3151260134304978</v>
      </c>
      <c r="AH29" s="142">
        <v>2.6797406994714956</v>
      </c>
      <c r="AI29" s="142">
        <v>2.8390295352297943</v>
      </c>
      <c r="AJ29" s="142">
        <v>2.9765625</v>
      </c>
      <c r="AK29" s="142">
        <v>3.6062602965403627</v>
      </c>
      <c r="AL29" s="142">
        <v>4.163608562691131</v>
      </c>
      <c r="AM29" s="143">
        <v>4.0782726045883937</v>
      </c>
      <c r="AN29" s="143">
        <v>4.698348263196201</v>
      </c>
      <c r="AO29" s="143">
        <v>6.4550917260002691</v>
      </c>
      <c r="AP29" s="143">
        <v>7.2440410005552511</v>
      </c>
    </row>
    <row r="30" spans="1:42" ht="15.75" customHeight="1" x14ac:dyDescent="0.2">
      <c r="A30" s="141" t="s">
        <v>62</v>
      </c>
      <c r="B30" s="142">
        <v>1</v>
      </c>
      <c r="C30" s="142">
        <v>1</v>
      </c>
      <c r="D30" s="142">
        <v>1</v>
      </c>
      <c r="E30" s="142">
        <v>1</v>
      </c>
      <c r="F30" s="142">
        <v>1</v>
      </c>
      <c r="G30" s="142">
        <v>1</v>
      </c>
      <c r="H30" s="142">
        <v>1</v>
      </c>
      <c r="I30" s="142">
        <v>1</v>
      </c>
      <c r="J30" s="142">
        <v>1</v>
      </c>
      <c r="K30" s="142">
        <v>1</v>
      </c>
      <c r="L30" s="142">
        <v>1</v>
      </c>
      <c r="M30" s="142">
        <v>1</v>
      </c>
      <c r="N30" s="142">
        <v>1</v>
      </c>
      <c r="O30" s="142">
        <v>1</v>
      </c>
      <c r="P30" s="142">
        <v>1</v>
      </c>
      <c r="Q30" s="142">
        <v>1</v>
      </c>
      <c r="R30" s="142">
        <v>1</v>
      </c>
      <c r="S30" s="142">
        <v>1</v>
      </c>
      <c r="T30" s="142">
        <v>1</v>
      </c>
      <c r="U30" s="142">
        <v>1</v>
      </c>
      <c r="V30" s="142">
        <v>1</v>
      </c>
      <c r="W30" s="142">
        <v>1</v>
      </c>
      <c r="X30" s="142">
        <v>1</v>
      </c>
      <c r="Y30" s="142">
        <v>1</v>
      </c>
      <c r="Z30" s="142">
        <v>1</v>
      </c>
      <c r="AA30" s="142">
        <v>1</v>
      </c>
      <c r="AB30" s="142">
        <v>1</v>
      </c>
      <c r="AC30" s="142">
        <v>1</v>
      </c>
      <c r="AD30" s="142">
        <v>1</v>
      </c>
      <c r="AE30" s="142">
        <v>1</v>
      </c>
      <c r="AF30" s="142">
        <v>1</v>
      </c>
      <c r="AG30" s="142">
        <v>1</v>
      </c>
      <c r="AH30" s="142">
        <v>1</v>
      </c>
      <c r="AI30" s="142">
        <v>1</v>
      </c>
      <c r="AJ30" s="142">
        <v>1</v>
      </c>
      <c r="AK30" s="142">
        <v>1</v>
      </c>
      <c r="AL30" s="142">
        <v>1</v>
      </c>
      <c r="AM30" s="143">
        <v>1</v>
      </c>
      <c r="AN30" s="143">
        <v>1</v>
      </c>
      <c r="AO30" s="143">
        <v>1</v>
      </c>
      <c r="AP30" s="143">
        <v>1</v>
      </c>
    </row>
    <row r="31" spans="1:42" ht="15.75" customHeight="1" x14ac:dyDescent="0.2">
      <c r="A31" s="141" t="s">
        <v>17</v>
      </c>
      <c r="B31" s="142">
        <v>2.1181952976064391</v>
      </c>
      <c r="C31" s="142">
        <v>2.3243203164422654</v>
      </c>
      <c r="D31" s="142">
        <v>2.0091080906180077</v>
      </c>
      <c r="E31" s="142">
        <v>1.7463182808264905</v>
      </c>
      <c r="F31" s="142">
        <v>1.5156491532901788</v>
      </c>
      <c r="G31" s="142">
        <v>1.3305540719877653</v>
      </c>
      <c r="H31" s="142">
        <v>1.2831343790707439</v>
      </c>
      <c r="I31" s="142">
        <v>1.4658995125884122</v>
      </c>
      <c r="J31" s="142">
        <v>1.635033402914905</v>
      </c>
      <c r="K31" s="142">
        <v>1.7788583749452778</v>
      </c>
      <c r="L31" s="142">
        <v>1.6355679771491527</v>
      </c>
      <c r="M31" s="142">
        <v>1.7761200657164424</v>
      </c>
      <c r="N31" s="142">
        <v>1.7640315034858145</v>
      </c>
      <c r="O31" s="142">
        <v>1.755232787748475</v>
      </c>
      <c r="P31" s="142">
        <v>1.5014074944556777</v>
      </c>
      <c r="Q31" s="142">
        <v>1.530788051219556</v>
      </c>
      <c r="R31" s="142">
        <v>1.5780337699226763</v>
      </c>
      <c r="S31" s="142">
        <v>1.5605086446717134</v>
      </c>
      <c r="T31" s="142">
        <v>1.6380016380016378</v>
      </c>
      <c r="U31" s="142">
        <v>1.6568179882717169</v>
      </c>
      <c r="V31" s="142">
        <v>1.6178831745974223</v>
      </c>
      <c r="W31" s="142">
        <v>1.5138326458010067</v>
      </c>
      <c r="X31" s="142">
        <v>1.440316800560917</v>
      </c>
      <c r="Y31" s="142">
        <v>1.5002625459455405</v>
      </c>
      <c r="Z31" s="142">
        <v>1.6332308916477063</v>
      </c>
      <c r="AA31" s="142">
        <v>1.8323129487907008</v>
      </c>
      <c r="AB31" s="142">
        <v>1.8177961148970754</v>
      </c>
      <c r="AC31" s="142">
        <v>1.8402934458316986</v>
      </c>
      <c r="AD31" s="142">
        <v>2.0010337340269984</v>
      </c>
      <c r="AE31" s="142">
        <v>1.8324529618486958</v>
      </c>
      <c r="AF31" s="142">
        <v>1.5592516402937444</v>
      </c>
      <c r="AG31" s="142">
        <v>1.5444809748516797</v>
      </c>
      <c r="AH31" s="142">
        <v>1.6030349940936175</v>
      </c>
      <c r="AI31" s="142">
        <v>1.5846185514146127</v>
      </c>
      <c r="AJ31" s="142">
        <v>1.5625</v>
      </c>
      <c r="AK31" s="142">
        <v>1.6474464579901154</v>
      </c>
      <c r="AL31" s="142">
        <v>1.5290519877675841</v>
      </c>
      <c r="AM31" s="143">
        <v>1.3495276653171391</v>
      </c>
      <c r="AN31" s="143">
        <v>1.2877232075021723</v>
      </c>
      <c r="AO31" s="143">
        <v>1.3337889556405802</v>
      </c>
      <c r="AP31" s="143">
        <v>1.2761468125234412</v>
      </c>
    </row>
    <row r="32" spans="1:42" ht="6" customHeight="1" x14ac:dyDescent="0.2">
      <c r="A32" s="13"/>
      <c r="B32" s="36"/>
      <c r="C32" s="36"/>
      <c r="D32" s="37"/>
      <c r="E32" s="37"/>
      <c r="F32" s="13"/>
      <c r="G32" s="2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3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3"/>
      <c r="AN32" s="13"/>
      <c r="AO32" s="13"/>
      <c r="AP32" s="13"/>
    </row>
    <row r="33" spans="1:42" ht="15.75" customHeight="1" x14ac:dyDescent="0.2">
      <c r="A33" s="140" t="s">
        <v>89</v>
      </c>
      <c r="B33" s="36"/>
      <c r="C33" s="36"/>
      <c r="D33" s="37"/>
      <c r="E33" s="37"/>
      <c r="F33" s="13"/>
      <c r="G33" s="29"/>
      <c r="H33" s="29"/>
      <c r="I33" s="13"/>
      <c r="J33" s="29"/>
      <c r="K33" s="13"/>
      <c r="L33" s="13"/>
      <c r="M33" s="13"/>
      <c r="N33" s="13"/>
      <c r="O33" s="13"/>
      <c r="P33" s="13"/>
      <c r="Q33" s="13"/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3"/>
      <c r="AN33" s="13"/>
      <c r="AO33" s="13"/>
      <c r="AP33" s="13"/>
    </row>
    <row r="34" spans="1:42" ht="6" customHeight="1" x14ac:dyDescent="0.2">
      <c r="A34" s="13"/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13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3"/>
      <c r="AN34" s="13"/>
      <c r="AO34" s="13"/>
      <c r="AP34" s="13"/>
    </row>
    <row r="35" spans="1:42" ht="15" x14ac:dyDescent="0.25">
      <c r="A35" s="169" t="s">
        <v>76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3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3"/>
      <c r="AN35" s="13"/>
      <c r="AO35" s="13"/>
      <c r="AP35" s="13"/>
    </row>
    <row r="36" spans="1:42" x14ac:dyDescent="0.2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3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3"/>
      <c r="AN36" s="13"/>
      <c r="AO36" s="13"/>
      <c r="AP36" s="13"/>
    </row>
  </sheetData>
  <mergeCells count="1">
    <mergeCell ref="B2:AN2"/>
  </mergeCells>
  <phoneticPr fontId="0" type="noConversion"/>
  <hyperlinks>
    <hyperlink ref="A35" location="Contents!A1" display="Return to Contents Page" xr:uid="{6E6FA8E3-48C9-4C19-BC72-8F3CA28E94D6}"/>
  </hyperlinks>
  <pageMargins left="0.78740157480314965" right="0.78740157480314965" top="0.78740157480314965" bottom="0.78740157480314965" header="0.51181102362204722" footer="0.51181102362204722"/>
  <pageSetup paperSize="9" scale="24" orientation="portrait" horizontalDpi="4294967292" r:id="rId1"/>
  <headerFooter alignWithMargins="0">
    <oddFooter>&amp;C61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FE9B-3487-42BF-B4B1-7D34023EE2E6}">
  <sheetPr>
    <tabColor theme="4" tint="0.39997558519241921"/>
  </sheetPr>
  <dimension ref="A1:AC49"/>
  <sheetViews>
    <sheetView showGridLines="0" zoomScaleNormal="100" workbookViewId="0">
      <pane ySplit="5" topLeftCell="A6" activePane="bottomLeft" state="frozen"/>
      <selection activeCell="A4" sqref="A1:XFD4"/>
      <selection pane="bottomLeft" activeCell="A6" sqref="A6"/>
    </sheetView>
  </sheetViews>
  <sheetFormatPr defaultColWidth="7.85546875" defaultRowHeight="12.75" x14ac:dyDescent="0.2"/>
  <cols>
    <col min="1" max="29" width="12.7109375" customWidth="1"/>
  </cols>
  <sheetData>
    <row r="1" spans="1:29" ht="18" customHeight="1" x14ac:dyDescent="0.2">
      <c r="A1" s="206" t="s">
        <v>22</v>
      </c>
    </row>
    <row r="2" spans="1:29" ht="18" customHeight="1" x14ac:dyDescent="0.2">
      <c r="A2" s="211" t="s">
        <v>111</v>
      </c>
    </row>
    <row r="3" spans="1:29" ht="18" customHeight="1" x14ac:dyDescent="0.2">
      <c r="A3" s="211" t="s">
        <v>114</v>
      </c>
    </row>
    <row r="4" spans="1:29" ht="18" customHeight="1" x14ac:dyDescent="0.2">
      <c r="A4" s="210" t="s">
        <v>89</v>
      </c>
    </row>
    <row r="5" spans="1:29" s="209" customFormat="1" ht="32.1" customHeight="1" x14ac:dyDescent="0.2">
      <c r="A5" s="246" t="s">
        <v>98</v>
      </c>
      <c r="B5" s="247" t="s">
        <v>53</v>
      </c>
      <c r="C5" s="247" t="s">
        <v>23</v>
      </c>
      <c r="D5" s="247" t="s">
        <v>24</v>
      </c>
      <c r="E5" s="247" t="s">
        <v>16</v>
      </c>
      <c r="F5" s="247" t="s">
        <v>32</v>
      </c>
      <c r="G5" s="247" t="s">
        <v>0</v>
      </c>
      <c r="H5" s="247" t="s">
        <v>1</v>
      </c>
      <c r="I5" s="247" t="s">
        <v>2</v>
      </c>
      <c r="J5" s="247" t="s">
        <v>3</v>
      </c>
      <c r="K5" s="247" t="s">
        <v>4</v>
      </c>
      <c r="L5" s="247" t="s">
        <v>33</v>
      </c>
      <c r="M5" s="247" t="s">
        <v>5</v>
      </c>
      <c r="N5" s="247" t="s">
        <v>6</v>
      </c>
      <c r="O5" s="247" t="s">
        <v>14</v>
      </c>
      <c r="P5" s="247" t="s">
        <v>54</v>
      </c>
      <c r="Q5" s="247" t="s">
        <v>7</v>
      </c>
      <c r="R5" s="247" t="s">
        <v>9</v>
      </c>
      <c r="S5" s="247" t="s">
        <v>55</v>
      </c>
      <c r="T5" s="247" t="s">
        <v>56</v>
      </c>
      <c r="U5" s="247" t="s">
        <v>34</v>
      </c>
      <c r="V5" s="247" t="s">
        <v>10</v>
      </c>
      <c r="W5" s="247" t="s">
        <v>68</v>
      </c>
      <c r="X5" s="247" t="s">
        <v>11</v>
      </c>
      <c r="Y5" s="247" t="s">
        <v>12</v>
      </c>
      <c r="Z5" s="247" t="s">
        <v>57</v>
      </c>
      <c r="AA5" s="247" t="s">
        <v>58</v>
      </c>
      <c r="AB5" s="247" t="s">
        <v>62</v>
      </c>
      <c r="AC5" s="247" t="s">
        <v>17</v>
      </c>
    </row>
    <row r="6" spans="1:29" x14ac:dyDescent="0.2">
      <c r="A6" s="204">
        <v>1979</v>
      </c>
      <c r="B6" s="219">
        <v>1.8949375132387205</v>
      </c>
      <c r="C6" s="219">
        <v>1.5461730565558143</v>
      </c>
      <c r="D6" s="219">
        <v>1.5461730565558143</v>
      </c>
      <c r="E6" s="219">
        <v>2.4805126032620204</v>
      </c>
      <c r="F6" s="220"/>
      <c r="G6" s="219">
        <v>11.142836263503494</v>
      </c>
      <c r="H6" s="219">
        <v>1.5461730565558143</v>
      </c>
      <c r="I6" s="219">
        <v>1.5461730565558143</v>
      </c>
      <c r="J6" s="219">
        <v>1.5461730565558143</v>
      </c>
      <c r="K6" s="219">
        <v>1.5461730565558143</v>
      </c>
      <c r="L6" s="220"/>
      <c r="M6" s="219">
        <v>1.5461730565558143</v>
      </c>
      <c r="N6" s="219">
        <v>1.5461730565558143</v>
      </c>
      <c r="O6" s="219">
        <v>464.30311374708742</v>
      </c>
      <c r="P6" s="219">
        <v>1025.2065240415166</v>
      </c>
      <c r="Q6" s="219">
        <v>1.5461730565558143</v>
      </c>
      <c r="R6" s="219">
        <v>1.5461730565558143</v>
      </c>
      <c r="S6" s="219">
        <v>2.0722658335098494</v>
      </c>
      <c r="T6" s="219">
        <v>10.7241580173692</v>
      </c>
      <c r="U6" s="220"/>
      <c r="V6" s="219">
        <v>1.5461730565558143</v>
      </c>
      <c r="W6" s="219">
        <v>1.5461730565558143</v>
      </c>
      <c r="X6" s="219">
        <v>1.5461730565558143</v>
      </c>
      <c r="Y6" s="219">
        <v>9.0801207371319617</v>
      </c>
      <c r="Z6" s="219">
        <v>3.5229464096589704</v>
      </c>
      <c r="AA6" s="219">
        <v>0</v>
      </c>
      <c r="AB6" s="219">
        <v>1</v>
      </c>
      <c r="AC6" s="219">
        <v>2.1181952976064391</v>
      </c>
    </row>
    <row r="7" spans="1:29" x14ac:dyDescent="0.2">
      <c r="A7" s="204">
        <v>1980</v>
      </c>
      <c r="B7" s="219">
        <v>2.0387387494180484</v>
      </c>
      <c r="C7" s="219">
        <v>1.6726208780212968</v>
      </c>
      <c r="D7" s="219">
        <v>1.6726208780212968</v>
      </c>
      <c r="E7" s="219">
        <v>2.7180415834850535</v>
      </c>
      <c r="F7" s="220"/>
      <c r="G7" s="219">
        <v>13.099385844842788</v>
      </c>
      <c r="H7" s="219">
        <v>1.6726208780212968</v>
      </c>
      <c r="I7" s="219">
        <v>1.6726208780212968</v>
      </c>
      <c r="J7" s="219">
        <v>1.6726208780212968</v>
      </c>
      <c r="K7" s="219">
        <v>1.6726208780212968</v>
      </c>
      <c r="L7" s="220"/>
      <c r="M7" s="219">
        <v>1.6726208780212968</v>
      </c>
      <c r="N7" s="219">
        <v>1.6726208780212968</v>
      </c>
      <c r="O7" s="219">
        <v>526.91504818432236</v>
      </c>
      <c r="P7" s="219">
        <v>1411.8990789415884</v>
      </c>
      <c r="Q7" s="219">
        <v>1.6726208780212968</v>
      </c>
      <c r="R7" s="219">
        <v>1.6726208780212968</v>
      </c>
      <c r="S7" s="219">
        <v>2.3874256130336726</v>
      </c>
      <c r="T7" s="219">
        <v>11.474897456798439</v>
      </c>
      <c r="U7" s="220"/>
      <c r="V7" s="219">
        <v>1.6726208780212968</v>
      </c>
      <c r="W7" s="219">
        <v>1.6726208780212968</v>
      </c>
      <c r="X7" s="219">
        <v>1.6726208780212968</v>
      </c>
      <c r="Y7" s="219">
        <v>9.8300154822976271</v>
      </c>
      <c r="Z7" s="219">
        <v>3.8957932823888806</v>
      </c>
      <c r="AA7" s="219">
        <v>2.3243203164422655E-4</v>
      </c>
      <c r="AB7" s="219">
        <v>1</v>
      </c>
      <c r="AC7" s="219">
        <v>2.3243203164422654</v>
      </c>
    </row>
    <row r="8" spans="1:29" x14ac:dyDescent="0.2">
      <c r="A8" s="204">
        <v>1981</v>
      </c>
      <c r="B8" s="219">
        <v>1.7469028091952055</v>
      </c>
      <c r="C8" s="219">
        <v>1.8046088135955543</v>
      </c>
      <c r="D8" s="219">
        <v>1.8046088135955543</v>
      </c>
      <c r="E8" s="219">
        <v>2.4087036169772045</v>
      </c>
      <c r="F8" s="220"/>
      <c r="G8" s="219">
        <v>14.30489983290248</v>
      </c>
      <c r="H8" s="219">
        <v>1.8046088135955543</v>
      </c>
      <c r="I8" s="219">
        <v>1.8046088135955543</v>
      </c>
      <c r="J8" s="219">
        <v>1.8046088135955543</v>
      </c>
      <c r="K8" s="219">
        <v>1.8046088135955543</v>
      </c>
      <c r="L8" s="220"/>
      <c r="M8" s="219">
        <v>1.8046088135955543</v>
      </c>
      <c r="N8" s="219">
        <v>1.8046088135955543</v>
      </c>
      <c r="O8" s="219">
        <v>443.19337283641659</v>
      </c>
      <c r="P8" s="219">
        <v>1368.2594674698275</v>
      </c>
      <c r="Q8" s="219">
        <v>1.8046088135955543</v>
      </c>
      <c r="R8" s="219">
        <v>1.8046088135955543</v>
      </c>
      <c r="S8" s="219">
        <v>2.3173052717188098</v>
      </c>
      <c r="T8" s="219">
        <v>11.515974518883908</v>
      </c>
      <c r="U8" s="220"/>
      <c r="V8" s="219">
        <v>1.8046088135955543</v>
      </c>
      <c r="W8" s="219">
        <v>1.8046088135955543</v>
      </c>
      <c r="X8" s="219">
        <v>1.8046088135955543</v>
      </c>
      <c r="Y8" s="219">
        <v>10.16573534461126</v>
      </c>
      <c r="Z8" s="219">
        <v>3.9504931657174636</v>
      </c>
      <c r="AA8" s="219">
        <v>2.0091080906180079E-4</v>
      </c>
      <c r="AB8" s="219">
        <v>1</v>
      </c>
      <c r="AC8" s="219">
        <v>2.0091080906180077</v>
      </c>
    </row>
    <row r="9" spans="1:29" x14ac:dyDescent="0.2">
      <c r="A9" s="204">
        <v>1982</v>
      </c>
      <c r="B9" s="219">
        <v>1.72194264636723</v>
      </c>
      <c r="C9" s="219">
        <v>1.7888812962850744</v>
      </c>
      <c r="D9" s="219">
        <v>1.7888812962850744</v>
      </c>
      <c r="E9" s="219">
        <v>2.1539665960746608</v>
      </c>
      <c r="F9" s="220"/>
      <c r="G9" s="219">
        <v>14.552477126286577</v>
      </c>
      <c r="H9" s="219">
        <v>1.7888812962850744</v>
      </c>
      <c r="I9" s="219">
        <v>1.7888812962850744</v>
      </c>
      <c r="J9" s="219">
        <v>1.7888812962850744</v>
      </c>
      <c r="K9" s="219">
        <v>1.7888812962850744</v>
      </c>
      <c r="L9" s="220"/>
      <c r="M9" s="219">
        <v>1.7888812962850744</v>
      </c>
      <c r="N9" s="219">
        <v>1.7888812962850744</v>
      </c>
      <c r="O9" s="219">
        <v>434.96771843341975</v>
      </c>
      <c r="P9" s="219">
        <v>1276.7057032834102</v>
      </c>
      <c r="Q9" s="219">
        <v>1.7888812962850744</v>
      </c>
      <c r="R9" s="219">
        <v>1.7888812962850744</v>
      </c>
      <c r="S9" s="219">
        <v>2.3269551386550518</v>
      </c>
      <c r="T9" s="219">
        <v>11.265572574979485</v>
      </c>
      <c r="U9" s="220"/>
      <c r="V9" s="219">
        <v>1.7888812962850744</v>
      </c>
      <c r="W9" s="219">
        <v>1.7888812962850744</v>
      </c>
      <c r="X9" s="219">
        <v>1.7888812962850744</v>
      </c>
      <c r="Y9" s="219">
        <v>10.97080801972222</v>
      </c>
      <c r="Z9" s="219">
        <v>3.5444882440472809</v>
      </c>
      <c r="AA9" s="219">
        <v>2.7649981235810075E-4</v>
      </c>
      <c r="AB9" s="219">
        <v>1</v>
      </c>
      <c r="AC9" s="219">
        <v>1.7463182808264905</v>
      </c>
    </row>
    <row r="10" spans="1:29" x14ac:dyDescent="0.2">
      <c r="A10" s="204">
        <v>1983</v>
      </c>
      <c r="B10" s="219">
        <v>1.6809943507209111</v>
      </c>
      <c r="C10" s="219">
        <v>1.7049279665005164</v>
      </c>
      <c r="D10" s="219">
        <v>1.7049279665005164</v>
      </c>
      <c r="E10" s="219">
        <v>1.8678860165148163</v>
      </c>
      <c r="F10" s="220"/>
      <c r="G10" s="219">
        <v>13.860296251814802</v>
      </c>
      <c r="H10" s="219">
        <v>1.7049279665005164</v>
      </c>
      <c r="I10" s="219">
        <v>1.7049279665005164</v>
      </c>
      <c r="J10" s="219">
        <v>1.7049279665005164</v>
      </c>
      <c r="K10" s="219">
        <v>1.7049279665005164</v>
      </c>
      <c r="L10" s="220"/>
      <c r="M10" s="219">
        <v>1.7049279665005164</v>
      </c>
      <c r="N10" s="219">
        <v>1.7049279665005164</v>
      </c>
      <c r="O10" s="219">
        <v>359.93196554080714</v>
      </c>
      <c r="P10" s="219">
        <v>1175.7763495984213</v>
      </c>
      <c r="Q10" s="219">
        <v>1.7049279665005164</v>
      </c>
      <c r="R10" s="219">
        <v>1.7049279665005164</v>
      </c>
      <c r="S10" s="219">
        <v>2.2678158116460359</v>
      </c>
      <c r="T10" s="219">
        <v>11.057973125418604</v>
      </c>
      <c r="U10" s="220"/>
      <c r="V10" s="219">
        <v>1.7049279665005164</v>
      </c>
      <c r="W10" s="219">
        <v>1.7049279665005164</v>
      </c>
      <c r="X10" s="219">
        <v>1.7049279665005164</v>
      </c>
      <c r="Y10" s="219">
        <v>11.620735171684402</v>
      </c>
      <c r="Z10" s="219">
        <v>3.1819159411885694</v>
      </c>
      <c r="AA10" s="219">
        <v>3.2839115509592317E-4</v>
      </c>
      <c r="AB10" s="219">
        <v>1</v>
      </c>
      <c r="AC10" s="219">
        <v>1.5156491532901788</v>
      </c>
    </row>
    <row r="11" spans="1:29" x14ac:dyDescent="0.2">
      <c r="A11" s="204">
        <v>1984</v>
      </c>
      <c r="B11" s="219">
        <v>1.5177404104972201</v>
      </c>
      <c r="C11" s="219">
        <v>1.6918553858034671</v>
      </c>
      <c r="D11" s="219">
        <v>1.6918553858034671</v>
      </c>
      <c r="E11" s="219">
        <v>1.7231234064951797</v>
      </c>
      <c r="F11" s="220"/>
      <c r="G11" s="219">
        <v>13.778180137329146</v>
      </c>
      <c r="H11" s="219">
        <v>1.6918553858034671</v>
      </c>
      <c r="I11" s="219">
        <v>1.6918553858034671</v>
      </c>
      <c r="J11" s="219">
        <v>1.6918553858034671</v>
      </c>
      <c r="K11" s="219">
        <v>1.6918553858034671</v>
      </c>
      <c r="L11" s="220"/>
      <c r="M11" s="219">
        <v>1.6918553858034671</v>
      </c>
      <c r="N11" s="219">
        <v>1.6918553858034671</v>
      </c>
      <c r="O11" s="219">
        <v>316.07790979535281</v>
      </c>
      <c r="P11" s="219">
        <v>1073.1936464446399</v>
      </c>
      <c r="Q11" s="219">
        <v>1.6918553858034671</v>
      </c>
      <c r="R11" s="219">
        <v>1.6918553858034671</v>
      </c>
      <c r="S11" s="219">
        <v>2.3511116646216053</v>
      </c>
      <c r="T11" s="219">
        <v>10.857842804616384</v>
      </c>
      <c r="U11" s="220"/>
      <c r="V11" s="219">
        <v>1.6918553858034671</v>
      </c>
      <c r="W11" s="219">
        <v>1.6918553858034671</v>
      </c>
      <c r="X11" s="219">
        <v>1.6918553858034671</v>
      </c>
      <c r="Y11" s="219">
        <v>11.007817537394558</v>
      </c>
      <c r="Z11" s="219">
        <v>3.1263922585170763</v>
      </c>
      <c r="AA11" s="219">
        <v>4.6569392519571788E-4</v>
      </c>
      <c r="AB11" s="219">
        <v>1</v>
      </c>
      <c r="AC11" s="219">
        <v>1.3305540719877653</v>
      </c>
    </row>
    <row r="12" spans="1:29" x14ac:dyDescent="0.2">
      <c r="A12" s="204">
        <v>1985</v>
      </c>
      <c r="B12" s="219">
        <v>1.837117382159505</v>
      </c>
      <c r="C12" s="219">
        <v>1.6961753356936164</v>
      </c>
      <c r="D12" s="219">
        <v>1.6961753356936164</v>
      </c>
      <c r="E12" s="219">
        <v>1.7526114350882849</v>
      </c>
      <c r="F12" s="220"/>
      <c r="G12" s="219">
        <v>13.594192841752577</v>
      </c>
      <c r="H12" s="219">
        <v>1.6961753356936164</v>
      </c>
      <c r="I12" s="219">
        <v>1.6961753356936164</v>
      </c>
      <c r="J12" s="219">
        <v>1.6961753356936164</v>
      </c>
      <c r="K12" s="219">
        <v>1.6961753356936164</v>
      </c>
      <c r="L12" s="220"/>
      <c r="M12" s="219">
        <v>1.6961753356936164</v>
      </c>
      <c r="N12" s="219">
        <v>1.6961753356936164</v>
      </c>
      <c r="O12" s="219">
        <v>306.18563156387393</v>
      </c>
      <c r="P12" s="219">
        <v>1117.4853235089722</v>
      </c>
      <c r="Q12" s="219">
        <v>1.6961753356936164</v>
      </c>
      <c r="R12" s="219">
        <v>1.6961753356936164</v>
      </c>
      <c r="S12" s="219">
        <v>2.5990951849612549</v>
      </c>
      <c r="T12" s="219">
        <v>11.027064383577112</v>
      </c>
      <c r="U12" s="220"/>
      <c r="V12" s="219">
        <v>1.6961753356936164</v>
      </c>
      <c r="W12" s="219">
        <v>1.6961753356936164</v>
      </c>
      <c r="X12" s="219">
        <v>1.6961753356936164</v>
      </c>
      <c r="Y12" s="219">
        <v>11.037842712361305</v>
      </c>
      <c r="Z12" s="219">
        <v>3.1532167665629554</v>
      </c>
      <c r="AA12" s="219">
        <v>6.5225954831616849E-4</v>
      </c>
      <c r="AB12" s="219">
        <v>1</v>
      </c>
      <c r="AC12" s="219">
        <v>1.2831343790707439</v>
      </c>
    </row>
    <row r="13" spans="1:29" x14ac:dyDescent="0.2">
      <c r="A13" s="204">
        <v>1986</v>
      </c>
      <c r="B13" s="219">
        <v>2.1929739436361637</v>
      </c>
      <c r="C13" s="219">
        <v>1.4937398761314911</v>
      </c>
      <c r="D13" s="219">
        <v>1.4937398761314911</v>
      </c>
      <c r="E13" s="219">
        <v>2.0367940777659692</v>
      </c>
      <c r="F13" s="220"/>
      <c r="G13" s="219">
        <v>11.857819474475024</v>
      </c>
      <c r="H13" s="219">
        <v>1.4937398761314911</v>
      </c>
      <c r="I13" s="219">
        <v>1.4937398761314911</v>
      </c>
      <c r="J13" s="219">
        <v>1.4937398761314911</v>
      </c>
      <c r="K13" s="219">
        <v>1.4937398761314911</v>
      </c>
      <c r="L13" s="220"/>
      <c r="M13" s="219">
        <v>1.4937398761314911</v>
      </c>
      <c r="N13" s="219">
        <v>1.4937398761314911</v>
      </c>
      <c r="O13" s="219">
        <v>247.03221314178916</v>
      </c>
      <c r="P13" s="219">
        <v>1291.5234360684574</v>
      </c>
      <c r="Q13" s="219">
        <v>1.4937398761314911</v>
      </c>
      <c r="R13" s="219">
        <v>1.4937398761314911</v>
      </c>
      <c r="S13" s="219">
        <v>2.8095913805108661</v>
      </c>
      <c r="T13" s="219">
        <v>10.835649210246638</v>
      </c>
      <c r="U13" s="220"/>
      <c r="V13" s="219">
        <v>1.4937398761314911</v>
      </c>
      <c r="W13" s="219">
        <v>1.4937398761314911</v>
      </c>
      <c r="X13" s="219">
        <v>1.4937398761314911</v>
      </c>
      <c r="Y13" s="219">
        <v>10.442470040678712</v>
      </c>
      <c r="Z13" s="219">
        <v>2.6363220581229156</v>
      </c>
      <c r="AA13" s="219">
        <v>1.0016975116355774E-3</v>
      </c>
      <c r="AB13" s="219">
        <v>1</v>
      </c>
      <c r="AC13" s="219">
        <v>1.4658995125884122</v>
      </c>
    </row>
    <row r="14" spans="1:29" x14ac:dyDescent="0.2">
      <c r="A14" s="204">
        <v>1987</v>
      </c>
      <c r="B14" s="219">
        <v>2.3361488063520395</v>
      </c>
      <c r="C14" s="219">
        <v>1.4182688495234614</v>
      </c>
      <c r="D14" s="219">
        <v>1.4182688495234614</v>
      </c>
      <c r="E14" s="219">
        <v>2.1684352550480428</v>
      </c>
      <c r="F14" s="220"/>
      <c r="G14" s="219">
        <v>11.180930670823139</v>
      </c>
      <c r="H14" s="219">
        <v>1.4182688495234614</v>
      </c>
      <c r="I14" s="219">
        <v>1.4182688495234614</v>
      </c>
      <c r="J14" s="219">
        <v>1.4182688495234614</v>
      </c>
      <c r="K14" s="219">
        <v>1.4182688495234614</v>
      </c>
      <c r="L14" s="220"/>
      <c r="M14" s="219">
        <v>1.4182688495234614</v>
      </c>
      <c r="N14" s="219">
        <v>1.4182688495234614</v>
      </c>
      <c r="O14" s="219">
        <v>236.4618007963594</v>
      </c>
      <c r="P14" s="219">
        <v>1348.9743353711845</v>
      </c>
      <c r="Q14" s="219">
        <v>1.4182688495234614</v>
      </c>
      <c r="R14" s="219">
        <v>1.4182688495234614</v>
      </c>
      <c r="S14" s="219">
        <v>2.7715990773833514</v>
      </c>
      <c r="T14" s="219">
        <v>11.014757320984689</v>
      </c>
      <c r="U14" s="220"/>
      <c r="V14" s="219">
        <v>1.4182688495234614</v>
      </c>
      <c r="W14" s="219">
        <v>1.4182688495234614</v>
      </c>
      <c r="X14" s="219">
        <v>1.4182688495234614</v>
      </c>
      <c r="Y14" s="219">
        <v>10.366520532831226</v>
      </c>
      <c r="Z14" s="219">
        <v>2.4373982498275448</v>
      </c>
      <c r="AA14" s="219">
        <v>1.4170294942040518E-3</v>
      </c>
      <c r="AB14" s="219">
        <v>1</v>
      </c>
      <c r="AC14" s="219">
        <v>1.635033402914905</v>
      </c>
    </row>
    <row r="15" spans="1:29" x14ac:dyDescent="0.2">
      <c r="A15" s="204">
        <v>1988</v>
      </c>
      <c r="B15" s="219">
        <v>2.2780202658219224</v>
      </c>
      <c r="C15" s="219">
        <v>1.5053441352729293</v>
      </c>
      <c r="D15" s="219">
        <v>1.5053441352729293</v>
      </c>
      <c r="E15" s="219">
        <v>2.1901162003656265</v>
      </c>
      <c r="F15" s="220"/>
      <c r="G15" s="219">
        <v>11.972072635056708</v>
      </c>
      <c r="H15" s="219">
        <v>1.5053441352729293</v>
      </c>
      <c r="I15" s="219">
        <v>1.5053441352729293</v>
      </c>
      <c r="J15" s="219">
        <v>1.5053441352729293</v>
      </c>
      <c r="K15" s="219">
        <v>1.5053441352729293</v>
      </c>
      <c r="L15" s="220"/>
      <c r="M15" s="219">
        <v>1.5053441352729293</v>
      </c>
      <c r="N15" s="219">
        <v>1.5053441352729293</v>
      </c>
      <c r="O15" s="219">
        <v>227.93312844442571</v>
      </c>
      <c r="P15" s="219">
        <v>1298.5876042388772</v>
      </c>
      <c r="Q15" s="219">
        <v>1.5053441352729293</v>
      </c>
      <c r="R15" s="219">
        <v>1.5053441352729293</v>
      </c>
      <c r="S15" s="219">
        <v>2.7201999863739448</v>
      </c>
      <c r="T15" s="219">
        <v>11.592953443896498</v>
      </c>
      <c r="U15" s="220"/>
      <c r="V15" s="219">
        <v>1.5053441352729293</v>
      </c>
      <c r="W15" s="219">
        <v>1.5053441352729293</v>
      </c>
      <c r="X15" s="219">
        <v>1.5053441352729293</v>
      </c>
      <c r="Y15" s="219">
        <v>10.902192496312871</v>
      </c>
      <c r="Z15" s="219">
        <v>2.6026779289748103</v>
      </c>
      <c r="AA15" s="219">
        <v>2.5200499574586019E-3</v>
      </c>
      <c r="AB15" s="219">
        <v>1</v>
      </c>
      <c r="AC15" s="219">
        <v>1.7788583749452778</v>
      </c>
    </row>
    <row r="16" spans="1:29" x14ac:dyDescent="0.2">
      <c r="A16" s="204">
        <v>1989</v>
      </c>
      <c r="B16" s="219">
        <v>2.0687350713532888</v>
      </c>
      <c r="C16" s="219">
        <v>1.4854637260462893</v>
      </c>
      <c r="D16" s="219">
        <v>1.4854637260462893</v>
      </c>
      <c r="E16" s="219">
        <v>1.9366760417423117</v>
      </c>
      <c r="F16" s="220"/>
      <c r="G16" s="219">
        <v>11.95613766510241</v>
      </c>
      <c r="H16" s="219">
        <v>1.4854637260462893</v>
      </c>
      <c r="I16" s="219">
        <v>1.4854637260462893</v>
      </c>
      <c r="J16" s="219">
        <v>1.4854637260462893</v>
      </c>
      <c r="K16" s="219">
        <v>1.4854637260462893</v>
      </c>
      <c r="L16" s="220"/>
      <c r="M16" s="219">
        <v>1.4854637260462893</v>
      </c>
      <c r="N16" s="219">
        <v>1.4854637260462893</v>
      </c>
      <c r="O16" s="219">
        <v>225.66618319277262</v>
      </c>
      <c r="P16" s="219">
        <v>1094.4707334737304</v>
      </c>
      <c r="Q16" s="219">
        <v>1.4854637260462893</v>
      </c>
      <c r="R16" s="219">
        <v>1.4854637260462893</v>
      </c>
      <c r="S16" s="219">
        <v>2.7380094876027221</v>
      </c>
      <c r="T16" s="219">
        <v>11.290829501197564</v>
      </c>
      <c r="U16" s="220"/>
      <c r="V16" s="219">
        <v>1.4854637260462893</v>
      </c>
      <c r="W16" s="219">
        <v>1.4854637260462893</v>
      </c>
      <c r="X16" s="219">
        <v>1.4854637260462893</v>
      </c>
      <c r="Y16" s="219">
        <v>10.543239183498297</v>
      </c>
      <c r="Z16" s="219">
        <v>2.6749436219718277</v>
      </c>
      <c r="AA16" s="219">
        <v>3.4619527634883658E-3</v>
      </c>
      <c r="AB16" s="219">
        <v>1</v>
      </c>
      <c r="AC16" s="219">
        <v>1.6355679771491527</v>
      </c>
    </row>
    <row r="17" spans="1:29" x14ac:dyDescent="0.2">
      <c r="A17" s="204">
        <v>1990</v>
      </c>
      <c r="B17" s="219">
        <v>2.276660894276453</v>
      </c>
      <c r="C17" s="219">
        <v>1.3990053727631988</v>
      </c>
      <c r="D17" s="219">
        <v>1.3990053727631988</v>
      </c>
      <c r="E17" s="219">
        <v>2.0728511167354915</v>
      </c>
      <c r="F17" s="220"/>
      <c r="G17" s="219">
        <v>10.98773056258603</v>
      </c>
      <c r="H17" s="219">
        <v>1.3990053727631988</v>
      </c>
      <c r="I17" s="219">
        <v>1.3990053727631988</v>
      </c>
      <c r="J17" s="219">
        <v>1.3990053727631988</v>
      </c>
      <c r="K17" s="219">
        <v>1.3990053727631988</v>
      </c>
      <c r="L17" s="220"/>
      <c r="M17" s="219">
        <v>1.3990053727631988</v>
      </c>
      <c r="N17" s="219">
        <v>1.3990053727631988</v>
      </c>
      <c r="O17" s="219">
        <v>257.17419297544512</v>
      </c>
      <c r="P17" s="219">
        <v>1257.4843035389192</v>
      </c>
      <c r="Q17" s="219">
        <v>1.3990053727631988</v>
      </c>
      <c r="R17" s="219">
        <v>1.3990053727631988</v>
      </c>
      <c r="S17" s="219">
        <v>2.980226455308379</v>
      </c>
      <c r="T17" s="219">
        <v>11.115431819190977</v>
      </c>
      <c r="U17" s="220"/>
      <c r="V17" s="219">
        <v>1.3990053727631988</v>
      </c>
      <c r="W17" s="219">
        <v>1.3990053727631988</v>
      </c>
      <c r="X17" s="219">
        <v>1.3990053727631988</v>
      </c>
      <c r="Y17" s="219">
        <v>10.51174459393455</v>
      </c>
      <c r="Z17" s="219">
        <v>2.4667945473113986</v>
      </c>
      <c r="AA17" s="219">
        <v>4.6327125793703657E-3</v>
      </c>
      <c r="AB17" s="219">
        <v>1</v>
      </c>
      <c r="AC17" s="219">
        <v>1.7761200657164424</v>
      </c>
    </row>
    <row r="18" spans="1:29" x14ac:dyDescent="0.2">
      <c r="A18" s="204">
        <v>1991</v>
      </c>
      <c r="B18" s="219">
        <v>2.2650605512633728</v>
      </c>
      <c r="C18" s="219">
        <v>1.4271163041846531</v>
      </c>
      <c r="D18" s="219">
        <v>1.4271163041846531</v>
      </c>
      <c r="E18" s="219">
        <v>2.0218447077202661</v>
      </c>
      <c r="F18" s="219">
        <v>51.993875988232503</v>
      </c>
      <c r="G18" s="219">
        <v>11.277086483232088</v>
      </c>
      <c r="H18" s="219">
        <v>1.4271163041846531</v>
      </c>
      <c r="I18" s="219">
        <v>1.4271163041846531</v>
      </c>
      <c r="J18" s="219">
        <v>1.4271163041846531</v>
      </c>
      <c r="K18" s="219">
        <v>1.4271163041846531</v>
      </c>
      <c r="L18" s="219">
        <v>131.89534777263682</v>
      </c>
      <c r="M18" s="219">
        <v>1.4271163041846531</v>
      </c>
      <c r="N18" s="219">
        <v>1.4271163041846531</v>
      </c>
      <c r="O18" s="219">
        <v>237.25571030227914</v>
      </c>
      <c r="P18" s="219">
        <v>1293.4395844788512</v>
      </c>
      <c r="Q18" s="219">
        <v>1.4271163041846531</v>
      </c>
      <c r="R18" s="219">
        <v>1.4271163041846531</v>
      </c>
      <c r="S18" s="219">
        <v>3.0504373651508168</v>
      </c>
      <c r="T18" s="219">
        <v>11.43787795477482</v>
      </c>
      <c r="U18" s="219">
        <v>1.8659184350641482</v>
      </c>
      <c r="V18" s="219">
        <v>1.4271163041846531</v>
      </c>
      <c r="W18" s="219">
        <v>1.4271163041846531</v>
      </c>
      <c r="X18" s="219">
        <v>1.4271163041846531</v>
      </c>
      <c r="Y18" s="219">
        <v>10.664408353535904</v>
      </c>
      <c r="Z18" s="219">
        <v>2.5290478657600253</v>
      </c>
      <c r="AA18" s="219">
        <v>7.3354304139846777E-3</v>
      </c>
      <c r="AB18" s="219">
        <v>1</v>
      </c>
      <c r="AC18" s="219">
        <v>1.7640315034858145</v>
      </c>
    </row>
    <row r="19" spans="1:29" x14ac:dyDescent="0.2">
      <c r="A19" s="204">
        <v>1992</v>
      </c>
      <c r="B19" s="219">
        <v>2.3911395848874455</v>
      </c>
      <c r="C19" s="219">
        <v>1.3561513010663038</v>
      </c>
      <c r="D19" s="219">
        <v>1.3561513010663038</v>
      </c>
      <c r="E19" s="219">
        <v>2.1218710781517398</v>
      </c>
      <c r="F19" s="219">
        <v>49.610110140857422</v>
      </c>
      <c r="G19" s="219">
        <v>10.598753784720698</v>
      </c>
      <c r="H19" s="219">
        <v>1.3561513010663038</v>
      </c>
      <c r="I19" s="219">
        <v>1.3561513010663038</v>
      </c>
      <c r="J19" s="219">
        <v>1.3561513010663038</v>
      </c>
      <c r="K19" s="219">
        <v>1.3561513010663038</v>
      </c>
      <c r="L19" s="219">
        <v>138.64481986923514</v>
      </c>
      <c r="M19" s="219">
        <v>1.3561513010663038</v>
      </c>
      <c r="N19" s="219">
        <v>1.3561513010663038</v>
      </c>
      <c r="O19" s="219">
        <v>222.34060292246258</v>
      </c>
      <c r="P19" s="219">
        <v>1369.1031638070997</v>
      </c>
      <c r="Q19" s="219">
        <v>1.3561513010663038</v>
      </c>
      <c r="R19" s="219">
        <v>1.3561513010663038</v>
      </c>
      <c r="S19" s="219">
        <v>3.2648067049892489</v>
      </c>
      <c r="T19" s="219">
        <v>10.907850278643204</v>
      </c>
      <c r="U19" s="219">
        <v>2.3921049629207074</v>
      </c>
      <c r="V19" s="219">
        <v>1.3561513010663038</v>
      </c>
      <c r="W19" s="219">
        <v>1.3561513010663038</v>
      </c>
      <c r="X19" s="219">
        <v>1.3561513010663038</v>
      </c>
      <c r="Y19" s="219">
        <v>10.220778445741365</v>
      </c>
      <c r="Z19" s="219">
        <v>2.4674325332397209</v>
      </c>
      <c r="AA19" s="219">
        <v>1.2037970950897363E-2</v>
      </c>
      <c r="AB19" s="219">
        <v>1</v>
      </c>
      <c r="AC19" s="219">
        <v>1.755232787748475</v>
      </c>
    </row>
    <row r="20" spans="1:29" x14ac:dyDescent="0.2">
      <c r="A20" s="204">
        <v>1993</v>
      </c>
      <c r="B20" s="219">
        <v>2.2116107745205746</v>
      </c>
      <c r="C20" s="219">
        <v>1.281726654652404</v>
      </c>
      <c r="D20" s="219">
        <v>1.281726654652404</v>
      </c>
      <c r="E20" s="219">
        <v>1.9371039380867596</v>
      </c>
      <c r="F20" s="219">
        <v>43.772229276335104</v>
      </c>
      <c r="G20" s="219">
        <v>9.7323981366331882</v>
      </c>
      <c r="H20" s="219">
        <v>1.281726654652404</v>
      </c>
      <c r="I20" s="219">
        <v>1.281726654652404</v>
      </c>
      <c r="J20" s="219">
        <v>1.281726654652404</v>
      </c>
      <c r="K20" s="219">
        <v>1.281726654652404</v>
      </c>
      <c r="L20" s="219">
        <v>137.99329681610027</v>
      </c>
      <c r="M20" s="219">
        <v>1.281726654652404</v>
      </c>
      <c r="N20" s="219">
        <v>1.281726654652404</v>
      </c>
      <c r="O20" s="219">
        <v>166.91987904060665</v>
      </c>
      <c r="P20" s="219">
        <v>1204.7835743617854</v>
      </c>
      <c r="Q20" s="219">
        <v>1.281726654652404</v>
      </c>
      <c r="R20" s="219">
        <v>1.281726654652404</v>
      </c>
      <c r="S20" s="219">
        <v>2.7786428387291666</v>
      </c>
      <c r="T20" s="219">
        <v>10.651585328666359</v>
      </c>
      <c r="U20" s="219">
        <v>2.722877561570094</v>
      </c>
      <c r="V20" s="219">
        <v>1.281726654652404</v>
      </c>
      <c r="W20" s="219">
        <v>1.281726654652404</v>
      </c>
      <c r="X20" s="219">
        <v>1.281726654652404</v>
      </c>
      <c r="Y20" s="219">
        <v>11.689120966449998</v>
      </c>
      <c r="Z20" s="219">
        <v>2.218116373194051</v>
      </c>
      <c r="AA20" s="219">
        <v>1.6465440527222246E-2</v>
      </c>
      <c r="AB20" s="219">
        <v>1</v>
      </c>
      <c r="AC20" s="219">
        <v>1.5014074944556777</v>
      </c>
    </row>
    <row r="21" spans="1:29" x14ac:dyDescent="0.2">
      <c r="A21" s="204">
        <v>1994</v>
      </c>
      <c r="B21" s="219">
        <v>2.0957636512234137</v>
      </c>
      <c r="C21" s="219">
        <v>1.2905564307411019</v>
      </c>
      <c r="D21" s="219">
        <v>1.2905564307411019</v>
      </c>
      <c r="E21" s="219">
        <v>2.0909033991607915</v>
      </c>
      <c r="F21" s="219">
        <v>44.06423921441182</v>
      </c>
      <c r="G21" s="219">
        <v>9.7361319404590816</v>
      </c>
      <c r="H21" s="219">
        <v>1.2905564307411019</v>
      </c>
      <c r="I21" s="219">
        <v>1.2905564307411019</v>
      </c>
      <c r="J21" s="219">
        <v>1.2905564307411019</v>
      </c>
      <c r="K21" s="219">
        <v>1.2905564307411019</v>
      </c>
      <c r="L21" s="219">
        <v>160.91797073225095</v>
      </c>
      <c r="M21" s="219">
        <v>1.2905564307411019</v>
      </c>
      <c r="N21" s="219">
        <v>1.2905564307411019</v>
      </c>
      <c r="O21" s="219">
        <v>156.49031937290351</v>
      </c>
      <c r="P21" s="219">
        <v>1231.16415053586</v>
      </c>
      <c r="Q21" s="219">
        <v>1.2905564307411019</v>
      </c>
      <c r="R21" s="219">
        <v>1.2905564307411019</v>
      </c>
      <c r="S21" s="219">
        <v>2.582580274908103</v>
      </c>
      <c r="T21" s="219">
        <v>10.802068645740897</v>
      </c>
      <c r="U21" s="219">
        <v>3.4791107897136557</v>
      </c>
      <c r="V21" s="219">
        <v>1.2905564307411019</v>
      </c>
      <c r="W21" s="219">
        <v>1.2905564307411019</v>
      </c>
      <c r="X21" s="219">
        <v>1.2905564307411019</v>
      </c>
      <c r="Y21" s="219">
        <v>11.811101366794729</v>
      </c>
      <c r="Z21" s="219">
        <v>2.0926760517241041</v>
      </c>
      <c r="AA21" s="219">
        <v>4.5604732461876109E-2</v>
      </c>
      <c r="AB21" s="219">
        <v>1</v>
      </c>
      <c r="AC21" s="219">
        <v>1.530788051219556</v>
      </c>
    </row>
    <row r="22" spans="1:29" x14ac:dyDescent="0.2">
      <c r="A22" s="204">
        <v>1995</v>
      </c>
      <c r="B22" s="219">
        <v>2.1296480984693074</v>
      </c>
      <c r="C22" s="219">
        <v>1.2071241912576929</v>
      </c>
      <c r="D22" s="219">
        <v>1.2071241912576929</v>
      </c>
      <c r="E22" s="219">
        <v>2.1658245226447841</v>
      </c>
      <c r="F22" s="219">
        <v>41.881158276787119</v>
      </c>
      <c r="G22" s="219">
        <v>8.8429067382041975</v>
      </c>
      <c r="H22" s="219">
        <v>1.2071241912576929</v>
      </c>
      <c r="I22" s="219">
        <v>1.2071241912576929</v>
      </c>
      <c r="J22" s="219">
        <v>1.2071241912576929</v>
      </c>
      <c r="K22" s="219">
        <v>1.2071241912576929</v>
      </c>
      <c r="L22" s="219">
        <v>198.39087896480981</v>
      </c>
      <c r="M22" s="219">
        <v>1.2071241912576929</v>
      </c>
      <c r="N22" s="219">
        <v>1.2071241912576929</v>
      </c>
      <c r="O22" s="219">
        <v>148.4383620009468</v>
      </c>
      <c r="P22" s="219">
        <v>1217.2920940508127</v>
      </c>
      <c r="Q22" s="219">
        <v>1.2071241912576929</v>
      </c>
      <c r="R22" s="219">
        <v>1.2071241912576929</v>
      </c>
      <c r="S22" s="219">
        <v>2.4048445636736622</v>
      </c>
      <c r="T22" s="219">
        <v>10.000288780179895</v>
      </c>
      <c r="U22" s="219">
        <v>3.8267839671768975</v>
      </c>
      <c r="V22" s="219">
        <v>1.2071241912576929</v>
      </c>
      <c r="W22" s="219">
        <v>1.2071241912576929</v>
      </c>
      <c r="X22" s="219">
        <v>1.2071241912576929</v>
      </c>
      <c r="Y22" s="219">
        <v>11.257086949660723</v>
      </c>
      <c r="Z22" s="219">
        <v>1.8653810951554362</v>
      </c>
      <c r="AA22" s="219">
        <v>7.2168739151017833E-2</v>
      </c>
      <c r="AB22" s="219">
        <v>1</v>
      </c>
      <c r="AC22" s="219">
        <v>1.5780337699226763</v>
      </c>
    </row>
    <row r="23" spans="1:29" x14ac:dyDescent="0.2">
      <c r="A23" s="204">
        <v>1996</v>
      </c>
      <c r="B23" s="219">
        <v>1.9925869597343515</v>
      </c>
      <c r="C23" s="219">
        <v>1.229353105185929</v>
      </c>
      <c r="D23" s="219">
        <v>1.229353105185929</v>
      </c>
      <c r="E23" s="219">
        <v>2.1281951609563232</v>
      </c>
      <c r="F23" s="219">
        <v>42.366061933154981</v>
      </c>
      <c r="G23" s="219">
        <v>9.0482067648986053</v>
      </c>
      <c r="H23" s="219">
        <v>1.229353105185929</v>
      </c>
      <c r="I23" s="219">
        <v>1.229353105185929</v>
      </c>
      <c r="J23" s="219">
        <v>1.229353105185929</v>
      </c>
      <c r="K23" s="219">
        <v>1.229353105185929</v>
      </c>
      <c r="L23" s="219">
        <v>238.14766375470552</v>
      </c>
      <c r="M23" s="219">
        <v>1.229353105185929</v>
      </c>
      <c r="N23" s="219">
        <v>1.229353105185929</v>
      </c>
      <c r="O23" s="219">
        <v>169.80986918724182</v>
      </c>
      <c r="P23" s="219">
        <v>1255.3046760485486</v>
      </c>
      <c r="Q23" s="219">
        <v>1.229353105185929</v>
      </c>
      <c r="R23" s="219">
        <v>1.229353105185929</v>
      </c>
      <c r="S23" s="219">
        <v>2.2684068626800769</v>
      </c>
      <c r="T23" s="219">
        <v>10.076762980740046</v>
      </c>
      <c r="U23" s="219">
        <v>4.2063510517126037</v>
      </c>
      <c r="V23" s="219">
        <v>1.229353105185929</v>
      </c>
      <c r="W23" s="219">
        <v>1.229353105185929</v>
      </c>
      <c r="X23" s="219">
        <v>1.229353105185929</v>
      </c>
      <c r="Y23" s="219">
        <v>10.466436033892375</v>
      </c>
      <c r="Z23" s="219">
        <v>1.9289962324639791</v>
      </c>
      <c r="AA23" s="219">
        <v>0.12683034009569349</v>
      </c>
      <c r="AB23" s="219">
        <v>1</v>
      </c>
      <c r="AC23" s="219">
        <v>1.5605086446717134</v>
      </c>
    </row>
    <row r="24" spans="1:29" x14ac:dyDescent="0.2">
      <c r="A24" s="204">
        <v>1997</v>
      </c>
      <c r="B24" s="219">
        <v>2.2080671580671578</v>
      </c>
      <c r="C24" s="219">
        <v>1.4453405405405404</v>
      </c>
      <c r="D24" s="219">
        <v>1.4453405405405404</v>
      </c>
      <c r="E24" s="219">
        <v>2.2686453726453726</v>
      </c>
      <c r="F24" s="219">
        <v>51.932219492219488</v>
      </c>
      <c r="G24" s="219">
        <v>10.817485667485666</v>
      </c>
      <c r="H24" s="219">
        <v>1.4453405405405404</v>
      </c>
      <c r="I24" s="219">
        <v>1.4453405405405404</v>
      </c>
      <c r="J24" s="219">
        <v>1.4453405405405404</v>
      </c>
      <c r="K24" s="219">
        <v>1.4453405405405404</v>
      </c>
      <c r="L24" s="219">
        <v>305.69795249795249</v>
      </c>
      <c r="M24" s="219">
        <v>1.4453405405405404</v>
      </c>
      <c r="N24" s="219">
        <v>1.4453405405405404</v>
      </c>
      <c r="O24" s="219">
        <v>198.19262899262898</v>
      </c>
      <c r="P24" s="219">
        <v>1556.9326781326779</v>
      </c>
      <c r="Q24" s="219">
        <v>1.4453405405405404</v>
      </c>
      <c r="R24" s="219">
        <v>1.4453405405405404</v>
      </c>
      <c r="S24" s="219">
        <v>2.4775593775593774</v>
      </c>
      <c r="T24" s="219">
        <v>11.584453726453726</v>
      </c>
      <c r="U24" s="219">
        <v>5.3675135135135132</v>
      </c>
      <c r="V24" s="219">
        <v>1.4453405405405404</v>
      </c>
      <c r="W24" s="219">
        <v>1.4453405405405404</v>
      </c>
      <c r="X24" s="219">
        <v>1.4453405405405404</v>
      </c>
      <c r="Y24" s="219">
        <v>12.505500409500408</v>
      </c>
      <c r="Z24" s="219">
        <v>2.3751302211302208</v>
      </c>
      <c r="AA24" s="219">
        <v>0.24830745290745287</v>
      </c>
      <c r="AB24" s="219">
        <v>1</v>
      </c>
      <c r="AC24" s="219">
        <v>1.6380016380016378</v>
      </c>
    </row>
    <row r="25" spans="1:29" x14ac:dyDescent="0.2">
      <c r="A25" s="204">
        <v>1998</v>
      </c>
      <c r="B25" s="219">
        <v>2.6381512827250551</v>
      </c>
      <c r="C25" s="219">
        <v>1.481398573082076</v>
      </c>
      <c r="D25" s="219">
        <v>1.481398573082076</v>
      </c>
      <c r="E25" s="219">
        <v>2.457876231057186</v>
      </c>
      <c r="F25" s="219">
        <v>53.483310706722349</v>
      </c>
      <c r="G25" s="219">
        <v>11.09953400337262</v>
      </c>
      <c r="H25" s="219">
        <v>1.481398573082076</v>
      </c>
      <c r="I25" s="219">
        <v>1.481398573082076</v>
      </c>
      <c r="J25" s="219">
        <v>1.481398573082076</v>
      </c>
      <c r="K25" s="219">
        <v>1.481398573082076</v>
      </c>
      <c r="L25" s="219">
        <v>354.99164466688518</v>
      </c>
      <c r="M25" s="219">
        <v>1.481398573082076</v>
      </c>
      <c r="N25" s="219">
        <v>1.481398573082076</v>
      </c>
      <c r="O25" s="219">
        <v>216.86836216583225</v>
      </c>
      <c r="P25" s="219">
        <v>2320.3354857608097</v>
      </c>
      <c r="Q25" s="219">
        <v>1.481398573082076</v>
      </c>
      <c r="R25" s="219">
        <v>1.481398573082076</v>
      </c>
      <c r="S25" s="219">
        <v>3.0958190860793162</v>
      </c>
      <c r="T25" s="219">
        <v>12.501105926007172</v>
      </c>
      <c r="U25" s="219">
        <v>5.7855802491390351</v>
      </c>
      <c r="V25" s="219">
        <v>1.481398573082076</v>
      </c>
      <c r="W25" s="219">
        <v>1.481398573082076</v>
      </c>
      <c r="X25" s="219">
        <v>1.481398573082076</v>
      </c>
      <c r="Y25" s="219">
        <v>13.166856814144454</v>
      </c>
      <c r="Z25" s="219">
        <v>2.4018061966980948</v>
      </c>
      <c r="AA25" s="219">
        <v>0.43155966549507552</v>
      </c>
      <c r="AB25" s="219">
        <v>1</v>
      </c>
      <c r="AC25" s="219">
        <v>1.6568179882717169</v>
      </c>
    </row>
    <row r="26" spans="1:29" x14ac:dyDescent="0.2">
      <c r="A26" s="204">
        <v>1999</v>
      </c>
      <c r="B26" s="219">
        <v>2.5071801655288635</v>
      </c>
      <c r="C26" s="219">
        <v>1.5184776819487598</v>
      </c>
      <c r="D26" s="219">
        <v>1.5184776819487598</v>
      </c>
      <c r="E26" s="219">
        <v>2.4034188460092323</v>
      </c>
      <c r="F26" s="219">
        <v>55.959925680918495</v>
      </c>
      <c r="G26" s="219">
        <v>11.292662770372546</v>
      </c>
      <c r="H26" s="219">
        <v>1.5184776819487598</v>
      </c>
      <c r="I26" s="219">
        <v>1.5184776819487598</v>
      </c>
      <c r="J26" s="219">
        <v>1.5184776819487598</v>
      </c>
      <c r="K26" s="219">
        <v>1.5184776819487598</v>
      </c>
      <c r="L26" s="219">
        <v>383.54056259622359</v>
      </c>
      <c r="M26" s="219">
        <v>1.5184776819487598</v>
      </c>
      <c r="N26" s="219">
        <v>1.5184776819487598</v>
      </c>
      <c r="O26" s="219">
        <v>184.25747898855124</v>
      </c>
      <c r="P26" s="219">
        <v>1919.9516705938083</v>
      </c>
      <c r="Q26" s="219">
        <v>1.5184776819487598</v>
      </c>
      <c r="R26" s="219">
        <v>1.5184776819487598</v>
      </c>
      <c r="S26" s="219">
        <v>3.0606304955446735</v>
      </c>
      <c r="T26" s="219">
        <v>12.614499210149436</v>
      </c>
      <c r="U26" s="219">
        <v>6.4138826672292595</v>
      </c>
      <c r="V26" s="219">
        <v>1.5184776819487598</v>
      </c>
      <c r="W26" s="219">
        <v>1.5184776819487598</v>
      </c>
      <c r="X26" s="219">
        <v>1.5184776819487598</v>
      </c>
      <c r="Y26" s="219">
        <v>13.367517047635012</v>
      </c>
      <c r="Z26" s="219">
        <v>2.4312464366123083</v>
      </c>
      <c r="AA26" s="219">
        <v>0.67786603150730418</v>
      </c>
      <c r="AB26" s="219">
        <v>1</v>
      </c>
      <c r="AC26" s="219">
        <v>1.6178831745974223</v>
      </c>
    </row>
    <row r="27" spans="1:29" x14ac:dyDescent="0.2">
      <c r="A27" s="204">
        <v>2000</v>
      </c>
      <c r="B27" s="219">
        <v>2.6136699087915831</v>
      </c>
      <c r="C27" s="219">
        <v>1.6426340688036938</v>
      </c>
      <c r="D27" s="219">
        <v>1.6426340688036938</v>
      </c>
      <c r="E27" s="219">
        <v>2.2482049729402416</v>
      </c>
      <c r="F27" s="219">
        <v>58.489346402755174</v>
      </c>
      <c r="G27" s="219">
        <v>12.2439299095485</v>
      </c>
      <c r="H27" s="219">
        <v>1.6426340688036938</v>
      </c>
      <c r="I27" s="219">
        <v>1.6426340688036938</v>
      </c>
      <c r="J27" s="219">
        <v>1.6426340688036938</v>
      </c>
      <c r="K27" s="219">
        <v>1.6426340688036938</v>
      </c>
      <c r="L27" s="219">
        <v>427.33406501911213</v>
      </c>
      <c r="M27" s="219">
        <v>1.6426340688036938</v>
      </c>
      <c r="N27" s="219">
        <v>1.6426340688036938</v>
      </c>
      <c r="O27" s="219">
        <v>163.24368921015781</v>
      </c>
      <c r="P27" s="219">
        <v>1711.5997426484503</v>
      </c>
      <c r="Q27" s="219">
        <v>1.6426340688036938</v>
      </c>
      <c r="R27" s="219">
        <v>1.6426340688036938</v>
      </c>
      <c r="S27" s="219">
        <v>3.3375347235363133</v>
      </c>
      <c r="T27" s="219">
        <v>13.316719524656548</v>
      </c>
      <c r="U27" s="219">
        <v>6.5786125723801225</v>
      </c>
      <c r="V27" s="219">
        <v>1.6426340688036938</v>
      </c>
      <c r="W27" s="219">
        <v>1.6426340688036938</v>
      </c>
      <c r="X27" s="219">
        <v>1.6426340688036938</v>
      </c>
      <c r="Y27" s="219">
        <v>13.867589599969724</v>
      </c>
      <c r="Z27" s="219">
        <v>2.5552480793248304</v>
      </c>
      <c r="AA27" s="219">
        <v>0.94513613140067354</v>
      </c>
      <c r="AB27" s="219">
        <v>1</v>
      </c>
      <c r="AC27" s="219">
        <v>1.5138326458010067</v>
      </c>
    </row>
    <row r="28" spans="1:29" x14ac:dyDescent="0.2">
      <c r="A28" s="204">
        <v>2001</v>
      </c>
      <c r="B28" s="219">
        <v>2.7875531278855852</v>
      </c>
      <c r="C28" s="219">
        <v>1.6082937474263339</v>
      </c>
      <c r="D28" s="219">
        <v>1.6082937474263339</v>
      </c>
      <c r="E28" s="219">
        <v>2.2301980565229287</v>
      </c>
      <c r="F28" s="219">
        <v>54.754925055275763</v>
      </c>
      <c r="G28" s="219">
        <v>11.984599556641683</v>
      </c>
      <c r="H28" s="219">
        <v>1.6082937474263339</v>
      </c>
      <c r="I28" s="219">
        <v>1.6082937474263339</v>
      </c>
      <c r="J28" s="219">
        <v>1.6082937474263339</v>
      </c>
      <c r="K28" s="219">
        <v>1.6082937474263339</v>
      </c>
      <c r="L28" s="219">
        <v>412.63837663621791</v>
      </c>
      <c r="M28" s="219">
        <v>1.6082937474263339</v>
      </c>
      <c r="N28" s="219">
        <v>1.6082937474263339</v>
      </c>
      <c r="O28" s="219">
        <v>174.97515813598233</v>
      </c>
      <c r="P28" s="219">
        <v>1858.5992026118131</v>
      </c>
      <c r="Q28" s="219">
        <v>1.6082937474263339</v>
      </c>
      <c r="R28" s="219">
        <v>1.6082937474263339</v>
      </c>
      <c r="S28" s="219">
        <v>3.4304025238959359</v>
      </c>
      <c r="T28" s="219">
        <v>12.952768987444328</v>
      </c>
      <c r="U28" s="219">
        <v>5.9012544727237843</v>
      </c>
      <c r="V28" s="219">
        <v>1.6082937474263339</v>
      </c>
      <c r="W28" s="219">
        <v>1.6082937474263339</v>
      </c>
      <c r="X28" s="219">
        <v>1.6082937474263339</v>
      </c>
      <c r="Y28" s="219">
        <v>14.890542404582975</v>
      </c>
      <c r="Z28" s="219">
        <v>2.4297539492406433</v>
      </c>
      <c r="AA28" s="219">
        <v>1.7690935956745559</v>
      </c>
      <c r="AB28" s="219">
        <v>1</v>
      </c>
      <c r="AC28" s="219">
        <v>1.440316800560917</v>
      </c>
    </row>
    <row r="29" spans="1:29" x14ac:dyDescent="0.2">
      <c r="A29" s="204">
        <v>2002</v>
      </c>
      <c r="B29" s="219">
        <v>2.7624454279498911</v>
      </c>
      <c r="C29" s="219">
        <v>1.5918790788387969</v>
      </c>
      <c r="D29" s="219">
        <v>1.5918790788387969</v>
      </c>
      <c r="E29" s="219">
        <v>2.3554752081614283</v>
      </c>
      <c r="F29" s="219">
        <v>49.10777886130073</v>
      </c>
      <c r="G29" s="219">
        <v>11.828495986797691</v>
      </c>
      <c r="H29" s="219">
        <v>1.5918790788387969</v>
      </c>
      <c r="I29" s="219">
        <v>1.5918790788387969</v>
      </c>
      <c r="J29" s="219">
        <v>1.5918790788387969</v>
      </c>
      <c r="K29" s="219">
        <v>1.5918790788387969</v>
      </c>
      <c r="L29" s="219">
        <v>386.89385642487434</v>
      </c>
      <c r="M29" s="219">
        <v>1.5918790788387969</v>
      </c>
      <c r="N29" s="219">
        <v>1.5918790788387969</v>
      </c>
      <c r="O29" s="219">
        <v>187.9152351661541</v>
      </c>
      <c r="P29" s="219">
        <v>1876.8959567924389</v>
      </c>
      <c r="Q29" s="219">
        <v>1.5918790788387969</v>
      </c>
      <c r="R29" s="219">
        <v>1.5918790788387969</v>
      </c>
      <c r="S29" s="219">
        <v>3.2455554722076365</v>
      </c>
      <c r="T29" s="219">
        <v>11.980435076138326</v>
      </c>
      <c r="U29" s="219">
        <v>6.1234971119945989</v>
      </c>
      <c r="V29" s="219">
        <v>1.5918790788387969</v>
      </c>
      <c r="W29" s="219">
        <v>1.5918790788387969</v>
      </c>
      <c r="X29" s="219">
        <v>1.5918790788387969</v>
      </c>
      <c r="Y29" s="219">
        <v>14.584115220163531</v>
      </c>
      <c r="Z29" s="219">
        <v>2.3355457205010879</v>
      </c>
      <c r="AA29" s="219">
        <v>2.2689100592603708</v>
      </c>
      <c r="AB29" s="219">
        <v>1</v>
      </c>
      <c r="AC29" s="219">
        <v>1.5002625459455405</v>
      </c>
    </row>
    <row r="30" spans="1:29" x14ac:dyDescent="0.2">
      <c r="A30" s="204">
        <v>2003</v>
      </c>
      <c r="B30" s="219">
        <v>2.5176940151723883</v>
      </c>
      <c r="C30" s="219">
        <v>1.445668042881457</v>
      </c>
      <c r="D30" s="219">
        <v>1.445668042881457</v>
      </c>
      <c r="E30" s="219">
        <v>2.2871079449659986</v>
      </c>
      <c r="F30" s="219">
        <v>45.941004760378085</v>
      </c>
      <c r="G30" s="219">
        <v>10.741759574366965</v>
      </c>
      <c r="H30" s="219">
        <v>1.445668042881457</v>
      </c>
      <c r="I30" s="219">
        <v>1.445668042881457</v>
      </c>
      <c r="J30" s="219">
        <v>1.445668042881457</v>
      </c>
      <c r="K30" s="219">
        <v>1.445668042881457</v>
      </c>
      <c r="L30" s="219">
        <v>366.32911595008392</v>
      </c>
      <c r="M30" s="219">
        <v>1.445668042881457</v>
      </c>
      <c r="N30" s="219">
        <v>1.445668042881457</v>
      </c>
      <c r="O30" s="219">
        <v>189.35074662333597</v>
      </c>
      <c r="P30" s="219">
        <v>1945.1110294858606</v>
      </c>
      <c r="Q30" s="219">
        <v>1.445668042881457</v>
      </c>
      <c r="R30" s="219">
        <v>1.445668042881457</v>
      </c>
      <c r="S30" s="219">
        <v>2.8149142725271128</v>
      </c>
      <c r="T30" s="219">
        <v>11.559232466408933</v>
      </c>
      <c r="U30" s="219">
        <v>6.3506680649300744</v>
      </c>
      <c r="V30" s="219">
        <v>1.445668042881457</v>
      </c>
      <c r="W30" s="219">
        <v>1.445668042881457</v>
      </c>
      <c r="X30" s="219">
        <v>1.445668042881457</v>
      </c>
      <c r="Y30" s="219">
        <v>13.19359355383366</v>
      </c>
      <c r="Z30" s="219">
        <v>2.1963819689349684</v>
      </c>
      <c r="AA30" s="219">
        <v>2.453998010398128</v>
      </c>
      <c r="AB30" s="219">
        <v>1</v>
      </c>
      <c r="AC30" s="219">
        <v>1.6332308916477063</v>
      </c>
    </row>
    <row r="31" spans="1:29" x14ac:dyDescent="0.2">
      <c r="A31" s="204">
        <v>2004</v>
      </c>
      <c r="B31" s="219">
        <v>2.4905402263236307</v>
      </c>
      <c r="C31" s="219">
        <v>1.4747522850316706</v>
      </c>
      <c r="D31" s="219">
        <v>1.4747522850316706</v>
      </c>
      <c r="E31" s="219">
        <v>2.3840077191679905</v>
      </c>
      <c r="F31" s="219">
        <v>47.080493324609073</v>
      </c>
      <c r="G31" s="219">
        <v>10.971080055035351</v>
      </c>
      <c r="H31" s="219">
        <v>1.4747522850316706</v>
      </c>
      <c r="I31" s="219">
        <v>1.4747522850316706</v>
      </c>
      <c r="J31" s="219">
        <v>1.4747522850316706</v>
      </c>
      <c r="K31" s="219">
        <v>1.4747522850316706</v>
      </c>
      <c r="L31" s="219">
        <v>371.2438271667146</v>
      </c>
      <c r="M31" s="219">
        <v>1.4747522850316706</v>
      </c>
      <c r="N31" s="219">
        <v>1.4747522850316706</v>
      </c>
      <c r="O31" s="219">
        <v>198.15896524157304</v>
      </c>
      <c r="P31" s="219">
        <v>2098.3592920162641</v>
      </c>
      <c r="Q31" s="219">
        <v>1.4747522850316706</v>
      </c>
      <c r="R31" s="219">
        <v>1.4747522850316706</v>
      </c>
      <c r="S31" s="219">
        <v>2.7649455812215775</v>
      </c>
      <c r="T31" s="219">
        <v>12.348583612929019</v>
      </c>
      <c r="U31" s="219">
        <v>6.6895308784126595</v>
      </c>
      <c r="V31" s="219">
        <v>1.4747522850316706</v>
      </c>
      <c r="W31" s="219">
        <v>1.4747522850316706</v>
      </c>
      <c r="X31" s="219">
        <v>1.4747522850316706</v>
      </c>
      <c r="Y31" s="219">
        <v>13.460170921816488</v>
      </c>
      <c r="Z31" s="219">
        <v>2.2770922586060531</v>
      </c>
      <c r="AA31" s="219">
        <v>2.612863606471949</v>
      </c>
      <c r="AB31" s="219">
        <v>1</v>
      </c>
      <c r="AC31" s="219">
        <v>1.8323129487907008</v>
      </c>
    </row>
    <row r="32" spans="1:29" x14ac:dyDescent="0.2">
      <c r="A32" s="204">
        <v>2005</v>
      </c>
      <c r="B32" s="219">
        <v>2.3863718371029274</v>
      </c>
      <c r="C32" s="219">
        <v>1.4626441989490593</v>
      </c>
      <c r="D32" s="219">
        <v>1.4626441989490593</v>
      </c>
      <c r="E32" s="219">
        <v>2.2026380947897053</v>
      </c>
      <c r="F32" s="219">
        <v>43.544487924107742</v>
      </c>
      <c r="G32" s="219">
        <v>10.899672742165436</v>
      </c>
      <c r="H32" s="219">
        <v>1.4626441989490593</v>
      </c>
      <c r="I32" s="219">
        <v>1.4626441989490593</v>
      </c>
      <c r="J32" s="219">
        <v>1.4626441989490593</v>
      </c>
      <c r="K32" s="219">
        <v>1.4626441989490593</v>
      </c>
      <c r="L32" s="219">
        <v>362.69904185784583</v>
      </c>
      <c r="M32" s="219">
        <v>1.4626441989490593</v>
      </c>
      <c r="N32" s="219">
        <v>1.4626441989490593</v>
      </c>
      <c r="O32" s="219">
        <v>200.1998848607941</v>
      </c>
      <c r="P32" s="219">
        <v>1861.8340435765722</v>
      </c>
      <c r="Q32" s="219">
        <v>1.4626441989490593</v>
      </c>
      <c r="R32" s="219">
        <v>1.4626441989490593</v>
      </c>
      <c r="S32" s="219">
        <v>2.5827701649486374</v>
      </c>
      <c r="T32" s="219">
        <v>11.709182797031975</v>
      </c>
      <c r="U32" s="219">
        <v>5.8787980804800144</v>
      </c>
      <c r="V32" s="219">
        <v>1.4626441989490593</v>
      </c>
      <c r="W32" s="219">
        <v>1.4626441989490593</v>
      </c>
      <c r="X32" s="219">
        <v>1.4626441989490593</v>
      </c>
      <c r="Y32" s="219">
        <v>13.585980938226379</v>
      </c>
      <c r="Z32" s="219">
        <v>2.2648685269870921</v>
      </c>
      <c r="AA32" s="219">
        <v>2.4381953865425281</v>
      </c>
      <c r="AB32" s="219">
        <v>1</v>
      </c>
      <c r="AC32" s="219">
        <v>1.8177961148970754</v>
      </c>
    </row>
    <row r="33" spans="1:29" x14ac:dyDescent="0.2">
      <c r="A33" s="204">
        <v>2006</v>
      </c>
      <c r="B33" s="219">
        <v>2.4437569517084916</v>
      </c>
      <c r="C33" s="219">
        <v>1.4661617882941143</v>
      </c>
      <c r="D33" s="219">
        <v>1.4661617882941143</v>
      </c>
      <c r="E33" s="219">
        <v>2.0874761405954749</v>
      </c>
      <c r="F33" s="219">
        <v>41.56306427997783</v>
      </c>
      <c r="G33" s="219">
        <v>10.936878670925351</v>
      </c>
      <c r="H33" s="219">
        <v>1.4661617882941143</v>
      </c>
      <c r="I33" s="219">
        <v>1.4661617882941143</v>
      </c>
      <c r="J33" s="219">
        <v>1.4661617882941143</v>
      </c>
      <c r="K33" s="219">
        <v>1.4661617882941143</v>
      </c>
      <c r="L33" s="219">
        <v>387.2006854725027</v>
      </c>
      <c r="M33" s="219">
        <v>1.4661617882941143</v>
      </c>
      <c r="N33" s="219">
        <v>1.4661617882941143</v>
      </c>
      <c r="O33" s="219">
        <v>214.12623971367978</v>
      </c>
      <c r="P33" s="219">
        <v>1757.0164868209226</v>
      </c>
      <c r="Q33" s="219">
        <v>1.4661617882941143</v>
      </c>
      <c r="R33" s="219">
        <v>1.4661617882941143</v>
      </c>
      <c r="S33" s="219">
        <v>2.8370423834302922</v>
      </c>
      <c r="T33" s="219">
        <v>11.805099673973615</v>
      </c>
      <c r="U33" s="219">
        <v>5.7113194241500977</v>
      </c>
      <c r="V33" s="219">
        <v>1.4661617882941143</v>
      </c>
      <c r="W33" s="219">
        <v>1.4661617882941143</v>
      </c>
      <c r="X33" s="219">
        <v>1.4661617882941143</v>
      </c>
      <c r="Y33" s="219">
        <v>13.569096393834576</v>
      </c>
      <c r="Z33" s="219">
        <v>2.3062410239687181</v>
      </c>
      <c r="AA33" s="219">
        <v>2.6315588978556166</v>
      </c>
      <c r="AB33" s="219">
        <v>1</v>
      </c>
      <c r="AC33" s="219">
        <v>1.8402934458316986</v>
      </c>
    </row>
    <row r="34" spans="1:29" x14ac:dyDescent="0.2">
      <c r="A34" s="204">
        <v>2007</v>
      </c>
      <c r="B34" s="219">
        <v>2.3916195106391962</v>
      </c>
      <c r="C34" s="219">
        <v>1.4617383340233565</v>
      </c>
      <c r="D34" s="219">
        <v>1.4617383340233565</v>
      </c>
      <c r="E34" s="219">
        <v>2.1497605663085548</v>
      </c>
      <c r="F34" s="219">
        <v>40.598913398661743</v>
      </c>
      <c r="G34" s="219">
        <v>10.89114436517905</v>
      </c>
      <c r="H34" s="219">
        <v>1.4617383340233565</v>
      </c>
      <c r="I34" s="219">
        <v>1.4617383340233565</v>
      </c>
      <c r="J34" s="219">
        <v>1.4617383340233565</v>
      </c>
      <c r="K34" s="219">
        <v>1.4617383340233565</v>
      </c>
      <c r="L34" s="219">
        <v>367.37918808856654</v>
      </c>
      <c r="M34" s="219">
        <v>1.4617383340233565</v>
      </c>
      <c r="N34" s="219">
        <v>1.4617383340233565</v>
      </c>
      <c r="O34" s="219">
        <v>235.6319274537226</v>
      </c>
      <c r="P34" s="219">
        <v>1859.8616045048871</v>
      </c>
      <c r="Q34" s="219">
        <v>1.4617383340233565</v>
      </c>
      <c r="R34" s="219">
        <v>1.4617383340233565</v>
      </c>
      <c r="S34" s="219">
        <v>2.723356886167394</v>
      </c>
      <c r="T34" s="219">
        <v>11.722974088414075</v>
      </c>
      <c r="U34" s="219">
        <v>5.5334585847048583</v>
      </c>
      <c r="V34" s="219">
        <v>1.4617383340233565</v>
      </c>
      <c r="W34" s="219">
        <v>1.4617383340233565</v>
      </c>
      <c r="X34" s="219">
        <v>1.4617383340233565</v>
      </c>
      <c r="Y34" s="219">
        <v>13.522451698547469</v>
      </c>
      <c r="Z34" s="219">
        <v>2.4009563340421662</v>
      </c>
      <c r="AA34" s="219">
        <v>2.6010937250183441</v>
      </c>
      <c r="AB34" s="219">
        <v>1</v>
      </c>
      <c r="AC34" s="219">
        <v>2.0010337340269984</v>
      </c>
    </row>
    <row r="35" spans="1:29" x14ac:dyDescent="0.2">
      <c r="A35" s="204">
        <v>2008</v>
      </c>
      <c r="B35" s="219">
        <v>2.1943624218138131</v>
      </c>
      <c r="C35" s="219">
        <v>1.2533520145804617</v>
      </c>
      <c r="D35" s="219">
        <v>1.2533520145804617</v>
      </c>
      <c r="E35" s="219">
        <v>1.95624981904527</v>
      </c>
      <c r="F35" s="219">
        <v>31.294375139037371</v>
      </c>
      <c r="G35" s="219">
        <v>9.343600689442102</v>
      </c>
      <c r="H35" s="219">
        <v>1.2533520145804617</v>
      </c>
      <c r="I35" s="219">
        <v>1.2533520145804617</v>
      </c>
      <c r="J35" s="219">
        <v>1.2533520145804617</v>
      </c>
      <c r="K35" s="219">
        <v>1.2533520145804617</v>
      </c>
      <c r="L35" s="219">
        <v>316.03308383875435</v>
      </c>
      <c r="M35" s="219">
        <v>1.2533520145804617</v>
      </c>
      <c r="N35" s="219">
        <v>1.2533520145804617</v>
      </c>
      <c r="O35" s="219">
        <v>189.45401331020534</v>
      </c>
      <c r="P35" s="219">
        <v>2017.2778324866792</v>
      </c>
      <c r="Q35" s="219">
        <v>1.2533520145804617</v>
      </c>
      <c r="R35" s="219">
        <v>1.2533520145804617</v>
      </c>
      <c r="S35" s="219">
        <v>2.6121470374916211</v>
      </c>
      <c r="T35" s="219">
        <v>10.349388308876806</v>
      </c>
      <c r="U35" s="219">
        <v>4.4163802237278471</v>
      </c>
      <c r="V35" s="219">
        <v>1.2533520145804617</v>
      </c>
      <c r="W35" s="219">
        <v>1.2533520145804617</v>
      </c>
      <c r="X35" s="219">
        <v>1.2533520145804617</v>
      </c>
      <c r="Y35" s="219">
        <v>12.088890094235726</v>
      </c>
      <c r="Z35" s="219">
        <v>1.9857229924836444</v>
      </c>
      <c r="AA35" s="219">
        <v>2.3799440955250399</v>
      </c>
      <c r="AB35" s="219">
        <v>1</v>
      </c>
      <c r="AC35" s="219">
        <v>1.8324529618486958</v>
      </c>
    </row>
    <row r="36" spans="1:29" x14ac:dyDescent="0.2">
      <c r="A36" s="204">
        <v>2009</v>
      </c>
      <c r="B36" s="219">
        <v>1.9992334718936318</v>
      </c>
      <c r="C36" s="219">
        <v>1.1223622724720514</v>
      </c>
      <c r="D36" s="219">
        <v>1.1223622724720514</v>
      </c>
      <c r="E36" s="219">
        <v>1.7797033149533947</v>
      </c>
      <c r="F36" s="219">
        <v>29.70439863328475</v>
      </c>
      <c r="G36" s="219">
        <v>8.356665715003416</v>
      </c>
      <c r="H36" s="219">
        <v>1.1223622724720514</v>
      </c>
      <c r="I36" s="219">
        <v>1.1223622724720514</v>
      </c>
      <c r="J36" s="219">
        <v>1.1223622724720514</v>
      </c>
      <c r="K36" s="219">
        <v>1.1223622724720514</v>
      </c>
      <c r="L36" s="219">
        <v>315.06581679136258</v>
      </c>
      <c r="M36" s="219">
        <v>1.1223622724720514</v>
      </c>
      <c r="N36" s="219">
        <v>1.1223622724720514</v>
      </c>
      <c r="O36" s="219">
        <v>145.90159282232813</v>
      </c>
      <c r="P36" s="219">
        <v>1987.9632010375883</v>
      </c>
      <c r="Q36" s="219">
        <v>1.1223622724720514</v>
      </c>
      <c r="R36" s="219">
        <v>1.1223622724720514</v>
      </c>
      <c r="S36" s="219">
        <v>2.4948416057609983</v>
      </c>
      <c r="T36" s="219">
        <v>9.8078487426116805</v>
      </c>
      <c r="U36" s="219">
        <v>4.8635007725312249</v>
      </c>
      <c r="V36" s="219">
        <v>1.1223622724720514</v>
      </c>
      <c r="W36" s="219">
        <v>1.1223622724720514</v>
      </c>
      <c r="X36" s="219">
        <v>1.1223622724720514</v>
      </c>
      <c r="Y36" s="219">
        <v>11.93234157652503</v>
      </c>
      <c r="Z36" s="219">
        <v>1.6935032065230358</v>
      </c>
      <c r="AA36" s="219">
        <v>2.4119549070662636</v>
      </c>
      <c r="AB36" s="219">
        <v>1</v>
      </c>
      <c r="AC36" s="219">
        <v>1.5592516402937444</v>
      </c>
    </row>
    <row r="37" spans="1:29" x14ac:dyDescent="0.2">
      <c r="A37" s="204">
        <v>2010</v>
      </c>
      <c r="B37" s="219">
        <v>1.6837669026067286</v>
      </c>
      <c r="C37" s="219">
        <v>1.1661475408696695</v>
      </c>
      <c r="D37" s="219">
        <v>1.1661475408696695</v>
      </c>
      <c r="E37" s="219">
        <v>1.5911891684931445</v>
      </c>
      <c r="F37" s="219">
        <v>29.467924759682624</v>
      </c>
      <c r="G37" s="219">
        <v>8.68268592037243</v>
      </c>
      <c r="H37" s="219">
        <v>1.1661475408696695</v>
      </c>
      <c r="I37" s="219">
        <v>1.1661475408696695</v>
      </c>
      <c r="J37" s="219">
        <v>1.1661475408696695</v>
      </c>
      <c r="K37" s="219">
        <v>1.1661475408696695</v>
      </c>
      <c r="L37" s="219">
        <v>320.88785415527934</v>
      </c>
      <c r="M37" s="219">
        <v>1.1661475408696695</v>
      </c>
      <c r="N37" s="219">
        <v>1.1661475408696695</v>
      </c>
      <c r="O37" s="219">
        <v>135.54465426561705</v>
      </c>
      <c r="P37" s="219">
        <v>1784.5411972538514</v>
      </c>
      <c r="Q37" s="219">
        <v>1.1661475408696695</v>
      </c>
      <c r="R37" s="219">
        <v>1.1661475408696695</v>
      </c>
      <c r="S37" s="219">
        <v>2.1430831886798196</v>
      </c>
      <c r="T37" s="219">
        <v>9.3356276083387773</v>
      </c>
      <c r="U37" s="219">
        <v>4.6558502545381879</v>
      </c>
      <c r="V37" s="219">
        <v>1.1661475408696695</v>
      </c>
      <c r="W37" s="219">
        <v>1.1661475408696695</v>
      </c>
      <c r="X37" s="219">
        <v>1.1661475408696695</v>
      </c>
      <c r="Y37" s="219">
        <v>11.123648521228969</v>
      </c>
      <c r="Z37" s="219">
        <v>1.6104303124778465</v>
      </c>
      <c r="AA37" s="219">
        <v>2.3151260134304978</v>
      </c>
      <c r="AB37" s="219">
        <v>1</v>
      </c>
      <c r="AC37" s="219">
        <v>1.5444809748516797</v>
      </c>
    </row>
    <row r="38" spans="1:29" x14ac:dyDescent="0.2">
      <c r="A38" s="204">
        <v>2011</v>
      </c>
      <c r="B38" s="219">
        <v>1.5536482110850831</v>
      </c>
      <c r="C38" s="219">
        <v>1.1528493866868266</v>
      </c>
      <c r="D38" s="219">
        <v>1.1528493866868266</v>
      </c>
      <c r="E38" s="219">
        <v>1.5856019885328496</v>
      </c>
      <c r="F38" s="219">
        <v>28.329203113671049</v>
      </c>
      <c r="G38" s="219">
        <v>8.5873382357349524</v>
      </c>
      <c r="H38" s="219">
        <v>1.1528493866868266</v>
      </c>
      <c r="I38" s="219">
        <v>1.1528493866868266</v>
      </c>
      <c r="J38" s="219">
        <v>1.1528493866868266</v>
      </c>
      <c r="K38" s="219">
        <v>1.1528493866868266</v>
      </c>
      <c r="L38" s="219">
        <v>322.06063095136761</v>
      </c>
      <c r="M38" s="219">
        <v>1.1528493866868266</v>
      </c>
      <c r="N38" s="219">
        <v>1.1528493866868266</v>
      </c>
      <c r="O38" s="219">
        <v>127.77269348512151</v>
      </c>
      <c r="P38" s="219">
        <v>1775.0438550298509</v>
      </c>
      <c r="Q38" s="219">
        <v>1.1528493866868266</v>
      </c>
      <c r="R38" s="219">
        <v>1.1528493866868266</v>
      </c>
      <c r="S38" s="219">
        <v>2.0301636682698621</v>
      </c>
      <c r="T38" s="219">
        <v>8.9843426763021892</v>
      </c>
      <c r="U38" s="219">
        <v>4.7483371317247522</v>
      </c>
      <c r="V38" s="219">
        <v>1.1528493866868266</v>
      </c>
      <c r="W38" s="219">
        <v>1.1528493866868266</v>
      </c>
      <c r="X38" s="219">
        <v>1.1528493866868266</v>
      </c>
      <c r="Y38" s="219">
        <v>10.402387432077402</v>
      </c>
      <c r="Z38" s="219">
        <v>1.4222259519503084</v>
      </c>
      <c r="AA38" s="219">
        <v>2.6797406994714956</v>
      </c>
      <c r="AB38" s="219">
        <v>1</v>
      </c>
      <c r="AC38" s="219">
        <v>1.6030349940936175</v>
      </c>
    </row>
    <row r="39" spans="1:29" x14ac:dyDescent="0.2">
      <c r="A39" s="204">
        <v>2012</v>
      </c>
      <c r="B39" s="219">
        <v>1.530675600534777</v>
      </c>
      <c r="C39" s="219">
        <v>1.2328596961303775</v>
      </c>
      <c r="D39" s="219">
        <v>1.2328596961303775</v>
      </c>
      <c r="E39" s="219">
        <v>1.5834432398350287</v>
      </c>
      <c r="F39" s="219">
        <v>30.960752643104129</v>
      </c>
      <c r="G39" s="219">
        <v>9.1748352432476636</v>
      </c>
      <c r="H39" s="219">
        <v>1.2328596961303775</v>
      </c>
      <c r="I39" s="219">
        <v>1.2328596961303775</v>
      </c>
      <c r="J39" s="219">
        <v>1.2328596961303775</v>
      </c>
      <c r="K39" s="219">
        <v>1.2328596961303775</v>
      </c>
      <c r="L39" s="219">
        <v>356.2583796609772</v>
      </c>
      <c r="M39" s="219">
        <v>1.2328596961303775</v>
      </c>
      <c r="N39" s="219">
        <v>1.2328596961303775</v>
      </c>
      <c r="O39" s="219">
        <v>126.47407952281432</v>
      </c>
      <c r="P39" s="219">
        <v>1784.1774886870119</v>
      </c>
      <c r="Q39" s="219">
        <v>1.2328596961303775</v>
      </c>
      <c r="R39" s="219">
        <v>1.2328596961303775</v>
      </c>
      <c r="S39" s="219">
        <v>1.9568454491419056</v>
      </c>
      <c r="T39" s="219">
        <v>9.2144253531362068</v>
      </c>
      <c r="U39" s="219">
        <v>5.1529418364176092</v>
      </c>
      <c r="V39" s="219">
        <v>1.2328596961303775</v>
      </c>
      <c r="W39" s="219">
        <v>1.2328596961303775</v>
      </c>
      <c r="X39" s="219">
        <v>1.2328596961303775</v>
      </c>
      <c r="Y39" s="219">
        <v>10.726176805082568</v>
      </c>
      <c r="Z39" s="219">
        <v>1.4855798919511995</v>
      </c>
      <c r="AA39" s="219">
        <v>2.8390295352297943</v>
      </c>
      <c r="AB39" s="219">
        <v>1</v>
      </c>
      <c r="AC39" s="219">
        <v>1.5846185514146127</v>
      </c>
    </row>
    <row r="40" spans="1:29" x14ac:dyDescent="0.2">
      <c r="A40" s="204">
        <v>2013</v>
      </c>
      <c r="B40" s="219">
        <v>1.6187499999999999</v>
      </c>
      <c r="C40" s="219">
        <v>1.1765625</v>
      </c>
      <c r="D40" s="219">
        <v>1.1765625</v>
      </c>
      <c r="E40" s="219">
        <v>1.609375</v>
      </c>
      <c r="F40" s="219">
        <v>30.562499999999996</v>
      </c>
      <c r="G40" s="219">
        <v>8.7781250000000011</v>
      </c>
      <c r="H40" s="219">
        <v>1.1765625</v>
      </c>
      <c r="I40" s="219">
        <v>1.1765625</v>
      </c>
      <c r="J40" s="219">
        <v>1.1765625</v>
      </c>
      <c r="K40" s="219">
        <v>1.1765625</v>
      </c>
      <c r="L40" s="219">
        <v>349.34687499999995</v>
      </c>
      <c r="M40" s="219">
        <v>1.1765625</v>
      </c>
      <c r="N40" s="219">
        <v>1.1765625</v>
      </c>
      <c r="O40" s="219">
        <v>152.49687499999999</v>
      </c>
      <c r="P40" s="219">
        <v>1710.8218749999999</v>
      </c>
      <c r="Q40" s="219">
        <v>1.1765625</v>
      </c>
      <c r="R40" s="219">
        <v>1.1765625</v>
      </c>
      <c r="S40" s="219">
        <v>1.90625</v>
      </c>
      <c r="T40" s="219">
        <v>9.1828124999999989</v>
      </c>
      <c r="U40" s="219">
        <v>4.9375</v>
      </c>
      <c r="V40" s="219">
        <v>1.1765625</v>
      </c>
      <c r="W40" s="219">
        <v>1.1765625</v>
      </c>
      <c r="X40" s="219">
        <v>1.1765625</v>
      </c>
      <c r="Y40" s="219">
        <v>10.176562499999999</v>
      </c>
      <c r="Z40" s="219">
        <v>1.4484375</v>
      </c>
      <c r="AA40" s="219">
        <v>2.9765625</v>
      </c>
      <c r="AB40" s="219">
        <v>1</v>
      </c>
      <c r="AC40" s="219">
        <v>1.5625</v>
      </c>
    </row>
    <row r="41" spans="1:29" x14ac:dyDescent="0.2">
      <c r="A41" s="204">
        <v>2014</v>
      </c>
      <c r="B41" s="219">
        <v>1.827018121911038</v>
      </c>
      <c r="C41" s="219">
        <v>1.242174629324547</v>
      </c>
      <c r="D41" s="219">
        <v>1.242174629324547</v>
      </c>
      <c r="E41" s="219">
        <v>1.8204283360790774</v>
      </c>
      <c r="F41" s="219">
        <v>34.197693574958812</v>
      </c>
      <c r="G41" s="219">
        <v>9.257001647446458</v>
      </c>
      <c r="H41" s="219">
        <v>1.242174629324547</v>
      </c>
      <c r="I41" s="219">
        <v>1.242174629324547</v>
      </c>
      <c r="J41" s="219">
        <v>1.242174629324547</v>
      </c>
      <c r="K41" s="219">
        <v>1.242174629324547</v>
      </c>
      <c r="L41" s="219">
        <v>383.22734761120262</v>
      </c>
      <c r="M41" s="219">
        <v>1.242174629324547</v>
      </c>
      <c r="N41" s="219">
        <v>1.242174629324547</v>
      </c>
      <c r="O41" s="219">
        <v>174.37891268533772</v>
      </c>
      <c r="P41" s="219">
        <v>1734.8665568369029</v>
      </c>
      <c r="Q41" s="219">
        <v>1.242174629324547</v>
      </c>
      <c r="R41" s="219">
        <v>1.242174629324547</v>
      </c>
      <c r="S41" s="219">
        <v>1.9868204283360791</v>
      </c>
      <c r="T41" s="219">
        <v>10.382207578253706</v>
      </c>
      <c r="U41" s="219">
        <v>5.1960461285008241</v>
      </c>
      <c r="V41" s="219">
        <v>1.242174629324547</v>
      </c>
      <c r="W41" s="219">
        <v>1.242174629324547</v>
      </c>
      <c r="X41" s="219">
        <v>1.242174629324547</v>
      </c>
      <c r="Y41" s="219">
        <v>11.301482701812192</v>
      </c>
      <c r="Z41" s="219">
        <v>1.5074135090609557</v>
      </c>
      <c r="AA41" s="219">
        <v>3.6062602965403627</v>
      </c>
      <c r="AB41" s="219">
        <v>1</v>
      </c>
      <c r="AC41" s="219">
        <v>1.6474464579901154</v>
      </c>
    </row>
    <row r="42" spans="1:29" x14ac:dyDescent="0.2">
      <c r="A42" s="204">
        <v>2015</v>
      </c>
      <c r="B42" s="219">
        <v>2.0351681957186543</v>
      </c>
      <c r="C42" s="219">
        <v>1.3776758409785932</v>
      </c>
      <c r="D42" s="219">
        <v>1.3776758409785932</v>
      </c>
      <c r="E42" s="219">
        <v>1.9541284403669725</v>
      </c>
      <c r="F42" s="219">
        <v>37.603975535168196</v>
      </c>
      <c r="G42" s="219">
        <v>10.282874617737003</v>
      </c>
      <c r="H42" s="219">
        <v>1.3776758409785932</v>
      </c>
      <c r="I42" s="219">
        <v>1.3776758409785932</v>
      </c>
      <c r="J42" s="219">
        <v>1.3776758409785932</v>
      </c>
      <c r="K42" s="219">
        <v>1.3776758409785932</v>
      </c>
      <c r="L42" s="219">
        <v>426.90214067278288</v>
      </c>
      <c r="M42" s="219">
        <v>1.3776758409785932</v>
      </c>
      <c r="N42" s="219">
        <v>1.3776758409785932</v>
      </c>
      <c r="O42" s="219">
        <v>185.0183486238532</v>
      </c>
      <c r="P42" s="219">
        <v>1729.8302752293578</v>
      </c>
      <c r="Q42" s="219">
        <v>1.3776758409785932</v>
      </c>
      <c r="R42" s="219">
        <v>1.3776758409785932</v>
      </c>
      <c r="S42" s="219">
        <v>2.1926605504587156</v>
      </c>
      <c r="T42" s="219">
        <v>12.330275229357797</v>
      </c>
      <c r="U42" s="219">
        <v>5.7645259938837921</v>
      </c>
      <c r="V42" s="219">
        <v>1.3776758409785932</v>
      </c>
      <c r="W42" s="219">
        <v>1.3776758409785932</v>
      </c>
      <c r="X42" s="219">
        <v>1.3776758409785932</v>
      </c>
      <c r="Y42" s="219">
        <v>12.888379204892967</v>
      </c>
      <c r="Z42" s="219">
        <v>1.4709480122324159</v>
      </c>
      <c r="AA42" s="219">
        <v>4.163608562691131</v>
      </c>
      <c r="AB42" s="219">
        <v>1</v>
      </c>
      <c r="AC42" s="219">
        <v>1.5290519877675841</v>
      </c>
    </row>
    <row r="43" spans="1:29" x14ac:dyDescent="0.2">
      <c r="A43" s="204">
        <v>2016</v>
      </c>
      <c r="B43" s="221">
        <v>1.8151147098515519</v>
      </c>
      <c r="C43" s="221">
        <v>1.2199730094466936</v>
      </c>
      <c r="D43" s="221">
        <v>1.2199730094466936</v>
      </c>
      <c r="E43" s="221">
        <v>1.7881241565452091</v>
      </c>
      <c r="F43" s="221">
        <v>33.1889338731444</v>
      </c>
      <c r="G43" s="221">
        <v>9.0836707152496619</v>
      </c>
      <c r="H43" s="221">
        <v>1.2199730094466936</v>
      </c>
      <c r="I43" s="221">
        <v>1.2199730094466936</v>
      </c>
      <c r="J43" s="221">
        <v>1.2199730094466936</v>
      </c>
      <c r="K43" s="221">
        <v>1.2199730094466936</v>
      </c>
      <c r="L43" s="221">
        <v>379.92037786774631</v>
      </c>
      <c r="M43" s="221">
        <v>1.2199730094466936</v>
      </c>
      <c r="N43" s="221">
        <v>1.2199730094466936</v>
      </c>
      <c r="O43" s="221">
        <v>146.83265856950067</v>
      </c>
      <c r="P43" s="221">
        <v>1566.2469635627531</v>
      </c>
      <c r="Q43" s="221">
        <v>1.2199730094466936</v>
      </c>
      <c r="R43" s="221">
        <v>1.2199730094466936</v>
      </c>
      <c r="S43" s="221">
        <v>1.9392712550607289</v>
      </c>
      <c r="T43" s="221">
        <v>11.336032388663968</v>
      </c>
      <c r="U43" s="221">
        <v>5.3225371120107958</v>
      </c>
      <c r="V43" s="221">
        <v>1.2199730094466936</v>
      </c>
      <c r="W43" s="221">
        <v>1.2199730094466936</v>
      </c>
      <c r="X43" s="221">
        <v>1.2199730094466936</v>
      </c>
      <c r="Y43" s="221">
        <v>11.546558704453441</v>
      </c>
      <c r="Z43" s="221">
        <v>1.3292847503373819</v>
      </c>
      <c r="AA43" s="221">
        <v>4.0782726045883937</v>
      </c>
      <c r="AB43" s="221">
        <v>1</v>
      </c>
      <c r="AC43" s="221">
        <v>1.3495276653171391</v>
      </c>
    </row>
    <row r="44" spans="1:29" x14ac:dyDescent="0.2">
      <c r="A44" s="204">
        <v>2017</v>
      </c>
      <c r="B44" s="221">
        <v>1.6803281221750572</v>
      </c>
      <c r="C44" s="221">
        <v>1.142348528982271</v>
      </c>
      <c r="D44" s="221">
        <v>1.142348528982271</v>
      </c>
      <c r="E44" s="221">
        <v>1.6715934956585699</v>
      </c>
      <c r="F44" s="221">
        <v>30.114012437345828</v>
      </c>
      <c r="G44" s="221">
        <v>8.5012820572253887</v>
      </c>
      <c r="H44" s="221">
        <v>1.142348528982271</v>
      </c>
      <c r="I44" s="221">
        <v>1.142348528982271</v>
      </c>
      <c r="J44" s="221">
        <v>1.142348528982271</v>
      </c>
      <c r="K44" s="221">
        <v>1.142348528982271</v>
      </c>
      <c r="L44" s="221">
        <v>353.44963019164925</v>
      </c>
      <c r="M44" s="221">
        <v>1.142348528982271</v>
      </c>
      <c r="N44" s="221">
        <v>1.142348528982271</v>
      </c>
      <c r="O44" s="221">
        <v>144.46078135953695</v>
      </c>
      <c r="P44" s="221">
        <v>1455.9449287142186</v>
      </c>
      <c r="Q44" s="221">
        <v>1.142348528982271</v>
      </c>
      <c r="R44" s="221">
        <v>1.142348528982271</v>
      </c>
      <c r="S44" s="221">
        <v>1.8123429299617646</v>
      </c>
      <c r="T44" s="221">
        <v>10.650770238759334</v>
      </c>
      <c r="U44" s="221">
        <v>4.8667283743627703</v>
      </c>
      <c r="V44" s="221">
        <v>1.142348528982271</v>
      </c>
      <c r="W44" s="221">
        <v>1.142348528982271</v>
      </c>
      <c r="X44" s="221">
        <v>1.142348528982271</v>
      </c>
      <c r="Y44" s="221">
        <v>11.006208886217291</v>
      </c>
      <c r="Z44" s="221">
        <v>1.2680809215565378</v>
      </c>
      <c r="AA44" s="221">
        <v>4.698348263196201</v>
      </c>
      <c r="AB44" s="221">
        <v>1</v>
      </c>
      <c r="AC44" s="221">
        <v>1.2877232075021723</v>
      </c>
    </row>
    <row r="45" spans="1:29" x14ac:dyDescent="0.2">
      <c r="A45" s="204">
        <v>2018</v>
      </c>
      <c r="B45" s="221">
        <v>1.7854832544130408</v>
      </c>
      <c r="C45" s="221">
        <v>1.130152059943677</v>
      </c>
      <c r="D45" s="221">
        <v>1.130152059943677</v>
      </c>
      <c r="E45" s="221">
        <v>1.728767880441292</v>
      </c>
      <c r="F45" s="221">
        <v>28.982980586168239</v>
      </c>
      <c r="G45" s="221">
        <v>8.4209272554171175</v>
      </c>
      <c r="H45" s="221">
        <v>1.130152059943677</v>
      </c>
      <c r="I45" s="221">
        <v>1.130152059943677</v>
      </c>
      <c r="J45" s="221">
        <v>1.130152059943677</v>
      </c>
      <c r="K45" s="221">
        <v>1.130152059943677</v>
      </c>
      <c r="L45" s="221">
        <v>360.41805213994439</v>
      </c>
      <c r="M45" s="221">
        <v>1.130152059943677</v>
      </c>
      <c r="N45" s="221">
        <v>1.130152059943677</v>
      </c>
      <c r="O45" s="221">
        <v>147.30071792524328</v>
      </c>
      <c r="P45" s="221">
        <v>1467.4159359503874</v>
      </c>
      <c r="Q45" s="221">
        <v>1.130152059943677</v>
      </c>
      <c r="R45" s="221">
        <v>1.130152059943677</v>
      </c>
      <c r="S45" s="221">
        <v>1.9281546576310469</v>
      </c>
      <c r="T45" s="221">
        <v>10.850138407279928</v>
      </c>
      <c r="U45" s="221">
        <v>4.8168454344003919</v>
      </c>
      <c r="V45" s="221">
        <v>1.130152059943677</v>
      </c>
      <c r="W45" s="221">
        <v>1.130152059943677</v>
      </c>
      <c r="X45" s="221">
        <v>1.130152059943677</v>
      </c>
      <c r="Y45" s="221">
        <v>11.591175545566367</v>
      </c>
      <c r="Z45" s="221">
        <v>1.3043176882556415</v>
      </c>
      <c r="AA45" s="221">
        <v>6.4550917260002691</v>
      </c>
      <c r="AB45" s="221">
        <v>1</v>
      </c>
      <c r="AC45" s="221">
        <v>1.3337889556405802</v>
      </c>
    </row>
    <row r="46" spans="1:29" x14ac:dyDescent="0.2">
      <c r="A46" s="204">
        <v>2019</v>
      </c>
      <c r="B46" s="221">
        <v>1.8359528586262865</v>
      </c>
      <c r="C46" s="221">
        <v>1.1400437131329162</v>
      </c>
      <c r="D46" s="221">
        <v>1.1400437131329162</v>
      </c>
      <c r="E46" s="221">
        <v>1.6933881174652303</v>
      </c>
      <c r="F46" s="221">
        <v>29.263488457060657</v>
      </c>
      <c r="G46" s="221">
        <v>8.5109166064857096</v>
      </c>
      <c r="H46" s="221">
        <v>1.1400437131329162</v>
      </c>
      <c r="I46" s="221">
        <v>1.1400437131329162</v>
      </c>
      <c r="J46" s="221">
        <v>1.1400437131329162</v>
      </c>
      <c r="K46" s="221">
        <v>1.1400437131329162</v>
      </c>
      <c r="L46" s="221">
        <v>370.85158170102454</v>
      </c>
      <c r="M46" s="221">
        <v>1.1400437131329162</v>
      </c>
      <c r="N46" s="221">
        <v>1.1400437131329162</v>
      </c>
      <c r="O46" s="221">
        <v>139.15857770374993</v>
      </c>
      <c r="P46" s="221">
        <v>1487.086223752691</v>
      </c>
      <c r="Q46" s="221">
        <v>1.1400437131329162</v>
      </c>
      <c r="R46" s="221">
        <v>1.1400437131329162</v>
      </c>
      <c r="S46" s="221">
        <v>1.9372151082000215</v>
      </c>
      <c r="T46" s="221">
        <v>11.228247918062186</v>
      </c>
      <c r="U46" s="221">
        <v>4.8997350591602515</v>
      </c>
      <c r="V46" s="221">
        <v>1.1400437131329162</v>
      </c>
      <c r="W46" s="221">
        <v>1.1400437131329162</v>
      </c>
      <c r="X46" s="221">
        <v>1.1400437131329162</v>
      </c>
      <c r="Y46" s="221">
        <v>12.067097502338219</v>
      </c>
      <c r="Z46" s="221">
        <v>1.268209945037633</v>
      </c>
      <c r="AA46" s="221">
        <v>7.2440410005552511</v>
      </c>
      <c r="AB46" s="221">
        <v>1</v>
      </c>
      <c r="AC46" s="221">
        <v>1.2761468125234412</v>
      </c>
    </row>
    <row r="47" spans="1:29" x14ac:dyDescent="0.2">
      <c r="A47" s="212">
        <v>2020</v>
      </c>
      <c r="B47" s="222">
        <v>1.8641767747027485</v>
      </c>
      <c r="C47" s="222">
        <v>1.1254602465840531</v>
      </c>
      <c r="D47" s="222">
        <v>1.1254602465840531</v>
      </c>
      <c r="E47" s="222">
        <v>1.7201221108300837</v>
      </c>
      <c r="F47" s="222">
        <v>29.770331038956527</v>
      </c>
      <c r="G47" s="222">
        <v>8.3902229254965164</v>
      </c>
      <c r="H47" s="222">
        <v>1.1254602465840531</v>
      </c>
      <c r="I47" s="222">
        <v>1.1254602465840531</v>
      </c>
      <c r="J47" s="222">
        <v>1.1254602465840531</v>
      </c>
      <c r="K47" s="222">
        <v>1.1254602465840531</v>
      </c>
      <c r="L47" s="222">
        <v>395.00350062503378</v>
      </c>
      <c r="M47" s="222">
        <v>1.1254602465840531</v>
      </c>
      <c r="N47" s="222">
        <v>1.1254602465840531</v>
      </c>
      <c r="O47" s="222">
        <v>136.92439278359521</v>
      </c>
      <c r="P47" s="222">
        <v>1513.5320094613705</v>
      </c>
      <c r="Q47" s="222">
        <v>1.1254602465840531</v>
      </c>
      <c r="R47" s="222">
        <v>1.1254602465840531</v>
      </c>
      <c r="S47" s="222">
        <v>1.9766751539242593</v>
      </c>
      <c r="T47" s="222">
        <v>12.072579069943117</v>
      </c>
      <c r="U47" s="222">
        <v>5.0011010392348316</v>
      </c>
      <c r="V47" s="222">
        <v>1.1254602465840531</v>
      </c>
      <c r="W47" s="222">
        <v>1.1254602465840531</v>
      </c>
      <c r="X47" s="222">
        <v>1.1254602465840531</v>
      </c>
      <c r="Y47" s="222">
        <v>11.811618022364243</v>
      </c>
      <c r="Z47" s="222">
        <v>1.2042786243588868</v>
      </c>
      <c r="AA47" s="222">
        <v>8.9989046038317184</v>
      </c>
      <c r="AB47" s="222">
        <v>1</v>
      </c>
      <c r="AC47" s="222">
        <v>1.1254602465840531</v>
      </c>
    </row>
    <row r="48" spans="1:29" x14ac:dyDescent="0.2">
      <c r="A48" s="204">
        <v>2021</v>
      </c>
      <c r="B48" s="222">
        <v>1.8315536397184089</v>
      </c>
      <c r="C48" s="222">
        <v>1.1631205537177134</v>
      </c>
      <c r="D48" s="222">
        <v>1.1631205537177134</v>
      </c>
      <c r="E48" s="222">
        <v>1.72433321498819</v>
      </c>
      <c r="F48" s="222">
        <v>29.825479658918383</v>
      </c>
      <c r="G48" s="222">
        <v>8.6497924191338367</v>
      </c>
      <c r="H48" s="222">
        <v>1.1631205537177134</v>
      </c>
      <c r="I48" s="222">
        <v>1.1631205537177134</v>
      </c>
      <c r="J48" s="222">
        <v>1.1631205537177134</v>
      </c>
      <c r="K48" s="222">
        <v>1.1631205537177134</v>
      </c>
      <c r="L48" s="222">
        <v>417.01504202994983</v>
      </c>
      <c r="M48" s="222">
        <v>1.1631205537177134</v>
      </c>
      <c r="N48" s="222">
        <v>1.1631205537177134</v>
      </c>
      <c r="O48" s="222">
        <v>150.99019945397998</v>
      </c>
      <c r="P48" s="222">
        <v>1574.2829446674323</v>
      </c>
      <c r="Q48" s="222">
        <v>1.1631205537177134</v>
      </c>
      <c r="R48" s="222">
        <v>1.1631205537177134</v>
      </c>
      <c r="S48" s="222">
        <v>1.9451099543763652</v>
      </c>
      <c r="T48" s="222">
        <v>11.818232589336255</v>
      </c>
      <c r="U48" s="222">
        <v>5.3109132333851052</v>
      </c>
      <c r="V48" s="222">
        <v>1.1631205537177134</v>
      </c>
      <c r="W48" s="222">
        <v>1.1631205537177134</v>
      </c>
      <c r="X48" s="222">
        <v>1.1631205537177134</v>
      </c>
      <c r="Y48" s="222">
        <v>11.798216624434277</v>
      </c>
      <c r="Z48" s="222">
        <v>1.2573097613284294</v>
      </c>
      <c r="AA48" s="222">
        <v>12.189608452731935</v>
      </c>
      <c r="AB48" s="222">
        <v>1</v>
      </c>
      <c r="AC48" s="222">
        <v>1.1631205537177134</v>
      </c>
    </row>
    <row r="49" spans="1:29" x14ac:dyDescent="0.2">
      <c r="A49" s="204">
        <v>2022</v>
      </c>
      <c r="B49" s="221">
        <v>1.7773186888937567</v>
      </c>
      <c r="C49" s="221">
        <v>1.172163097989535</v>
      </c>
      <c r="D49" s="221">
        <v>1.172163097989535</v>
      </c>
      <c r="E49" s="221">
        <v>1.604654124163313</v>
      </c>
      <c r="F49" s="221">
        <v>28.784499105853246</v>
      </c>
      <c r="G49" s="221">
        <v>8.7220931231627219</v>
      </c>
      <c r="H49" s="221">
        <v>1.172163097989535</v>
      </c>
      <c r="I49" s="221">
        <v>1.172163097989535</v>
      </c>
      <c r="J49" s="221">
        <v>1.172163097989535</v>
      </c>
      <c r="K49" s="221">
        <v>1.172163097989535</v>
      </c>
      <c r="L49" s="221">
        <v>459.27635193547303</v>
      </c>
      <c r="M49" s="221">
        <v>1.172163097989535</v>
      </c>
      <c r="N49" s="221">
        <v>1.172163097989535</v>
      </c>
      <c r="O49" s="221">
        <v>162.01308078705625</v>
      </c>
      <c r="P49" s="221">
        <v>1591.9337817359849</v>
      </c>
      <c r="Q49" s="221">
        <v>1.172163097989535</v>
      </c>
      <c r="R49" s="221">
        <v>1.172163097989535</v>
      </c>
      <c r="S49" s="221">
        <v>1.9449661207935747</v>
      </c>
      <c r="T49" s="221">
        <v>11.849943843860908</v>
      </c>
      <c r="U49" s="221">
        <v>5.4951127332489094</v>
      </c>
      <c r="V49" s="221">
        <v>1.172163097989535</v>
      </c>
      <c r="W49" s="221">
        <v>1.172163097989535</v>
      </c>
      <c r="X49" s="221">
        <v>1.172163097989535</v>
      </c>
      <c r="Y49" s="221">
        <v>12.459870641797302</v>
      </c>
      <c r="Z49" s="221">
        <v>1.1768157182457095</v>
      </c>
      <c r="AA49" s="221">
        <v>20.417622685231123</v>
      </c>
      <c r="AB49" s="221">
        <v>1</v>
      </c>
      <c r="AC49" s="221">
        <v>1.172163097989535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M33"/>
  <sheetViews>
    <sheetView showGridLines="0" zoomScaleNormal="100" workbookViewId="0">
      <selection activeCell="E11" sqref="E11"/>
    </sheetView>
  </sheetViews>
  <sheetFormatPr defaultColWidth="8.42578125" defaultRowHeight="12.75" x14ac:dyDescent="0.2"/>
  <sheetData>
    <row r="1" spans="1:13" s="50" customFormat="1" ht="18" customHeight="1" x14ac:dyDescent="0.2">
      <c r="A1" s="153" t="s">
        <v>124</v>
      </c>
      <c r="B1" s="154"/>
      <c r="C1" s="154"/>
      <c r="D1" s="154"/>
      <c r="E1" s="154"/>
      <c r="F1" s="154"/>
      <c r="G1" s="154"/>
      <c r="H1" s="154"/>
      <c r="I1" s="48"/>
      <c r="J1" s="48"/>
      <c r="K1" s="48"/>
      <c r="L1" s="48"/>
      <c r="M1" s="48"/>
    </row>
    <row r="2" spans="1:13" s="50" customFormat="1" ht="18" customHeight="1" x14ac:dyDescent="0.2">
      <c r="A2" s="154"/>
      <c r="B2" s="154"/>
      <c r="C2" s="154"/>
      <c r="D2" s="154"/>
      <c r="E2" s="154"/>
      <c r="F2" s="154"/>
      <c r="G2" s="154"/>
      <c r="H2" s="154"/>
      <c r="I2" s="48"/>
      <c r="J2" s="48"/>
      <c r="K2" s="48"/>
      <c r="L2" s="48"/>
      <c r="M2" s="48"/>
    </row>
    <row r="3" spans="1:13" s="50" customFormat="1" ht="18" customHeight="1" x14ac:dyDescent="0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s="50" customForma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s="50" customForma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50" customForma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s="50" customFormat="1" x14ac:dyDescent="0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13" s="50" customFormat="1" x14ac:dyDescent="0.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13" s="50" customFormat="1" x14ac:dyDescent="0.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1:13" s="50" customFormat="1" x14ac:dyDescent="0.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1:13" s="50" customFormat="1" x14ac:dyDescent="0.2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s="50" customFormat="1" x14ac:dyDescent="0.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13" s="50" customFormat="1" x14ac:dyDescent="0.2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1:13" s="50" customFormat="1" x14ac:dyDescent="0.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1:13" s="50" customFormat="1" x14ac:dyDescent="0.2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1:13" s="50" customFormat="1" x14ac:dyDescent="0.2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1:13" s="50" customFormat="1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1:13" s="50" customFormat="1" x14ac:dyDescent="0.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1:13" s="50" customFormat="1" x14ac:dyDescent="0.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13" s="50" customFormat="1" x14ac:dyDescent="0.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spans="1:13" s="50" customFormat="1" x14ac:dyDescent="0.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spans="1:13" s="50" customFormat="1" x14ac:dyDescent="0.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</row>
    <row r="23" spans="1:13" s="50" customFormat="1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spans="1:13" s="50" customFormat="1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1:13" s="50" customFormat="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spans="1:13" s="50" customFormat="1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3" s="50" customFormat="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s="50" customFormat="1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  <row r="29" spans="1:13" s="50" customFormat="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</row>
    <row r="30" spans="1:13" s="50" customFormat="1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</row>
    <row r="31" spans="1:13" s="50" customFormat="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</row>
    <row r="32" spans="1:13" s="50" customFormat="1" ht="15" x14ac:dyDescent="0.25">
      <c r="A32" s="169" t="s">
        <v>76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spans="1:13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</sheetData>
  <hyperlinks>
    <hyperlink ref="A32" location="Contents!A1" display="Return to Contents Page" xr:uid="{3AEF8914-6F2F-4C64-B556-4D09F9358E3E}"/>
  </hyperlink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>
    <tabColor theme="1" tint="0.499984740745262"/>
  </sheetPr>
  <dimension ref="A1:AB58"/>
  <sheetViews>
    <sheetView zoomScale="70" zoomScaleNormal="70" workbookViewId="0">
      <selection activeCell="E11" sqref="E11"/>
    </sheetView>
  </sheetViews>
  <sheetFormatPr defaultRowHeight="12.75" x14ac:dyDescent="0.2"/>
  <cols>
    <col min="1" max="1" width="27.42578125" customWidth="1"/>
    <col min="2" max="2" width="13.42578125" style="160" customWidth="1"/>
    <col min="3" max="3" width="9.42578125" customWidth="1"/>
    <col min="4" max="4" width="12.42578125" style="160" customWidth="1"/>
    <col min="5" max="5" width="76.7109375" bestFit="1" customWidth="1"/>
    <col min="6" max="6" width="5.42578125" customWidth="1"/>
    <col min="7" max="7" width="9.42578125" customWidth="1"/>
    <col min="8" max="8" width="5.42578125" bestFit="1" customWidth="1"/>
    <col min="9" max="12" width="5.42578125" customWidth="1"/>
    <col min="13" max="13" width="14.42578125" bestFit="1" customWidth="1"/>
    <col min="14" max="15" width="5.42578125" customWidth="1"/>
    <col min="16" max="16" width="14.42578125" bestFit="1" customWidth="1"/>
    <col min="17" max="17" width="5.42578125" customWidth="1"/>
  </cols>
  <sheetData>
    <row r="1" spans="1:28" ht="15.75" x14ac:dyDescent="0.25">
      <c r="A1" s="1" t="s">
        <v>65</v>
      </c>
      <c r="C1" s="1"/>
      <c r="D1" s="1"/>
      <c r="E1" s="1"/>
      <c r="AA1" t="s">
        <v>29</v>
      </c>
      <c r="AB1" t="s">
        <v>30</v>
      </c>
    </row>
    <row r="3" spans="1:28" x14ac:dyDescent="0.2">
      <c r="A3" s="20" t="s">
        <v>44</v>
      </c>
      <c r="C3" s="35" t="s">
        <v>40</v>
      </c>
      <c r="D3" s="163">
        <v>9.784425968249213</v>
      </c>
      <c r="E3" s="35" t="s">
        <v>75</v>
      </c>
      <c r="F3" s="2"/>
    </row>
    <row r="4" spans="1:28" ht="12.2" customHeight="1" x14ac:dyDescent="0.2">
      <c r="M4" s="40" t="s">
        <v>73</v>
      </c>
      <c r="N4" s="40" t="s">
        <v>74</v>
      </c>
    </row>
    <row r="5" spans="1:28" ht="12.2" customHeight="1" x14ac:dyDescent="0.2">
      <c r="A5" s="158">
        <v>2021</v>
      </c>
      <c r="B5" s="161" t="s">
        <v>29</v>
      </c>
      <c r="C5" t="s">
        <v>19</v>
      </c>
      <c r="D5" s="161" t="s">
        <v>38</v>
      </c>
      <c r="E5" s="10" t="s">
        <v>66</v>
      </c>
      <c r="M5" s="10" t="s">
        <v>72</v>
      </c>
      <c r="N5" s="10" t="s">
        <v>17</v>
      </c>
    </row>
    <row r="6" spans="1:28" ht="15" x14ac:dyDescent="0.25">
      <c r="A6" s="194" t="s">
        <v>1</v>
      </c>
      <c r="B6" s="196">
        <v>6.0208644560670441</v>
      </c>
      <c r="C6" s="159">
        <f>D6-B6</f>
        <v>5.4164634782381427E-2</v>
      </c>
      <c r="D6" s="196">
        <v>6.0750290908494256</v>
      </c>
      <c r="E6" s="46">
        <f>$D$3</f>
        <v>9.784425968249213</v>
      </c>
      <c r="M6" s="10" t="s">
        <v>62</v>
      </c>
      <c r="N6" s="10" t="s">
        <v>13</v>
      </c>
      <c r="U6" s="5"/>
      <c r="V6" s="4"/>
    </row>
    <row r="7" spans="1:28" ht="14.45" customHeight="1" x14ac:dyDescent="0.2">
      <c r="A7" s="10" t="s">
        <v>17</v>
      </c>
      <c r="B7" s="162">
        <v>6.2450206702846094</v>
      </c>
      <c r="C7" s="159">
        <v>0</v>
      </c>
      <c r="D7" s="224">
        <v>6.2450206702846094</v>
      </c>
      <c r="E7" s="46">
        <f t="shared" ref="E7:E32" si="0">$D$3</f>
        <v>9.784425968249213</v>
      </c>
      <c r="M7" s="10" t="s">
        <v>32</v>
      </c>
      <c r="N7" s="10" t="s">
        <v>69</v>
      </c>
      <c r="U7" s="21"/>
      <c r="V7" s="5"/>
    </row>
    <row r="8" spans="1:28" ht="15" x14ac:dyDescent="0.25">
      <c r="A8" s="194" t="s">
        <v>16</v>
      </c>
      <c r="B8" s="196">
        <v>5.9576072134470595</v>
      </c>
      <c r="C8" s="159">
        <f t="shared" ref="C8:C33" si="1">D8-B8</f>
        <v>0.77446342063830542</v>
      </c>
      <c r="D8" s="196">
        <v>6.7320706340853649</v>
      </c>
      <c r="E8" s="46">
        <f t="shared" si="0"/>
        <v>9.784425968249213</v>
      </c>
      <c r="M8" s="10" t="s">
        <v>71</v>
      </c>
      <c r="N8" s="10" t="s">
        <v>68</v>
      </c>
      <c r="U8" s="21"/>
      <c r="V8" s="4"/>
    </row>
    <row r="9" spans="1:28" ht="15" x14ac:dyDescent="0.25">
      <c r="A9" s="194" t="s">
        <v>33</v>
      </c>
      <c r="B9" s="196">
        <v>6.5438101746075956</v>
      </c>
      <c r="C9" s="159">
        <f t="shared" si="1"/>
        <v>0.28787930386304517</v>
      </c>
      <c r="D9" s="196">
        <v>6.8316894784706408</v>
      </c>
      <c r="E9" s="46">
        <f t="shared" si="0"/>
        <v>9.784425968249213</v>
      </c>
      <c r="U9" s="4"/>
    </row>
    <row r="10" spans="1:28" ht="15" x14ac:dyDescent="0.25">
      <c r="A10" s="194" t="s">
        <v>54</v>
      </c>
      <c r="B10" s="196">
        <v>6.7003520782144532</v>
      </c>
      <c r="C10" s="159">
        <f t="shared" si="1"/>
        <v>0.24791604414062185</v>
      </c>
      <c r="D10" s="196">
        <v>6.9482681223550751</v>
      </c>
      <c r="E10" s="46">
        <f t="shared" si="0"/>
        <v>9.784425968249213</v>
      </c>
      <c r="U10" s="5"/>
      <c r="V10" s="4"/>
    </row>
    <row r="11" spans="1:28" ht="15" x14ac:dyDescent="0.25">
      <c r="A11" s="194" t="s">
        <v>58</v>
      </c>
      <c r="B11" s="157">
        <v>5.8641711320907488</v>
      </c>
      <c r="C11" s="159">
        <f t="shared" si="1"/>
        <v>1.152641617200679</v>
      </c>
      <c r="D11" s="157">
        <v>7.0168127492914278</v>
      </c>
      <c r="E11" s="46">
        <f>$D$3</f>
        <v>9.784425968249213</v>
      </c>
      <c r="J11" s="38" t="s">
        <v>67</v>
      </c>
      <c r="U11" s="21"/>
      <c r="V11" s="5"/>
    </row>
    <row r="12" spans="1:28" ht="15" x14ac:dyDescent="0.25">
      <c r="A12" s="194" t="s">
        <v>56</v>
      </c>
      <c r="B12" s="196">
        <v>5.6882447939515082</v>
      </c>
      <c r="C12" s="159">
        <f t="shared" si="1"/>
        <v>1.4220611984878762</v>
      </c>
      <c r="D12" s="196">
        <v>7.1103059924393843</v>
      </c>
      <c r="E12" s="46">
        <f t="shared" si="0"/>
        <v>9.784425968249213</v>
      </c>
      <c r="U12" s="5"/>
      <c r="V12" s="5"/>
    </row>
    <row r="13" spans="1:28" ht="15" x14ac:dyDescent="0.25">
      <c r="A13" s="157" t="s">
        <v>7</v>
      </c>
      <c r="B13" s="196">
        <v>7.2907317929299325</v>
      </c>
      <c r="C13" s="159">
        <f t="shared" si="1"/>
        <v>0.80817074119742216</v>
      </c>
      <c r="D13" s="196">
        <v>8.0989025341273546</v>
      </c>
      <c r="E13" s="46">
        <f t="shared" si="0"/>
        <v>9.784425968249213</v>
      </c>
      <c r="U13" s="5"/>
      <c r="V13" s="5"/>
    </row>
    <row r="14" spans="1:28" ht="15" x14ac:dyDescent="0.25">
      <c r="A14" s="157" t="s">
        <v>34</v>
      </c>
      <c r="B14" s="196">
        <v>8.6165447238594943</v>
      </c>
      <c r="C14" s="159">
        <f t="shared" si="1"/>
        <v>9.4145767032483008E-2</v>
      </c>
      <c r="D14" s="196">
        <v>8.7106904908919773</v>
      </c>
      <c r="E14" s="46">
        <f t="shared" si="0"/>
        <v>9.784425968249213</v>
      </c>
      <c r="U14" s="5"/>
      <c r="V14" s="5"/>
    </row>
    <row r="15" spans="1:28" ht="15" x14ac:dyDescent="0.25">
      <c r="A15" s="157" t="s">
        <v>69</v>
      </c>
      <c r="B15" s="196">
        <v>8.8190633078837415</v>
      </c>
      <c r="C15" s="159">
        <f t="shared" si="1"/>
        <v>9.488531391158439E-2</v>
      </c>
      <c r="D15" s="196">
        <v>8.9139486217953259</v>
      </c>
      <c r="E15" s="46">
        <f t="shared" si="0"/>
        <v>9.784425968249213</v>
      </c>
      <c r="U15" s="4"/>
      <c r="V15" s="4"/>
    </row>
    <row r="16" spans="1:28" ht="15" x14ac:dyDescent="0.25">
      <c r="A16" s="194" t="s">
        <v>0</v>
      </c>
      <c r="B16" s="196">
        <v>8.9374279582701561</v>
      </c>
      <c r="C16" s="159">
        <f t="shared" si="1"/>
        <v>0.38416788969980153</v>
      </c>
      <c r="D16" s="196">
        <v>9.3215958479699577</v>
      </c>
      <c r="E16" s="46">
        <f t="shared" si="0"/>
        <v>9.784425968249213</v>
      </c>
      <c r="U16" s="5"/>
      <c r="V16" s="5"/>
    </row>
    <row r="17" spans="1:22" ht="15" x14ac:dyDescent="0.25">
      <c r="A17" s="194" t="s">
        <v>10</v>
      </c>
      <c r="B17" s="196">
        <v>7.0800915465540077</v>
      </c>
      <c r="C17" s="159">
        <f t="shared" si="1"/>
        <v>2.6007622256619163</v>
      </c>
      <c r="D17" s="196">
        <v>9.680853772215924</v>
      </c>
      <c r="E17" s="46">
        <f t="shared" si="0"/>
        <v>9.784425968249213</v>
      </c>
      <c r="U17" s="21"/>
      <c r="V17" s="5"/>
    </row>
    <row r="18" spans="1:22" ht="15" x14ac:dyDescent="0.25">
      <c r="A18" s="194" t="s">
        <v>2</v>
      </c>
      <c r="B18" s="196">
        <v>8.0316573979718608</v>
      </c>
      <c r="C18" s="159">
        <f t="shared" si="1"/>
        <v>1.8563407663106428</v>
      </c>
      <c r="D18" s="196">
        <v>9.8879981642825037</v>
      </c>
      <c r="E18" s="46">
        <f t="shared" si="0"/>
        <v>9.784425968249213</v>
      </c>
      <c r="U18" s="5"/>
      <c r="V18" s="5"/>
    </row>
    <row r="19" spans="1:22" ht="15" x14ac:dyDescent="0.25">
      <c r="A19" s="157" t="s">
        <v>9</v>
      </c>
      <c r="B19" s="196">
        <v>6.8737500807163689</v>
      </c>
      <c r="C19" s="159">
        <f t="shared" si="1"/>
        <v>3.1510061345622864</v>
      </c>
      <c r="D19" s="196">
        <v>10.024756215278655</v>
      </c>
      <c r="E19" s="46">
        <f t="shared" si="0"/>
        <v>9.784425968249213</v>
      </c>
      <c r="U19" s="5"/>
      <c r="V19" s="21"/>
    </row>
    <row r="20" spans="1:22" ht="15" x14ac:dyDescent="0.25">
      <c r="A20" s="157" t="s">
        <v>57</v>
      </c>
      <c r="B20" s="196">
        <v>8.2139662934679887</v>
      </c>
      <c r="C20" s="159">
        <f t="shared" si="1"/>
        <v>1.8293025877488613</v>
      </c>
      <c r="D20" s="196">
        <v>10.04326888121685</v>
      </c>
      <c r="E20" s="46">
        <f t="shared" si="0"/>
        <v>9.784425968249213</v>
      </c>
      <c r="U20" s="5"/>
      <c r="V20" s="5"/>
    </row>
    <row r="21" spans="1:22" s="199" customFormat="1" ht="15" x14ac:dyDescent="0.25">
      <c r="A21" s="157" t="s">
        <v>23</v>
      </c>
      <c r="B21" s="196">
        <v>7.8386459347297759</v>
      </c>
      <c r="C21" s="159">
        <f t="shared" si="1"/>
        <v>2.4042511251836149</v>
      </c>
      <c r="D21" s="196">
        <v>10.242897059913391</v>
      </c>
      <c r="E21" s="46">
        <f t="shared" si="0"/>
        <v>9.784425968249213</v>
      </c>
      <c r="F21" s="157"/>
      <c r="G21" s="196"/>
      <c r="H21" s="198"/>
      <c r="I21" s="199">
        <v>20</v>
      </c>
      <c r="J21" s="194" t="s">
        <v>24</v>
      </c>
      <c r="K21" s="196">
        <v>7.9200850774283369</v>
      </c>
      <c r="L21" s="198"/>
      <c r="M21" s="198"/>
    </row>
    <row r="22" spans="1:22" ht="15" x14ac:dyDescent="0.25">
      <c r="A22" s="194" t="s">
        <v>11</v>
      </c>
      <c r="B22" s="196">
        <v>10.242268234296249</v>
      </c>
      <c r="C22" s="159">
        <f t="shared" si="1"/>
        <v>0.35605724503473191</v>
      </c>
      <c r="D22" s="196">
        <v>10.598325479330981</v>
      </c>
      <c r="E22" s="46">
        <f t="shared" si="0"/>
        <v>9.784425968249213</v>
      </c>
      <c r="U22" s="5"/>
      <c r="V22" s="5"/>
    </row>
    <row r="23" spans="1:22" ht="15" x14ac:dyDescent="0.25">
      <c r="A23" s="194" t="s">
        <v>14</v>
      </c>
      <c r="B23" s="196">
        <v>10.421892312816075</v>
      </c>
      <c r="C23" s="159">
        <f t="shared" si="1"/>
        <v>0.24836049051931752</v>
      </c>
      <c r="D23" s="196">
        <v>10.670252803335392</v>
      </c>
      <c r="E23" s="46">
        <f t="shared" si="0"/>
        <v>9.784425968249213</v>
      </c>
      <c r="U23" s="5"/>
      <c r="V23" s="5"/>
    </row>
    <row r="24" spans="1:22" ht="15" x14ac:dyDescent="0.25">
      <c r="A24" s="194" t="s">
        <v>68</v>
      </c>
      <c r="B24" s="196">
        <v>11.407232085780944</v>
      </c>
      <c r="C24" s="159">
        <f t="shared" si="1"/>
        <v>0.11409496597393165</v>
      </c>
      <c r="D24" s="196">
        <v>11.521327051754875</v>
      </c>
      <c r="E24" s="46">
        <f t="shared" si="0"/>
        <v>9.784425968249213</v>
      </c>
      <c r="U24" s="4"/>
      <c r="V24" s="21"/>
    </row>
    <row r="25" spans="1:22" ht="15" x14ac:dyDescent="0.25">
      <c r="A25" s="157" t="s">
        <v>24</v>
      </c>
      <c r="B25" s="157">
        <v>8.6430580801513539</v>
      </c>
      <c r="C25" s="159">
        <f t="shared" si="1"/>
        <v>2.9456408358092823</v>
      </c>
      <c r="D25" s="157">
        <v>11.588698915960636</v>
      </c>
      <c r="E25" s="46">
        <f t="shared" si="0"/>
        <v>9.784425968249213</v>
      </c>
      <c r="U25" s="33"/>
      <c r="V25" s="5"/>
    </row>
    <row r="26" spans="1:22" ht="15" x14ac:dyDescent="0.25">
      <c r="A26" s="157" t="s">
        <v>4</v>
      </c>
      <c r="B26" s="196">
        <v>10.136524509274045</v>
      </c>
      <c r="C26" s="159">
        <f t="shared" si="1"/>
        <v>1.6077439213182743</v>
      </c>
      <c r="D26" s="196">
        <v>11.744268430592319</v>
      </c>
      <c r="E26" s="46">
        <f t="shared" si="0"/>
        <v>9.784425968249213</v>
      </c>
      <c r="G26" s="2"/>
      <c r="U26" s="5"/>
      <c r="V26" s="5"/>
    </row>
    <row r="27" spans="1:22" ht="15" x14ac:dyDescent="0.25">
      <c r="A27" s="157" t="s">
        <v>5</v>
      </c>
      <c r="B27" s="196">
        <v>12.605752648025542</v>
      </c>
      <c r="C27" s="159">
        <f t="shared" si="1"/>
        <v>0</v>
      </c>
      <c r="D27" s="196">
        <v>12.605752648025542</v>
      </c>
      <c r="E27" s="46">
        <f t="shared" si="0"/>
        <v>9.784425968249213</v>
      </c>
      <c r="U27" s="5"/>
      <c r="V27" s="5"/>
    </row>
    <row r="28" spans="1:22" ht="15" x14ac:dyDescent="0.25">
      <c r="A28" s="194" t="s">
        <v>3</v>
      </c>
      <c r="B28" s="196">
        <v>7.0113110579414606</v>
      </c>
      <c r="C28" s="159">
        <f t="shared" si="1"/>
        <v>6.4997561738856486</v>
      </c>
      <c r="D28" s="196">
        <v>13.511067231827109</v>
      </c>
      <c r="E28" s="46">
        <f t="shared" si="0"/>
        <v>9.784425968249213</v>
      </c>
      <c r="U28" s="4"/>
      <c r="V28" s="21"/>
    </row>
    <row r="29" spans="1:22" ht="15" x14ac:dyDescent="0.25">
      <c r="A29" s="157" t="s">
        <v>13</v>
      </c>
      <c r="B29" s="196">
        <v>13.050040300000001</v>
      </c>
      <c r="C29" s="159">
        <f t="shared" si="1"/>
        <v>0.60932739999999974</v>
      </c>
      <c r="D29" s="196">
        <v>13.659367700000001</v>
      </c>
      <c r="E29" s="46">
        <f t="shared" si="0"/>
        <v>9.784425968249213</v>
      </c>
      <c r="U29" s="5"/>
      <c r="V29" s="5"/>
    </row>
    <row r="30" spans="1:22" ht="15" x14ac:dyDescent="0.25">
      <c r="A30" s="157" t="s">
        <v>6</v>
      </c>
      <c r="B30" s="196" t="s">
        <v>112</v>
      </c>
      <c r="C30" s="159" t="e">
        <f t="shared" si="1"/>
        <v>#VALUE!</v>
      </c>
      <c r="D30" s="196" t="s">
        <v>112</v>
      </c>
      <c r="E30" s="46">
        <f t="shared" si="0"/>
        <v>9.784425968249213</v>
      </c>
      <c r="U30" s="5"/>
      <c r="V30" s="21"/>
    </row>
    <row r="31" spans="1:22" ht="14.45" customHeight="1" x14ac:dyDescent="0.25">
      <c r="A31" s="194" t="s">
        <v>12</v>
      </c>
      <c r="B31" s="196" t="s">
        <v>112</v>
      </c>
      <c r="C31" s="159" t="e">
        <f t="shared" si="1"/>
        <v>#VALUE!</v>
      </c>
      <c r="D31" s="196" t="s">
        <v>112</v>
      </c>
      <c r="E31" s="46">
        <f t="shared" si="0"/>
        <v>9.784425968249213</v>
      </c>
      <c r="U31" s="5"/>
      <c r="V31" s="33"/>
    </row>
    <row r="32" spans="1:22" ht="14.45" customHeight="1" x14ac:dyDescent="0.25">
      <c r="A32" s="197" t="s">
        <v>53</v>
      </c>
      <c r="B32" s="195" t="s">
        <v>112</v>
      </c>
      <c r="C32" s="47" t="e">
        <f t="shared" si="1"/>
        <v>#VALUE!</v>
      </c>
      <c r="D32" s="195" t="s">
        <v>112</v>
      </c>
      <c r="E32" s="46">
        <f t="shared" si="0"/>
        <v>9.784425968249213</v>
      </c>
      <c r="U32" s="5"/>
      <c r="V32" s="5"/>
    </row>
    <row r="33" spans="1:20" ht="12.6" customHeight="1" x14ac:dyDescent="0.25">
      <c r="A33" s="194" t="s">
        <v>55</v>
      </c>
      <c r="B33" s="196" t="s">
        <v>112</v>
      </c>
      <c r="C33" s="47" t="e">
        <f t="shared" si="1"/>
        <v>#VALUE!</v>
      </c>
      <c r="D33" s="196" t="s">
        <v>112</v>
      </c>
      <c r="E33" s="46"/>
    </row>
    <row r="34" spans="1:20" x14ac:dyDescent="0.2">
      <c r="A34" s="10"/>
      <c r="B34" s="162"/>
      <c r="C34" s="2"/>
      <c r="D34" s="164"/>
      <c r="E34" s="46"/>
    </row>
    <row r="35" spans="1:20" x14ac:dyDescent="0.2">
      <c r="A35" s="10"/>
      <c r="C35" s="2"/>
    </row>
    <row r="38" spans="1:20" x14ac:dyDescent="0.2">
      <c r="D38" s="164"/>
    </row>
    <row r="39" spans="1:20" x14ac:dyDescent="0.2">
      <c r="D39" s="164"/>
      <c r="Q39" s="10"/>
      <c r="R39" s="39"/>
      <c r="S39" s="2"/>
      <c r="T39" s="39"/>
    </row>
    <row r="40" spans="1:20" x14ac:dyDescent="0.2">
      <c r="D40" s="164"/>
      <c r="Q40" s="10"/>
      <c r="R40" s="25"/>
      <c r="S40" s="2"/>
      <c r="T40" s="25"/>
    </row>
    <row r="41" spans="1:20" x14ac:dyDescent="0.2">
      <c r="D41" s="164"/>
      <c r="Q41" s="10"/>
      <c r="R41" s="39"/>
      <c r="S41" s="2"/>
      <c r="T41" s="24"/>
    </row>
    <row r="42" spans="1:20" x14ac:dyDescent="0.2">
      <c r="D42" s="164"/>
      <c r="Q42" s="10"/>
      <c r="R42" s="24"/>
      <c r="S42" s="2"/>
      <c r="T42" s="24"/>
    </row>
    <row r="43" spans="1:20" x14ac:dyDescent="0.2">
      <c r="D43" s="164"/>
      <c r="Q43" s="10"/>
      <c r="R43" s="39"/>
      <c r="S43" s="2"/>
      <c r="T43" s="39"/>
    </row>
    <row r="44" spans="1:20" x14ac:dyDescent="0.2">
      <c r="D44" s="164"/>
      <c r="Q44" s="10"/>
      <c r="R44" s="25"/>
      <c r="S44" s="2"/>
      <c r="T44" s="25"/>
    </row>
    <row r="45" spans="1:20" x14ac:dyDescent="0.2">
      <c r="D45" s="164"/>
      <c r="Q45" s="10"/>
      <c r="R45" s="39"/>
      <c r="S45" s="2"/>
      <c r="T45" s="39"/>
    </row>
    <row r="46" spans="1:20" x14ac:dyDescent="0.2">
      <c r="D46" s="164"/>
    </row>
    <row r="47" spans="1:20" x14ac:dyDescent="0.2">
      <c r="D47" s="164"/>
    </row>
    <row r="48" spans="1:20" x14ac:dyDescent="0.2">
      <c r="D48" s="164"/>
    </row>
    <row r="49" spans="4:7" x14ac:dyDescent="0.2">
      <c r="D49" s="164"/>
    </row>
    <row r="50" spans="4:7" x14ac:dyDescent="0.2">
      <c r="D50" s="164"/>
    </row>
    <row r="51" spans="4:7" x14ac:dyDescent="0.2">
      <c r="D51" s="164"/>
    </row>
    <row r="52" spans="4:7" x14ac:dyDescent="0.2">
      <c r="D52" s="164"/>
    </row>
    <row r="53" spans="4:7" x14ac:dyDescent="0.2">
      <c r="D53" s="164"/>
    </row>
    <row r="54" spans="4:7" x14ac:dyDescent="0.2">
      <c r="D54" s="164"/>
      <c r="G54" s="24"/>
    </row>
    <row r="58" spans="4:7" x14ac:dyDescent="0.2">
      <c r="G58" s="2"/>
    </row>
  </sheetData>
  <autoFilter ref="A5:D33" xr:uid="{00000000-0001-0000-0800-000000000000}">
    <sortState xmlns:xlrd2="http://schemas.microsoft.com/office/spreadsheetml/2017/richdata2" ref="A6:D33">
      <sortCondition ref="D5:D33"/>
    </sortState>
  </autoFilter>
  <sortState xmlns:xlrd2="http://schemas.microsoft.com/office/spreadsheetml/2017/richdata2" ref="A6:D32">
    <sortCondition ref="D32"/>
  </sortState>
  <phoneticPr fontId="0" type="noConversion"/>
  <conditionalFormatting sqref="R41 T41">
    <cfRule type="expression" dxfId="65" priority="7">
      <formula>U23:AD170=1</formula>
    </cfRule>
  </conditionalFormatting>
  <conditionalFormatting sqref="R42 T42">
    <cfRule type="expression" dxfId="64" priority="9">
      <formula>U25:AD174=1</formula>
    </cfRule>
  </conditionalFormatting>
  <conditionalFormatting sqref="T39">
    <cfRule type="expression" dxfId="63" priority="55">
      <formula>W22:AF168=1</formula>
    </cfRule>
  </conditionalFormatting>
  <conditionalFormatting sqref="T45">
    <cfRule type="expression" dxfId="62" priority="58">
      <formula>W25:AF174=1</formula>
    </cfRule>
  </conditionalFormatting>
  <pageMargins left="0.75" right="0.75" top="1" bottom="1" header="0.5" footer="0.5"/>
  <pageSetup paperSize="9"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865B-847D-40A6-928B-10F88A9601F2}">
  <sheetPr>
    <tabColor theme="3"/>
  </sheetPr>
  <dimension ref="A1:L9"/>
  <sheetViews>
    <sheetView showGridLines="0" zoomScaleNormal="100" workbookViewId="0"/>
  </sheetViews>
  <sheetFormatPr defaultColWidth="8.7109375" defaultRowHeight="12.75" x14ac:dyDescent="0.2"/>
  <sheetData>
    <row r="1" spans="1:12" ht="15.75" x14ac:dyDescent="0.2">
      <c r="A1" s="49" t="s">
        <v>77</v>
      </c>
      <c r="B1" s="213"/>
      <c r="C1" s="213"/>
      <c r="D1" s="215"/>
      <c r="E1" s="211"/>
      <c r="F1" s="211"/>
      <c r="G1" s="211"/>
      <c r="H1" s="211"/>
      <c r="I1" s="211"/>
      <c r="J1" s="211"/>
      <c r="K1" s="211"/>
      <c r="L1" s="211"/>
    </row>
    <row r="2" spans="1:12" ht="15" x14ac:dyDescent="0.2">
      <c r="A2" s="211" t="s">
        <v>125</v>
      </c>
      <c r="B2" s="211"/>
      <c r="C2" s="211"/>
      <c r="E2" s="211"/>
      <c r="F2" s="211"/>
      <c r="G2" s="211"/>
      <c r="H2" s="211"/>
      <c r="I2" s="211"/>
      <c r="J2" s="211"/>
      <c r="K2" s="211"/>
      <c r="L2" s="211"/>
    </row>
    <row r="3" spans="1:12" ht="15" x14ac:dyDescent="0.2">
      <c r="A3" s="226" t="s">
        <v>97</v>
      </c>
      <c r="B3" s="211"/>
      <c r="C3" s="211"/>
      <c r="D3" s="214"/>
      <c r="E3" s="211"/>
      <c r="F3" s="211"/>
      <c r="G3" s="211"/>
      <c r="H3" s="211"/>
      <c r="I3" s="211"/>
      <c r="J3" s="211"/>
      <c r="K3" s="211"/>
      <c r="L3" s="211"/>
    </row>
    <row r="4" spans="1:12" ht="15" x14ac:dyDescent="0.2">
      <c r="A4" s="226" t="s">
        <v>103</v>
      </c>
      <c r="B4" s="211"/>
      <c r="C4" s="211"/>
      <c r="D4" s="214"/>
      <c r="E4" s="211"/>
      <c r="F4" s="211"/>
      <c r="G4" s="211"/>
      <c r="H4" s="211"/>
      <c r="I4" s="211"/>
      <c r="J4" s="211"/>
      <c r="K4" s="211"/>
      <c r="L4" s="211"/>
    </row>
    <row r="5" spans="1:12" ht="15" x14ac:dyDescent="0.2">
      <c r="A5" s="226" t="s">
        <v>102</v>
      </c>
      <c r="B5" s="211"/>
      <c r="C5" s="211"/>
      <c r="D5" s="214"/>
      <c r="E5" s="211"/>
      <c r="F5" s="211"/>
      <c r="G5" s="211"/>
      <c r="H5" s="211"/>
      <c r="I5" s="211"/>
      <c r="J5" s="211"/>
      <c r="K5" s="211"/>
      <c r="L5" s="211"/>
    </row>
    <row r="6" spans="1:12" ht="15" x14ac:dyDescent="0.2">
      <c r="A6" s="226" t="s">
        <v>105</v>
      </c>
      <c r="B6" s="211"/>
      <c r="C6" s="211"/>
      <c r="D6" s="214"/>
      <c r="E6" s="211"/>
      <c r="F6" s="211"/>
      <c r="G6" s="211"/>
      <c r="H6" s="211"/>
      <c r="I6" s="211"/>
      <c r="J6" s="211"/>
      <c r="K6" s="211"/>
      <c r="L6" s="211"/>
    </row>
    <row r="7" spans="1:12" ht="15" x14ac:dyDescent="0.2">
      <c r="A7" s="225" t="s">
        <v>83</v>
      </c>
      <c r="B7" s="211"/>
      <c r="C7" s="211"/>
      <c r="D7" s="214"/>
      <c r="E7" s="211"/>
      <c r="F7" s="211"/>
      <c r="G7" s="211"/>
      <c r="H7" s="211"/>
      <c r="I7" s="211"/>
      <c r="J7" s="211"/>
      <c r="K7" s="211"/>
      <c r="L7" s="211"/>
    </row>
    <row r="8" spans="1:12" ht="15" x14ac:dyDescent="0.2">
      <c r="A8" s="211" t="s">
        <v>78</v>
      </c>
      <c r="B8" s="211"/>
      <c r="C8" s="211"/>
      <c r="E8" s="211"/>
      <c r="F8" s="211"/>
      <c r="G8" s="211"/>
      <c r="H8" s="211"/>
      <c r="I8" s="211"/>
      <c r="J8" s="211"/>
      <c r="K8" s="211"/>
      <c r="L8" s="211"/>
    </row>
    <row r="9" spans="1:12" ht="15" x14ac:dyDescent="0.2">
      <c r="A9" s="214" t="s">
        <v>91</v>
      </c>
      <c r="B9" s="205"/>
      <c r="C9" s="205"/>
      <c r="D9" s="214"/>
      <c r="E9" s="205"/>
      <c r="F9" s="205"/>
      <c r="G9" s="205"/>
      <c r="H9" s="205"/>
      <c r="I9" s="205"/>
      <c r="J9" s="205"/>
      <c r="K9" s="205"/>
      <c r="L9" s="205"/>
    </row>
  </sheetData>
  <hyperlinks>
    <hyperlink ref="A3" location="'Annual Data (exc taxes)'!A1" display="Table 5.3.1 Industrial electricity prices in the IEA excluding taxes" xr:uid="{00000000-0004-0000-0000-000001000000}"/>
    <hyperlink ref="A9" location="'Chart 5.3.1'!A1" display="Charts - showing price trends" xr:uid="{00000000-0004-0000-0000-000003000000}"/>
    <hyperlink ref="A7" location="'Exchange rates'!A1" display="Exchange rates" xr:uid="{00000000-0004-0000-0000-00000A000000}"/>
    <hyperlink ref="A4" location="'Annual % Changes (exc taxes)'!A1" display="Annual percentage movements in industrial electricity prices in the IEA excluding taxes" xr:uid="{63F25AAA-8C3B-4988-AC97-020464C2110C}"/>
    <hyperlink ref="A5" location="'Annual Data (inc taxes)'!A1" display="Table 5.3.1 Industrial electricity prices in the IEA including taxes" xr:uid="{2A810C8A-BAB1-4DF6-8EDD-846AA781A6A9}"/>
    <hyperlink ref="A6" location="'Annual % Changes (inc taxes)'!A1" display="Annual percentage movements in industrial electricity prices in the IEA including taxes" xr:uid="{6ECE2C01-8BB2-414F-9569-78AB7D6803C3}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/>
    <pageSetUpPr fitToPage="1"/>
  </sheetPr>
  <dimension ref="A1:U53"/>
  <sheetViews>
    <sheetView showGridLines="0" zoomScaleNormal="100" workbookViewId="0">
      <pane xSplit="1" ySplit="5" topLeftCell="B6" activePane="bottomRight" state="frozen"/>
      <selection activeCell="B6" sqref="B6:U55"/>
      <selection pane="topRight" activeCell="B6" sqref="B6:U55"/>
      <selection pane="bottomLeft" activeCell="B6" sqref="B6:U55"/>
      <selection pane="bottomRight" activeCell="P40" sqref="P40"/>
    </sheetView>
  </sheetViews>
  <sheetFormatPr defaultColWidth="9.42578125" defaultRowHeight="12.75" x14ac:dyDescent="0.2"/>
  <cols>
    <col min="1" max="1" width="20.42578125" customWidth="1"/>
    <col min="2" max="8" width="8.7109375" customWidth="1"/>
    <col min="9" max="9" width="3.7109375" customWidth="1"/>
    <col min="10" max="16" width="8.7109375" customWidth="1"/>
    <col min="17" max="17" width="2.42578125" customWidth="1"/>
    <col min="25" max="25" width="11.42578125" customWidth="1"/>
  </cols>
  <sheetData>
    <row r="1" spans="1:18" ht="18" customHeight="1" x14ac:dyDescent="0.25">
      <c r="A1" s="49" t="e">
        <f>#REF!</f>
        <v>#REF!</v>
      </c>
      <c r="B1" s="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22"/>
    </row>
    <row r="2" spans="1:18" ht="18" customHeight="1" thickBot="1" x14ac:dyDescent="0.25">
      <c r="A2" s="45"/>
      <c r="B2" s="75"/>
      <c r="C2" s="75"/>
      <c r="D2" s="75"/>
      <c r="E2" s="75"/>
      <c r="F2" s="75"/>
      <c r="G2" s="75"/>
      <c r="H2" s="75"/>
      <c r="I2" s="75"/>
      <c r="J2" s="75"/>
      <c r="K2" s="135"/>
      <c r="L2" s="135"/>
      <c r="M2" s="66"/>
      <c r="N2" s="66"/>
      <c r="O2" s="66"/>
      <c r="P2" s="66" t="s">
        <v>21</v>
      </c>
      <c r="Q2" s="22"/>
    </row>
    <row r="3" spans="1:18" ht="18" customHeight="1" thickTop="1" x14ac:dyDescent="0.2">
      <c r="A3" s="60"/>
      <c r="B3" s="252" t="s">
        <v>31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2"/>
    </row>
    <row r="4" spans="1:18" ht="15" customHeight="1" x14ac:dyDescent="0.2">
      <c r="A4" s="60"/>
      <c r="B4" s="251" t="s">
        <v>28</v>
      </c>
      <c r="C4" s="251"/>
      <c r="D4" s="251"/>
      <c r="E4" s="251"/>
      <c r="F4" s="251"/>
      <c r="G4" s="251"/>
      <c r="H4" s="251"/>
      <c r="I4" s="68"/>
      <c r="J4" s="251" t="s">
        <v>94</v>
      </c>
      <c r="K4" s="251"/>
      <c r="L4" s="251"/>
      <c r="M4" s="251"/>
      <c r="N4" s="251"/>
      <c r="O4" s="251"/>
      <c r="P4" s="251"/>
      <c r="Q4" s="22"/>
    </row>
    <row r="5" spans="1:18" ht="15" customHeight="1" x14ac:dyDescent="0.2">
      <c r="A5" s="60"/>
      <c r="B5" s="92">
        <v>2005</v>
      </c>
      <c r="C5" s="92">
        <v>2010</v>
      </c>
      <c r="D5" s="92">
        <v>2015</v>
      </c>
      <c r="E5" s="93">
        <v>2016</v>
      </c>
      <c r="F5" s="93">
        <v>2017</v>
      </c>
      <c r="G5" s="93">
        <v>2018</v>
      </c>
      <c r="H5" s="93">
        <v>2019</v>
      </c>
      <c r="I5" s="92"/>
      <c r="J5" s="92">
        <v>2005</v>
      </c>
      <c r="K5" s="92">
        <v>2010</v>
      </c>
      <c r="L5" s="92">
        <v>2015</v>
      </c>
      <c r="M5" s="93">
        <v>2016</v>
      </c>
      <c r="N5" s="93">
        <v>2017</v>
      </c>
      <c r="O5" s="93">
        <v>2018</v>
      </c>
      <c r="P5" s="93">
        <v>2019</v>
      </c>
      <c r="Q5" s="94"/>
    </row>
    <row r="6" spans="1:18" s="50" customFormat="1" ht="18" customHeight="1" x14ac:dyDescent="0.2">
      <c r="A6" s="69" t="s">
        <v>95</v>
      </c>
      <c r="B6" s="90"/>
      <c r="C6" s="90"/>
      <c r="D6" s="90"/>
      <c r="E6" s="90"/>
      <c r="F6" s="90"/>
      <c r="G6" s="90"/>
      <c r="H6" s="90"/>
      <c r="I6" s="90"/>
      <c r="J6" s="73"/>
      <c r="K6" s="90"/>
      <c r="L6" s="90"/>
      <c r="M6" s="90"/>
      <c r="N6" s="90"/>
      <c r="O6" s="90"/>
      <c r="P6" s="90"/>
      <c r="Q6" s="94"/>
    </row>
    <row r="7" spans="1:18" s="50" customFormat="1" ht="15.95" customHeight="1" x14ac:dyDescent="0.2">
      <c r="A7" s="105" t="s">
        <v>23</v>
      </c>
      <c r="B7" s="72">
        <v>4.2388982942364457</v>
      </c>
      <c r="C7" s="72">
        <v>7.246577060662645</v>
      </c>
      <c r="D7" s="72">
        <v>5.0932076990011099</v>
      </c>
      <c r="E7" s="72">
        <v>5.3564267810840702</v>
      </c>
      <c r="F7" s="173">
        <v>5.5595077499316883</v>
      </c>
      <c r="G7" s="173">
        <v>6.0159543489562246</v>
      </c>
      <c r="H7" s="200">
        <v>6.5015706105085425</v>
      </c>
      <c r="I7" s="73"/>
      <c r="J7" s="72">
        <v>5.5994479080316921</v>
      </c>
      <c r="K7" s="72">
        <v>8.8557156299025621</v>
      </c>
      <c r="L7" s="72">
        <v>7.1071212173140967</v>
      </c>
      <c r="M7" s="165">
        <v>7.8302382315265486</v>
      </c>
      <c r="N7" s="173">
        <v>7.9392438208678744</v>
      </c>
      <c r="O7" s="173">
        <v>8.2655873763266374</v>
      </c>
      <c r="P7" s="200">
        <v>8.5911325041078488</v>
      </c>
      <c r="Q7" s="176"/>
      <c r="R7" s="127"/>
    </row>
    <row r="8" spans="1:18" s="50" customFormat="1" ht="15.95" customHeight="1" x14ac:dyDescent="0.2">
      <c r="A8" s="106" t="s">
        <v>24</v>
      </c>
      <c r="B8" s="74" t="s">
        <v>8</v>
      </c>
      <c r="C8" s="72">
        <v>7.1689041969470022</v>
      </c>
      <c r="D8" s="72">
        <v>6.8913163152053274</v>
      </c>
      <c r="E8" s="72">
        <v>7.7075475663716819</v>
      </c>
      <c r="F8" s="173">
        <v>7.8845884346910946</v>
      </c>
      <c r="G8" s="173">
        <v>7.6435478960508263</v>
      </c>
      <c r="H8" s="173">
        <v>7.9200850774283369</v>
      </c>
      <c r="I8" s="73"/>
      <c r="J8" s="74" t="s">
        <v>8</v>
      </c>
      <c r="K8" s="72">
        <v>8.0607295994380159</v>
      </c>
      <c r="L8" s="72">
        <v>8.1804439511653726</v>
      </c>
      <c r="M8" s="165">
        <v>9.6887389380530973</v>
      </c>
      <c r="N8" s="173">
        <v>10.579168873064273</v>
      </c>
      <c r="O8" s="173">
        <v>10.235308070470165</v>
      </c>
      <c r="P8" s="173">
        <v>10.576751804423292</v>
      </c>
      <c r="Q8" s="176"/>
      <c r="R8" s="127"/>
    </row>
    <row r="9" spans="1:18" s="50" customFormat="1" ht="15.95" customHeight="1" x14ac:dyDescent="0.2">
      <c r="A9" s="106" t="s">
        <v>0</v>
      </c>
      <c r="B9" s="72">
        <v>4.394627355617625</v>
      </c>
      <c r="C9" s="72">
        <v>6.7490636581135757</v>
      </c>
      <c r="D9" s="72">
        <v>4.0920420372936812</v>
      </c>
      <c r="E9" s="72">
        <v>4.7576048994651616</v>
      </c>
      <c r="F9" s="173">
        <v>5.3059185775000461</v>
      </c>
      <c r="G9" s="173">
        <v>5.2002554673334354</v>
      </c>
      <c r="H9" s="173">
        <v>5.6738848625541491</v>
      </c>
      <c r="I9" s="73"/>
      <c r="J9" s="72">
        <v>5.1010705839736943</v>
      </c>
      <c r="K9" s="72">
        <v>7.4055425463601194</v>
      </c>
      <c r="L9" s="72">
        <v>6.2694737606542761</v>
      </c>
      <c r="M9" s="165">
        <v>7.2797012873867191</v>
      </c>
      <c r="N9" s="173">
        <v>7.126210951736434</v>
      </c>
      <c r="O9" s="173">
        <v>6.9694693731317496</v>
      </c>
      <c r="P9" s="173">
        <v>6.2754966673388575</v>
      </c>
      <c r="Q9" s="176"/>
      <c r="R9" s="127"/>
    </row>
    <row r="10" spans="1:18" s="50" customFormat="1" ht="15.95" customHeight="1" x14ac:dyDescent="0.2">
      <c r="A10" s="106" t="s">
        <v>1</v>
      </c>
      <c r="B10" s="72">
        <v>3.562588908323753</v>
      </c>
      <c r="C10" s="72">
        <v>5.9152034869067496</v>
      </c>
      <c r="D10" s="72">
        <v>4.3769315107658162</v>
      </c>
      <c r="E10" s="72">
        <v>4.8265382548672573</v>
      </c>
      <c r="F10" s="173">
        <v>5.0368232234046122</v>
      </c>
      <c r="G10" s="173">
        <v>5.2616420486782562</v>
      </c>
      <c r="H10" s="173">
        <v>5.2966583916383456</v>
      </c>
      <c r="I10" s="73"/>
      <c r="J10" s="72">
        <v>3.8723019611123193</v>
      </c>
      <c r="K10" s="72">
        <v>6.1407324108059189</v>
      </c>
      <c r="L10" s="72">
        <v>4.8872112000000003</v>
      </c>
      <c r="M10" s="165">
        <v>5.4027805115044254</v>
      </c>
      <c r="N10" s="173">
        <v>5.6522220987603768</v>
      </c>
      <c r="O10" s="173">
        <v>5.8836822368234127</v>
      </c>
      <c r="P10" s="173">
        <v>5.9133014132187283</v>
      </c>
      <c r="Q10" s="176"/>
      <c r="R10" s="127"/>
    </row>
    <row r="11" spans="1:18" s="50" customFormat="1" ht="15.95" customHeight="1" x14ac:dyDescent="0.2">
      <c r="A11" s="106" t="s">
        <v>2</v>
      </c>
      <c r="B11" s="72">
        <v>2.4339480528196367</v>
      </c>
      <c r="C11" s="72">
        <v>6.1931256096583009</v>
      </c>
      <c r="D11" s="72">
        <v>5.8030277966703663</v>
      </c>
      <c r="E11" s="72">
        <v>6.1016750717920356</v>
      </c>
      <c r="F11" s="200">
        <v>6.5218479395578814</v>
      </c>
      <c r="G11" s="173">
        <v>6.7975899635867236</v>
      </c>
      <c r="H11" s="173">
        <v>7.3319071047107043</v>
      </c>
      <c r="I11" s="73"/>
      <c r="J11" s="72">
        <v>2.7416100257884111</v>
      </c>
      <c r="K11" s="72">
        <v>6.9345185035242283</v>
      </c>
      <c r="L11" s="72">
        <v>7.4743652270810212</v>
      </c>
      <c r="M11" s="165">
        <v>7.8424466163716815</v>
      </c>
      <c r="N11" s="200">
        <v>8.5336717758852139</v>
      </c>
      <c r="O11" s="173">
        <v>8.7210671460362565</v>
      </c>
      <c r="P11" s="173">
        <v>9.2331242905356632</v>
      </c>
      <c r="Q11" s="176"/>
      <c r="R11" s="127"/>
    </row>
    <row r="12" spans="1:18" s="50" customFormat="1" ht="15.95" customHeight="1" x14ac:dyDescent="0.2">
      <c r="A12" s="112" t="s">
        <v>3</v>
      </c>
      <c r="B12" s="72">
        <v>4.6217665272642536</v>
      </c>
      <c r="C12" s="72">
        <v>6.8173191825034296</v>
      </c>
      <c r="D12" s="72">
        <v>5.0483573806881248</v>
      </c>
      <c r="E12" s="72">
        <v>5.5247123893805314</v>
      </c>
      <c r="F12" s="173">
        <v>5.5718546822751529</v>
      </c>
      <c r="G12" s="173">
        <v>5.6231371204302469</v>
      </c>
      <c r="H12" s="173">
        <v>5.609434029881287</v>
      </c>
      <c r="I12" s="73"/>
      <c r="J12" s="72">
        <v>4.6217665272642536</v>
      </c>
      <c r="K12" s="72">
        <v>8.7939129832166874</v>
      </c>
      <c r="L12" s="72">
        <v>9.4942508324084365</v>
      </c>
      <c r="M12" s="165">
        <v>10.438755530973451</v>
      </c>
      <c r="N12" s="173">
        <v>11.108693781315271</v>
      </c>
      <c r="O12" s="173">
        <v>10.901187934492627</v>
      </c>
      <c r="P12" s="173">
        <v>11.442543693479497</v>
      </c>
      <c r="Q12" s="176"/>
      <c r="R12" s="127"/>
    </row>
    <row r="13" spans="1:18" s="50" customFormat="1" ht="15.95" customHeight="1" x14ac:dyDescent="0.2">
      <c r="A13" s="112" t="s">
        <v>4</v>
      </c>
      <c r="B13" s="72">
        <v>3.6851067428926521</v>
      </c>
      <c r="C13" s="72">
        <v>6.3714064812579219</v>
      </c>
      <c r="D13" s="72">
        <v>6.0028634850166487</v>
      </c>
      <c r="E13" s="72">
        <v>5.9099668141592918</v>
      </c>
      <c r="F13" s="173">
        <v>6.44286731524668</v>
      </c>
      <c r="G13" s="173">
        <v>6.0965247458323217</v>
      </c>
      <c r="H13" s="173">
        <v>6.183973402762013</v>
      </c>
      <c r="I13" s="73"/>
      <c r="J13" s="72">
        <v>3.6851067428926521</v>
      </c>
      <c r="K13" s="72">
        <v>7.3747100590603143</v>
      </c>
      <c r="L13" s="72">
        <v>6.8920421753607117</v>
      </c>
      <c r="M13" s="165">
        <v>7.3403263274336279</v>
      </c>
      <c r="N13" s="173">
        <v>8.3205779662255033</v>
      </c>
      <c r="O13" s="173">
        <v>7.8308046445016029</v>
      </c>
      <c r="P13" s="173">
        <v>7.596199952896316</v>
      </c>
      <c r="Q13" s="176"/>
      <c r="R13" s="127"/>
    </row>
    <row r="14" spans="1:18" s="50" customFormat="1" ht="15.95" customHeight="1" x14ac:dyDescent="0.2">
      <c r="A14" s="106" t="s">
        <v>5</v>
      </c>
      <c r="B14" s="72">
        <v>5.4695461861115424</v>
      </c>
      <c r="C14" s="72">
        <v>8.8839530478912607</v>
      </c>
      <c r="D14" s="72">
        <v>8.6619521407325202</v>
      </c>
      <c r="E14" s="72">
        <v>8.7684960381637165</v>
      </c>
      <c r="F14" s="173">
        <v>9.6243857466118659</v>
      </c>
      <c r="G14" s="173">
        <v>9.6360471178920228</v>
      </c>
      <c r="H14" s="173">
        <v>10.094388897049503</v>
      </c>
      <c r="I14" s="73"/>
      <c r="J14" s="72">
        <v>5.4695461861115424</v>
      </c>
      <c r="K14" s="72">
        <v>8.8839530478912607</v>
      </c>
      <c r="L14" s="72">
        <v>8.6619521407325202</v>
      </c>
      <c r="M14" s="165">
        <v>8.7684960381637165</v>
      </c>
      <c r="N14" s="173">
        <v>9.6243857466118659</v>
      </c>
      <c r="O14" s="173">
        <v>9.6360471178920228</v>
      </c>
      <c r="P14" s="173">
        <v>10.094388897049503</v>
      </c>
      <c r="Q14" s="176"/>
      <c r="R14" s="127"/>
    </row>
    <row r="15" spans="1:18" s="50" customFormat="1" ht="15.95" customHeight="1" x14ac:dyDescent="0.2">
      <c r="A15" s="106" t="s">
        <v>6</v>
      </c>
      <c r="B15" s="72">
        <v>7.5206260059033712</v>
      </c>
      <c r="C15" s="72"/>
      <c r="D15" s="72">
        <v>7.3533374097669268</v>
      </c>
      <c r="E15" s="72">
        <v>7.9239380094026561</v>
      </c>
      <c r="F15" s="173">
        <v>8.2525347219546425</v>
      </c>
      <c r="G15" s="173">
        <v>8.6065287537366846</v>
      </c>
      <c r="H15" s="173">
        <v>8.993687068212088</v>
      </c>
      <c r="I15" s="73"/>
      <c r="J15" s="72">
        <v>9.5717058256952008</v>
      </c>
      <c r="K15" s="72">
        <v>12.994284401353937</v>
      </c>
      <c r="L15" s="72">
        <v>12.323873218201999</v>
      </c>
      <c r="M15" s="165">
        <v>13.688861942588494</v>
      </c>
      <c r="N15" s="173">
        <v>13.753865480964645</v>
      </c>
      <c r="O15" s="173">
        <v>13.074728723439577</v>
      </c>
      <c r="P15" s="173">
        <v>14.504575052265656</v>
      </c>
      <c r="Q15" s="176"/>
      <c r="R15" s="127"/>
    </row>
    <row r="16" spans="1:18" s="50" customFormat="1" ht="15.95" customHeight="1" x14ac:dyDescent="0.2">
      <c r="A16" s="106" t="s">
        <v>7</v>
      </c>
      <c r="B16" s="74" t="s">
        <v>8</v>
      </c>
      <c r="C16" s="72">
        <v>6.9287973578148057</v>
      </c>
      <c r="D16" s="72">
        <v>4.0793340732519425</v>
      </c>
      <c r="E16" s="72">
        <v>4.3935398230088492</v>
      </c>
      <c r="F16" s="173">
        <v>5.147290735550337</v>
      </c>
      <c r="G16" s="173">
        <v>5.4284730501714504</v>
      </c>
      <c r="H16" s="173">
        <v>5.5787334527044541</v>
      </c>
      <c r="I16" s="73"/>
      <c r="J16" s="74" t="s">
        <v>8</v>
      </c>
      <c r="K16" s="72">
        <v>7.5033387228811339</v>
      </c>
      <c r="L16" s="72">
        <v>4.7035738068812432</v>
      </c>
      <c r="M16" s="165">
        <v>5.0984734513274343</v>
      </c>
      <c r="N16" s="173">
        <v>5.9701569415736913</v>
      </c>
      <c r="O16" s="173">
        <v>6.2593346955033144</v>
      </c>
      <c r="P16" s="173">
        <v>6.40326323973939</v>
      </c>
      <c r="Q16" s="176"/>
      <c r="R16" s="127"/>
    </row>
    <row r="17" spans="1:21" s="50" customFormat="1" ht="15.95" customHeight="1" x14ac:dyDescent="0.2">
      <c r="A17" s="112" t="s">
        <v>9</v>
      </c>
      <c r="B17" s="74" t="s">
        <v>8</v>
      </c>
      <c r="C17" s="72">
        <v>6.581499965498594</v>
      </c>
      <c r="D17" s="72">
        <v>4.830599334073252</v>
      </c>
      <c r="E17" s="72">
        <v>5.0287997787610621</v>
      </c>
      <c r="F17" s="173">
        <v>5.2304527457335492</v>
      </c>
      <c r="G17" s="173">
        <v>5.269202447232435</v>
      </c>
      <c r="H17" s="173">
        <v>5.64013460705812</v>
      </c>
      <c r="I17" s="73"/>
      <c r="J17" s="74" t="s">
        <v>8</v>
      </c>
      <c r="K17" s="72">
        <v>7.5162015892632157</v>
      </c>
      <c r="L17" s="72">
        <v>5.8576914539400669</v>
      </c>
      <c r="M17" s="165">
        <v>6.3116150442477883</v>
      </c>
      <c r="N17" s="173">
        <v>6.7054841895094528</v>
      </c>
      <c r="O17" s="173">
        <v>6.9725130619969082</v>
      </c>
      <c r="P17" s="173">
        <v>7.5698851724590313</v>
      </c>
      <c r="Q17" s="176"/>
      <c r="R17" s="127"/>
    </row>
    <row r="18" spans="1:21" s="50" customFormat="1" ht="15.95" customHeight="1" x14ac:dyDescent="0.2">
      <c r="A18" s="106" t="s">
        <v>10</v>
      </c>
      <c r="B18" s="72">
        <v>5.3909214596861892</v>
      </c>
      <c r="C18" s="72">
        <v>7.9749771568908043</v>
      </c>
      <c r="D18" s="72">
        <v>7.2223085460599332</v>
      </c>
      <c r="E18" s="72">
        <v>7.7624668141592919</v>
      </c>
      <c r="F18" s="173">
        <v>7.8259828530306166</v>
      </c>
      <c r="G18" s="173">
        <v>7.0565725468813882</v>
      </c>
      <c r="H18" s="200">
        <v>7.5786567659381276</v>
      </c>
      <c r="I18" s="73"/>
      <c r="J18" s="72">
        <v>5.3909214596861892</v>
      </c>
      <c r="K18" s="72">
        <v>7.9749771568908043</v>
      </c>
      <c r="L18" s="72">
        <v>8.3256159822419544</v>
      </c>
      <c r="M18" s="165">
        <v>9.2502046460176981</v>
      </c>
      <c r="N18" s="173">
        <v>10.031964596837902</v>
      </c>
      <c r="O18" s="173">
        <v>10.144652570532305</v>
      </c>
      <c r="P18" s="200">
        <v>10.175048435750263</v>
      </c>
      <c r="Q18" s="176"/>
      <c r="R18" s="127"/>
    </row>
    <row r="19" spans="1:21" s="50" customFormat="1" ht="15.95" customHeight="1" x14ac:dyDescent="0.2">
      <c r="A19" s="106" t="s">
        <v>11</v>
      </c>
      <c r="B19" s="72">
        <v>4.3629202540065251</v>
      </c>
      <c r="C19" s="72">
        <v>8.1894495896101489</v>
      </c>
      <c r="D19" s="72">
        <v>7.9404183296337409</v>
      </c>
      <c r="E19" s="72">
        <v>8.1649363738938057</v>
      </c>
      <c r="F19" s="173">
        <v>8.533738918266069</v>
      </c>
      <c r="G19" s="173">
        <v>9.0908133198571726</v>
      </c>
      <c r="H19" s="173">
        <v>9.1444167271019019</v>
      </c>
      <c r="I19" s="73"/>
      <c r="J19" s="72">
        <v>4.5860093690725492</v>
      </c>
      <c r="K19" s="72">
        <v>8.5949056605009613</v>
      </c>
      <c r="L19" s="72">
        <v>8.2427190506104324</v>
      </c>
      <c r="M19" s="165">
        <v>8.574331496681415</v>
      </c>
      <c r="N19" s="173">
        <v>8.9700430648158438</v>
      </c>
      <c r="O19" s="173">
        <v>9.5555990054455169</v>
      </c>
      <c r="P19" s="173">
        <v>9.6119430104014079</v>
      </c>
      <c r="Q19" s="176"/>
      <c r="R19" s="127"/>
    </row>
    <row r="20" spans="1:21" s="50" customFormat="1" ht="15.95" customHeight="1" x14ac:dyDescent="0.2">
      <c r="A20" s="106" t="s">
        <v>12</v>
      </c>
      <c r="B20" s="74" t="s">
        <v>8</v>
      </c>
      <c r="C20" s="72">
        <v>6.1895159550036984</v>
      </c>
      <c r="D20" s="72">
        <v>3.8069177838414996</v>
      </c>
      <c r="E20" s="72">
        <v>4.4203646563814862</v>
      </c>
      <c r="F20" s="173">
        <v>4.8091037111136856</v>
      </c>
      <c r="G20" s="173">
        <v>4.8765545632358966</v>
      </c>
      <c r="H20" s="173">
        <v>5.1860026810816757</v>
      </c>
      <c r="I20" s="73"/>
      <c r="J20" s="74" t="s">
        <v>8</v>
      </c>
      <c r="K20" s="72">
        <v>6.2344652357226797</v>
      </c>
      <c r="L20" s="72">
        <v>3.8457124214023013</v>
      </c>
      <c r="M20" s="165">
        <v>4.4636676016830297</v>
      </c>
      <c r="N20" s="173">
        <v>4.8545326144871384</v>
      </c>
      <c r="O20" s="173">
        <v>5.2302719220906893</v>
      </c>
      <c r="P20" s="173">
        <v>5.5240707209901565</v>
      </c>
      <c r="Q20" s="176"/>
      <c r="R20" s="127"/>
    </row>
    <row r="21" spans="1:21" s="50" customFormat="1" ht="15.95" customHeight="1" thickBot="1" x14ac:dyDescent="0.25">
      <c r="A21" s="120" t="s">
        <v>62</v>
      </c>
      <c r="B21" s="76">
        <v>4.5600000000000005</v>
      </c>
      <c r="C21" s="76">
        <v>7.5728999999999997</v>
      </c>
      <c r="D21" s="76">
        <v>9.2487081999999994</v>
      </c>
      <c r="E21" s="76">
        <v>8.9347862000000013</v>
      </c>
      <c r="F21" s="174">
        <v>9.3914252999999999</v>
      </c>
      <c r="G21" s="174">
        <v>10.0275655</v>
      </c>
      <c r="H21" s="174">
        <v>10.932914200000001</v>
      </c>
      <c r="I21" s="77"/>
      <c r="J21" s="76">
        <v>4.7700000000000005</v>
      </c>
      <c r="K21" s="76">
        <v>7.8388000000000009</v>
      </c>
      <c r="L21" s="76">
        <v>9.4978537999999997</v>
      </c>
      <c r="M21" s="166">
        <v>9.2802441000000009</v>
      </c>
      <c r="N21" s="174">
        <v>9.7891861000000002</v>
      </c>
      <c r="O21" s="174">
        <v>10.430324500000001</v>
      </c>
      <c r="P21" s="174">
        <v>11.5298777</v>
      </c>
      <c r="Q21" s="176"/>
      <c r="R21" s="127"/>
      <c r="T21" s="127"/>
      <c r="U21" s="127"/>
    </row>
    <row r="22" spans="1:21" s="50" customFormat="1" ht="18" customHeight="1" thickTop="1" thickBot="1" x14ac:dyDescent="0.25">
      <c r="A22" s="78" t="s">
        <v>63</v>
      </c>
      <c r="B22" s="77"/>
      <c r="C22" s="77"/>
      <c r="D22" s="77"/>
      <c r="E22" s="79"/>
      <c r="F22" s="80"/>
      <c r="G22" s="80"/>
      <c r="H22" s="80"/>
      <c r="I22" s="77"/>
      <c r="J22" s="81"/>
      <c r="K22" s="81"/>
      <c r="L22" s="81"/>
      <c r="M22" s="81"/>
      <c r="N22" s="82"/>
      <c r="O22" s="82"/>
      <c r="P22" s="82"/>
      <c r="T22" s="127"/>
      <c r="U22" s="127"/>
    </row>
    <row r="23" spans="1:21" s="50" customFormat="1" ht="15.95" customHeight="1" thickTop="1" x14ac:dyDescent="0.2">
      <c r="A23" s="107" t="s">
        <v>53</v>
      </c>
      <c r="B23" s="74" t="s">
        <v>8</v>
      </c>
      <c r="C23" s="74" t="s">
        <v>8</v>
      </c>
      <c r="D23" s="74" t="s">
        <v>8</v>
      </c>
      <c r="E23" s="74" t="s">
        <v>8</v>
      </c>
      <c r="F23" s="74" t="s">
        <v>8</v>
      </c>
      <c r="G23" s="74" t="s">
        <v>8</v>
      </c>
      <c r="H23" s="74" t="s">
        <v>8</v>
      </c>
      <c r="I23" s="83"/>
      <c r="J23" s="74" t="s">
        <v>8</v>
      </c>
      <c r="K23" s="74" t="s">
        <v>8</v>
      </c>
      <c r="L23" s="74" t="s">
        <v>8</v>
      </c>
      <c r="M23" s="74" t="s">
        <v>8</v>
      </c>
      <c r="N23" s="74" t="s">
        <v>8</v>
      </c>
      <c r="O23" s="74"/>
      <c r="P23" s="74"/>
    </row>
    <row r="24" spans="1:21" s="50" customFormat="1" ht="15.95" customHeight="1" x14ac:dyDescent="0.2">
      <c r="A24" s="107" t="s">
        <v>16</v>
      </c>
      <c r="B24" s="72">
        <v>2.714926257811288</v>
      </c>
      <c r="C24" s="72">
        <v>4.3300948349999313</v>
      </c>
      <c r="D24" s="72">
        <v>3.8789671361502345</v>
      </c>
      <c r="E24" s="165">
        <v>5.1744169811320759</v>
      </c>
      <c r="F24" s="173">
        <v>5.729313571076589</v>
      </c>
      <c r="G24" s="173">
        <v>5.5636927367859164</v>
      </c>
      <c r="H24" s="173">
        <v>6.2938416716620393</v>
      </c>
      <c r="I24" s="72"/>
      <c r="J24" s="72">
        <v>3.041807011260139</v>
      </c>
      <c r="K24" s="72">
        <v>4.7260251319592861</v>
      </c>
      <c r="L24" s="72">
        <v>4.1860093896713613</v>
      </c>
      <c r="M24" s="168">
        <v>5.840151905433963</v>
      </c>
      <c r="N24" s="173">
        <v>6.5045220194018025</v>
      </c>
      <c r="O24" s="173">
        <v>6.2942226791154923</v>
      </c>
      <c r="P24" s="173">
        <v>7.0881073135004158</v>
      </c>
      <c r="Q24" s="176"/>
    </row>
    <row r="25" spans="1:21" s="50" customFormat="1" ht="15.95" customHeight="1" x14ac:dyDescent="0.2">
      <c r="A25" s="107" t="s">
        <v>32</v>
      </c>
      <c r="B25" s="72">
        <v>4.4322487001425612</v>
      </c>
      <c r="C25" s="72">
        <v>9.2201945748054186</v>
      </c>
      <c r="D25" s="72">
        <v>6.3135272699548661</v>
      </c>
      <c r="E25" s="165">
        <v>6.4978383916846258</v>
      </c>
      <c r="F25" s="173">
        <v>6.7767123502585154</v>
      </c>
      <c r="G25" s="173">
        <v>7.1288732842958478</v>
      </c>
      <c r="H25" s="173">
        <v>8.0513971000320659</v>
      </c>
      <c r="I25" s="72"/>
      <c r="J25" s="72">
        <v>4.4322487001425612</v>
      </c>
      <c r="K25" s="72">
        <v>9.3162311984590787</v>
      </c>
      <c r="L25" s="72">
        <v>6.388785270198837</v>
      </c>
      <c r="M25" s="165">
        <v>6.5831077772821542</v>
      </c>
      <c r="N25" s="173">
        <v>6.8706885351288634</v>
      </c>
      <c r="O25" s="173">
        <v>7.2265167958589966</v>
      </c>
      <c r="P25" s="173">
        <v>8.1481046406983992</v>
      </c>
      <c r="Q25" s="176"/>
    </row>
    <row r="26" spans="1:21" s="50" customFormat="1" ht="15.95" customHeight="1" x14ac:dyDescent="0.2">
      <c r="A26" s="107" t="s">
        <v>33</v>
      </c>
      <c r="B26" s="72">
        <v>5.2055422874262502</v>
      </c>
      <c r="C26" s="72">
        <v>8.3980690733652814</v>
      </c>
      <c r="D26" s="72">
        <v>5.8822469525276331</v>
      </c>
      <c r="E26" s="165">
        <v>6.0283127239815144</v>
      </c>
      <c r="F26" s="173">
        <v>6.2352387122459891</v>
      </c>
      <c r="G26" s="173">
        <v>6.7237406883799764</v>
      </c>
      <c r="H26" s="173">
        <v>6.5345751280998368</v>
      </c>
      <c r="I26" s="72"/>
      <c r="J26" s="72">
        <v>5.2568244741801102</v>
      </c>
      <c r="K26" s="72">
        <v>8.5897248160293209</v>
      </c>
      <c r="L26" s="72">
        <v>6.5218548953917352</v>
      </c>
      <c r="M26" s="165">
        <v>6.6548913806359025</v>
      </c>
      <c r="N26" s="173">
        <v>6.8845122278967681</v>
      </c>
      <c r="O26" s="173">
        <v>7.073473448022817</v>
      </c>
      <c r="P26" s="173">
        <v>6.8744685146180586</v>
      </c>
      <c r="Q26" s="176"/>
    </row>
    <row r="27" spans="1:21" s="50" customFormat="1" ht="15.95" customHeight="1" x14ac:dyDescent="0.2">
      <c r="A27" s="107" t="s">
        <v>14</v>
      </c>
      <c r="B27" s="72">
        <v>6.2282753102830837</v>
      </c>
      <c r="C27" s="72">
        <v>9.719822645445312</v>
      </c>
      <c r="D27" s="72">
        <v>9.6067498884315974</v>
      </c>
      <c r="E27" s="165">
        <v>10.936088848653071</v>
      </c>
      <c r="F27" s="173">
        <v>11.421496668314081</v>
      </c>
      <c r="G27" s="173">
        <v>11.79097117423049</v>
      </c>
      <c r="H27" s="200">
        <v>12.605482212777245</v>
      </c>
      <c r="I27" s="72"/>
      <c r="J27" s="72">
        <v>6.428075624992621</v>
      </c>
      <c r="K27" s="72">
        <v>9.9964499326160983</v>
      </c>
      <c r="L27" s="72">
        <v>9.8094324887191959</v>
      </c>
      <c r="M27" s="165">
        <v>11.191481622749373</v>
      </c>
      <c r="N27" s="173">
        <v>11.681082693303583</v>
      </c>
      <c r="O27" s="173">
        <v>12.045552418152408</v>
      </c>
      <c r="P27" s="200">
        <v>12.874958953764297</v>
      </c>
      <c r="Q27" s="176"/>
    </row>
    <row r="28" spans="1:21" s="50" customFormat="1" ht="15.95" customHeight="1" x14ac:dyDescent="0.2">
      <c r="A28" s="107" t="s">
        <v>54</v>
      </c>
      <c r="B28" s="74" t="s">
        <v>8</v>
      </c>
      <c r="C28" s="74">
        <v>4.2941009217339667</v>
      </c>
      <c r="D28" s="74">
        <v>6.209279692816021</v>
      </c>
      <c r="E28" s="167">
        <v>6.8386405523402347</v>
      </c>
      <c r="F28" s="173">
        <v>7.3772089782856538</v>
      </c>
      <c r="G28" s="173">
        <v>7.2546642974169826</v>
      </c>
      <c r="H28" s="173">
        <v>7.165670577667953</v>
      </c>
      <c r="I28" s="72"/>
      <c r="J28" s="72">
        <v>3.236056414795172</v>
      </c>
      <c r="K28" s="72">
        <v>4.4529820954700012</v>
      </c>
      <c r="L28" s="72">
        <v>6.4390247757244037</v>
      </c>
      <c r="M28" s="165">
        <v>7.0916721681835693</v>
      </c>
      <c r="N28" s="173">
        <v>7.6501657310873981</v>
      </c>
      <c r="O28" s="173">
        <v>7.5230885323936132</v>
      </c>
      <c r="P28" s="173">
        <v>7.4307997905558594</v>
      </c>
      <c r="Q28" s="176"/>
    </row>
    <row r="29" spans="1:21" s="50" customFormat="1" ht="15.95" customHeight="1" x14ac:dyDescent="0.2">
      <c r="A29" s="107" t="s">
        <v>55</v>
      </c>
      <c r="B29" s="72">
        <v>3.3762198891489099</v>
      </c>
      <c r="C29" s="72">
        <v>4.5617845595729669</v>
      </c>
      <c r="D29" s="72">
        <v>5.2436236414225945</v>
      </c>
      <c r="E29" s="165">
        <v>5.5236378469728589</v>
      </c>
      <c r="F29" s="173">
        <v>6.7429593472455123</v>
      </c>
      <c r="G29" s="200">
        <v>7.3982628642072399</v>
      </c>
      <c r="H29" s="200">
        <v>7.1584850031884786</v>
      </c>
      <c r="I29" s="72"/>
      <c r="J29" s="72">
        <v>3.3762198891489099</v>
      </c>
      <c r="K29" s="72">
        <v>4.5617845595729669</v>
      </c>
      <c r="L29" s="72">
        <v>5.2436236414225945</v>
      </c>
      <c r="M29" s="165">
        <v>5.5236378469728589</v>
      </c>
      <c r="N29" s="173">
        <v>6.7429593472455123</v>
      </c>
      <c r="O29" s="200">
        <v>7.3982628642072399</v>
      </c>
      <c r="P29" s="200">
        <v>7.1584850031884786</v>
      </c>
      <c r="Q29" s="176"/>
    </row>
    <row r="30" spans="1:21" s="50" customFormat="1" ht="15.95" customHeight="1" x14ac:dyDescent="0.2">
      <c r="A30" s="107" t="s">
        <v>56</v>
      </c>
      <c r="B30" s="72">
        <v>1.9113204045010594</v>
      </c>
      <c r="C30" s="72">
        <v>3.8187041616952113</v>
      </c>
      <c r="D30" s="72">
        <v>1.8491071428571431</v>
      </c>
      <c r="E30" s="165">
        <v>2.5141071428571431</v>
      </c>
      <c r="F30" s="173">
        <v>2.8284339371411642</v>
      </c>
      <c r="G30" s="173">
        <v>4.0852013436307901</v>
      </c>
      <c r="H30" s="200">
        <v>3.7583780041154484</v>
      </c>
      <c r="I30" s="72"/>
      <c r="J30" s="72">
        <v>1.9113204045010594</v>
      </c>
      <c r="K30" s="72">
        <v>3.8187041616952113</v>
      </c>
      <c r="L30" s="72">
        <v>1.8491071428571431</v>
      </c>
      <c r="M30" s="165">
        <v>2.5141071428571431</v>
      </c>
      <c r="N30" s="173">
        <v>2.8284339371411642</v>
      </c>
      <c r="O30" s="173">
        <v>4.0852013436307901</v>
      </c>
      <c r="P30" s="200">
        <v>3.7583780041154484</v>
      </c>
      <c r="Q30" s="176"/>
    </row>
    <row r="31" spans="1:21" s="50" customFormat="1" ht="15.95" customHeight="1" x14ac:dyDescent="0.2">
      <c r="A31" s="107" t="s">
        <v>34</v>
      </c>
      <c r="B31" s="72">
        <v>3.5064480388339612</v>
      </c>
      <c r="C31" s="72">
        <v>7.364583937504892</v>
      </c>
      <c r="D31" s="72">
        <v>5.5192179779840842</v>
      </c>
      <c r="E31" s="165">
        <v>5.7579943089249497</v>
      </c>
      <c r="F31" s="173">
        <v>6.3882841014464473</v>
      </c>
      <c r="G31" s="173">
        <v>6.7506410041259155</v>
      </c>
      <c r="H31" s="173">
        <v>7.6458748376530821</v>
      </c>
      <c r="I31" s="72"/>
      <c r="J31" s="72">
        <v>3.8466536340288031</v>
      </c>
      <c r="K31" s="72">
        <v>7.7941510177713891</v>
      </c>
      <c r="L31" s="72">
        <v>5.8661675801061</v>
      </c>
      <c r="M31" s="165">
        <v>6.1337549580121706</v>
      </c>
      <c r="N31" s="173">
        <v>6.7992377948014564</v>
      </c>
      <c r="O31" s="173">
        <v>7.1658505073656569</v>
      </c>
      <c r="P31" s="173">
        <v>7.7479211715798986</v>
      </c>
      <c r="Q31" s="176"/>
    </row>
    <row r="32" spans="1:21" s="50" customFormat="1" ht="15.95" customHeight="1" x14ac:dyDescent="0.2">
      <c r="A32" s="107" t="s">
        <v>68</v>
      </c>
      <c r="B32" s="72">
        <v>6.0821353589560356</v>
      </c>
      <c r="C32" s="72">
        <v>10.950586913279093</v>
      </c>
      <c r="D32" s="72">
        <v>8.446703973362931</v>
      </c>
      <c r="E32" s="165">
        <v>9.1569464352876118</v>
      </c>
      <c r="F32" s="173">
        <v>9.8899939146114484</v>
      </c>
      <c r="G32" s="173">
        <v>10.471157306557284</v>
      </c>
      <c r="H32" s="173">
        <v>11.390352712278881</v>
      </c>
      <c r="I32" s="72"/>
      <c r="J32" s="72">
        <v>6.0821353589560356</v>
      </c>
      <c r="K32" s="72">
        <v>11.062065088590471</v>
      </c>
      <c r="L32" s="72">
        <v>8.5432288568257491</v>
      </c>
      <c r="M32" s="165">
        <v>9.265153747234514</v>
      </c>
      <c r="N32" s="173">
        <v>10.005549716234972</v>
      </c>
      <c r="O32" s="173">
        <v>10.587955748712563</v>
      </c>
      <c r="P32" s="173">
        <v>11.506137746202938</v>
      </c>
      <c r="Q32" s="176"/>
    </row>
    <row r="33" spans="1:17" s="50" customFormat="1" ht="15.95" customHeight="1" x14ac:dyDescent="0.2">
      <c r="A33" s="107" t="s">
        <v>57</v>
      </c>
      <c r="B33" s="72">
        <v>4.4329283931354748</v>
      </c>
      <c r="C33" s="72">
        <v>6.9857105351491313</v>
      </c>
      <c r="D33" s="72">
        <v>7.2606237006237011</v>
      </c>
      <c r="E33" s="165">
        <v>8.9164492385786804</v>
      </c>
      <c r="F33" s="173">
        <v>8.4300613772173882</v>
      </c>
      <c r="G33" s="173">
        <v>7.3870040150153766</v>
      </c>
      <c r="H33" s="173">
        <v>7.5697245850844741</v>
      </c>
      <c r="I33" s="72"/>
      <c r="J33" s="72">
        <v>4.4329283931354748</v>
      </c>
      <c r="K33" s="72">
        <v>7.2651389565550968</v>
      </c>
      <c r="L33" s="72">
        <v>8.0084407484407478</v>
      </c>
      <c r="M33" s="168">
        <v>9.8944187817258893</v>
      </c>
      <c r="N33" s="173">
        <v>9.6129511869298359</v>
      </c>
      <c r="O33" s="173">
        <v>9.1503780922894169</v>
      </c>
      <c r="P33" s="173">
        <v>9.3833044335942954</v>
      </c>
      <c r="Q33" s="176"/>
    </row>
    <row r="34" spans="1:17" s="50" customFormat="1" ht="15.95" customHeight="1" x14ac:dyDescent="0.2">
      <c r="A34" s="107" t="s">
        <v>58</v>
      </c>
      <c r="B34" s="72">
        <v>4.7699212557742836</v>
      </c>
      <c r="C34" s="72">
        <v>7.9624175500861583</v>
      </c>
      <c r="D34" s="72">
        <v>5.9683804627249364</v>
      </c>
      <c r="E34" s="165">
        <v>6.3795146922567838</v>
      </c>
      <c r="F34" s="173">
        <v>5.5375418216232664</v>
      </c>
      <c r="G34" s="173">
        <v>5.2487093039332269</v>
      </c>
      <c r="H34" s="173">
        <v>6.9100519994521274</v>
      </c>
      <c r="I34" s="83"/>
      <c r="J34" s="72">
        <v>4.9607181060052552</v>
      </c>
      <c r="K34" s="72">
        <v>8.280931529766832</v>
      </c>
      <c r="L34" s="72">
        <v>6.207110877708411</v>
      </c>
      <c r="M34" s="175">
        <v>6.580770488418267</v>
      </c>
      <c r="N34" s="173">
        <v>5.6685602062802678</v>
      </c>
      <c r="O34" s="173">
        <v>5.333975326998873</v>
      </c>
      <c r="P34" s="173">
        <v>7.0248221946976086</v>
      </c>
      <c r="Q34" s="176"/>
    </row>
    <row r="35" spans="1:17" s="50" customFormat="1" ht="15.95" customHeight="1" thickBot="1" x14ac:dyDescent="0.25">
      <c r="A35" s="113" t="s">
        <v>17</v>
      </c>
      <c r="B35" s="76">
        <v>3.0046326312666669</v>
      </c>
      <c r="C35" s="76">
        <v>4.1863113212495904</v>
      </c>
      <c r="D35" s="76">
        <v>4.3044945217142851</v>
      </c>
      <c r="E35" s="166">
        <v>4.7734610968571412</v>
      </c>
      <c r="F35" s="174">
        <v>5.0856882315633145</v>
      </c>
      <c r="G35" s="174">
        <v>4.9392461055414278</v>
      </c>
      <c r="H35" s="174">
        <v>5.0974398519121245</v>
      </c>
      <c r="I35" s="81"/>
      <c r="J35" s="76">
        <v>3.1548642628300003</v>
      </c>
      <c r="K35" s="76">
        <v>4.3956268873120701</v>
      </c>
      <c r="L35" s="76">
        <v>4.5197192477999995</v>
      </c>
      <c r="M35" s="166">
        <v>5.0121341516999989</v>
      </c>
      <c r="N35" s="174">
        <v>5.3399726431414809</v>
      </c>
      <c r="O35" s="174">
        <v>5.1862084108184998</v>
      </c>
      <c r="P35" s="174">
        <v>5.3523118445077307</v>
      </c>
      <c r="Q35" s="176"/>
    </row>
    <row r="36" spans="1:17" s="50" customFormat="1" ht="18" customHeight="1" thickTop="1" x14ac:dyDescent="0.2">
      <c r="A36" s="71" t="s">
        <v>59</v>
      </c>
      <c r="B36" s="72">
        <f t="shared" ref="B36:G36" si="0">MEDIAN(B7:B21,B23:B35)</f>
        <v>4.4134380278800931</v>
      </c>
      <c r="C36" s="72">
        <f t="shared" si="0"/>
        <v>6.957253946481968</v>
      </c>
      <c r="D36" s="72">
        <f t="shared" si="0"/>
        <v>5.8822469525276331</v>
      </c>
      <c r="E36" s="72">
        <f t="shared" si="0"/>
        <v>6.0283127239815144</v>
      </c>
      <c r="F36" s="72">
        <f t="shared" si="0"/>
        <v>6.44286731524668</v>
      </c>
      <c r="G36" s="72">
        <f t="shared" si="0"/>
        <v>6.7506410041259155</v>
      </c>
      <c r="H36" s="72">
        <f t="shared" ref="H36" si="1">MEDIAN(H7:H21,H23:H35)</f>
        <v>7.1584850031884786</v>
      </c>
      <c r="I36" s="83"/>
      <c r="J36" s="72">
        <f t="shared" ref="J36:O36" si="2">MEDIAN(J7:J21,J23:J35)</f>
        <v>4.5860093690725492</v>
      </c>
      <c r="K36" s="72">
        <f t="shared" si="2"/>
        <v>7.7941510177713891</v>
      </c>
      <c r="L36" s="72">
        <f t="shared" si="2"/>
        <v>6.5218548953917352</v>
      </c>
      <c r="M36" s="72">
        <f t="shared" si="2"/>
        <v>7.2797012873867191</v>
      </c>
      <c r="N36" s="72">
        <f t="shared" si="2"/>
        <v>7.6501657310873981</v>
      </c>
      <c r="O36" s="72">
        <f t="shared" si="2"/>
        <v>7.5230885323936132</v>
      </c>
      <c r="P36" s="72">
        <f t="shared" ref="P36" si="3">MEDIAN(P7:P21,P23:P35)</f>
        <v>7.7479211715798986</v>
      </c>
      <c r="Q36" s="177"/>
    </row>
    <row r="37" spans="1:17" s="50" customFormat="1" ht="15" customHeight="1" x14ac:dyDescent="0.2">
      <c r="A37" s="85" t="s">
        <v>35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177"/>
    </row>
    <row r="38" spans="1:17" s="50" customFormat="1" ht="18" customHeight="1" x14ac:dyDescent="0.2">
      <c r="A38" s="71" t="s">
        <v>60</v>
      </c>
      <c r="B38" s="91">
        <f t="shared" ref="B38:G38" si="4">(B21-B36)/B36*100</f>
        <v>3.3208118295546916</v>
      </c>
      <c r="C38" s="91">
        <f t="shared" si="4"/>
        <v>8.8489806215761568</v>
      </c>
      <c r="D38" s="91">
        <f t="shared" si="4"/>
        <v>57.230872396912545</v>
      </c>
      <c r="E38" s="91">
        <f t="shared" si="4"/>
        <v>48.213714335955196</v>
      </c>
      <c r="F38" s="91">
        <f t="shared" si="4"/>
        <v>45.764685822036483</v>
      </c>
      <c r="G38" s="91">
        <f t="shared" si="4"/>
        <v>48.542419806819311</v>
      </c>
      <c r="H38" s="91">
        <f t="shared" ref="H38" si="5">(H21-H36)/H36*100</f>
        <v>52.726648098450227</v>
      </c>
      <c r="I38" s="86"/>
      <c r="J38" s="91">
        <f t="shared" ref="J38:O38" si="6">(J21-J36)/J36*100</f>
        <v>4.0119985835236216</v>
      </c>
      <c r="K38" s="86">
        <f t="shared" si="6"/>
        <v>0.57285241364720763</v>
      </c>
      <c r="L38" s="86">
        <f t="shared" si="6"/>
        <v>45.631173222070146</v>
      </c>
      <c r="M38" s="86">
        <f t="shared" si="6"/>
        <v>27.481111293392651</v>
      </c>
      <c r="N38" s="86">
        <f t="shared" si="6"/>
        <v>27.96044483350769</v>
      </c>
      <c r="O38" s="86">
        <f t="shared" si="6"/>
        <v>38.644181244021539</v>
      </c>
      <c r="P38" s="86">
        <f t="shared" ref="P38" si="7">(P21-P36)/P36*100</f>
        <v>48.812532351163725</v>
      </c>
      <c r="Q38" s="178"/>
    </row>
    <row r="39" spans="1:17" s="50" customFormat="1" ht="18" customHeight="1" thickBot="1" x14ac:dyDescent="0.25">
      <c r="A39" s="87" t="s">
        <v>61</v>
      </c>
      <c r="B39" s="88">
        <f>_xlfn.RANK.AVG(B21,(B7:B21,B23:B35),1)</f>
        <v>14</v>
      </c>
      <c r="C39" s="88">
        <f>_xlfn.RANK.AVG(C21,(C7:C21,C23:C35),1)</f>
        <v>18</v>
      </c>
      <c r="D39" s="88">
        <f>_xlfn.RANK.AVG(D21,(D7:D21,D23:D35),1)</f>
        <v>26</v>
      </c>
      <c r="E39" s="88">
        <f>_xlfn.RANK.AVG(E21,(E7:E21,E23:E35),1)</f>
        <v>25</v>
      </c>
      <c r="F39" s="88">
        <f>_xlfn.RANK.AVG(F21,(F7:F21,F23:F35),1)</f>
        <v>24</v>
      </c>
      <c r="G39" s="88">
        <f>_xlfn.RANK.AVG(G21,(G7:G21,G23:G35),1)</f>
        <v>25</v>
      </c>
      <c r="H39" s="88">
        <f>_xlfn.RANK.AVG(H21,(H7:H21,H23:H35),1)</f>
        <v>25</v>
      </c>
      <c r="I39" s="82"/>
      <c r="J39" s="88">
        <f>_xlfn.RANK.AVG(J21,(J7:J21,J23:J35),1)</f>
        <v>14</v>
      </c>
      <c r="K39" s="88">
        <f>_xlfn.RANK.AVG(K21,(K7:K21,K23:K35),1)</f>
        <v>15</v>
      </c>
      <c r="L39" s="88">
        <f>_xlfn.RANK.AVG(L21,(L7:L21,L23:L35),1)</f>
        <v>25</v>
      </c>
      <c r="M39" s="88">
        <f>_xlfn.RANK.AVG(M21,(M7:M21,M23:M35),1)</f>
        <v>22</v>
      </c>
      <c r="N39" s="88">
        <f>_xlfn.RANK.AVG(N21,(N7:N21,N23:N35),1)</f>
        <v>21</v>
      </c>
      <c r="O39" s="88">
        <f>_xlfn.RANK.AVG(O21,(O7:O21,O23:O35),1)</f>
        <v>23</v>
      </c>
      <c r="P39" s="88">
        <f>_xlfn.RANK.AVG(P21,(P7:P21,P23:P35),1)</f>
        <v>25</v>
      </c>
      <c r="Q39" s="177"/>
    </row>
    <row r="40" spans="1:17" s="50" customFormat="1" ht="18" customHeight="1" thickTop="1" thickBot="1" x14ac:dyDescent="0.25">
      <c r="A40" s="89" t="s">
        <v>36</v>
      </c>
      <c r="B40" s="88">
        <f>_xlfn.RANK.AVG(B21,(B11,B12,B15,B21,B24,B27,B35),1)</f>
        <v>4</v>
      </c>
      <c r="C40" s="88">
        <f>_xlfn.RANK.AVG(C21,(C11,C12,C15,C21,C24,C27,C35),1)</f>
        <v>5</v>
      </c>
      <c r="D40" s="88">
        <f>_xlfn.RANK.AVG(D21,(D11,D12,D15,D21,D24,D27,D35),1)</f>
        <v>6</v>
      </c>
      <c r="E40" s="88">
        <f>_xlfn.RANK.AVG(E21,(E11,E12,E15,E21,E24,E27,E35),1)</f>
        <v>6</v>
      </c>
      <c r="F40" s="88">
        <f>_xlfn.RANK.AVG(F21,(F11,F12,F15,F21,F24,F27,F35),1)</f>
        <v>6</v>
      </c>
      <c r="G40" s="88">
        <f>_xlfn.RANK.AVG(G21,(G11,G12,G15,G21,G24,G27,G35),1)</f>
        <v>6</v>
      </c>
      <c r="H40" s="88">
        <f>_xlfn.RANK.AVG(H21,(H11,H12,H15,H21,H24,H27,H35),1)</f>
        <v>6</v>
      </c>
      <c r="I40" s="88"/>
      <c r="J40" s="88">
        <f>_xlfn.RANK.AVG(J21,(J11,J12,J15,J21,J24,J27,J35),1)</f>
        <v>5</v>
      </c>
      <c r="K40" s="88">
        <f>_xlfn.RANK.AVG(K21,(K11,K12,K15,K21,K24,K27,K35),1)</f>
        <v>4</v>
      </c>
      <c r="L40" s="88">
        <f>_xlfn.RANK.AVG(L21,(L11,L12,L15,L21,L24,L27,L35),1)</f>
        <v>5</v>
      </c>
      <c r="M40" s="88">
        <f>_xlfn.RANK.AVG(M21,(M11,M12,M15,M21,M24,M27,M35),1)</f>
        <v>4</v>
      </c>
      <c r="N40" s="88">
        <f>_xlfn.RANK.AVG(N21,(N11,N12,N15,N21,N24,N27,N35),1)</f>
        <v>4</v>
      </c>
      <c r="O40" s="88">
        <f>_xlfn.RANK.AVG(O21,(O11,O12,O15,O21,O24,O27,O35),1)</f>
        <v>4</v>
      </c>
      <c r="P40" s="88">
        <f>_xlfn.RANK.AVG(P21,(P11,P12,P15,P21,P24,P27,P35),1)</f>
        <v>5</v>
      </c>
      <c r="Q40" s="177"/>
    </row>
    <row r="41" spans="1:17" ht="6.75" customHeight="1" thickTop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23"/>
    </row>
    <row r="42" spans="1:17" x14ac:dyDescent="0.2">
      <c r="A42" s="34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23"/>
    </row>
    <row r="43" spans="1:17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23"/>
    </row>
    <row r="44" spans="1:17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2"/>
    </row>
    <row r="45" spans="1:17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22"/>
    </row>
    <row r="46" spans="1:17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2"/>
    </row>
    <row r="47" spans="1:17" ht="5.2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22"/>
    </row>
    <row r="48" spans="1:17" x14ac:dyDescent="0.2">
      <c r="A48" s="10"/>
      <c r="B48" s="4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22"/>
    </row>
    <row r="49" spans="1:17" x14ac:dyDescent="0.2">
      <c r="A49" s="8"/>
      <c r="B49" s="9"/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22"/>
    </row>
    <row r="50" spans="1:17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22"/>
    </row>
    <row r="51" spans="1:17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22"/>
    </row>
    <row r="52" spans="1:17" ht="15" x14ac:dyDescent="0.25">
      <c r="A52" s="169" t="s">
        <v>76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22"/>
    </row>
    <row r="53" spans="1:17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22"/>
    </row>
  </sheetData>
  <mergeCells count="3">
    <mergeCell ref="J4:P4"/>
    <mergeCell ref="B4:H4"/>
    <mergeCell ref="B3:P3"/>
  </mergeCells>
  <phoneticPr fontId="0" type="noConversion"/>
  <hyperlinks>
    <hyperlink ref="A52" location="Contents!A1" display="Return to Contents Page" xr:uid="{FD240411-BE4C-479F-90B6-C8F00B003C33}"/>
  </hyperlinks>
  <printOptions horizontalCentered="1"/>
  <pageMargins left="0.78740157480314965" right="0.78740157480314965" top="0.78740157480314965" bottom="0.78740157480314965" header="0.51181102362204722" footer="0.51181102362204722"/>
  <pageSetup paperSize="9" scale="94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4" tint="0.39997558519241921"/>
  </sheetPr>
  <dimension ref="A1:CF51"/>
  <sheetViews>
    <sheetView showGridLines="0" zoomScale="90" zoomScaleNormal="90" workbookViewId="0">
      <pane xSplit="1" ySplit="5" topLeftCell="B6" activePane="bottomRight" state="frozen"/>
      <selection activeCell="B4" sqref="B4"/>
      <selection pane="topRight" activeCell="B4" sqref="B4"/>
      <selection pane="bottomLeft" activeCell="B4" sqref="B4"/>
      <selection pane="bottomRight" activeCell="AP2" sqref="AP2"/>
    </sheetView>
  </sheetViews>
  <sheetFormatPr defaultColWidth="9.42578125" defaultRowHeight="12.75" x14ac:dyDescent="0.2"/>
  <cols>
    <col min="1" max="1" width="20.42578125" customWidth="1"/>
    <col min="2" max="42" width="8.7109375" customWidth="1"/>
    <col min="43" max="43" width="2.7109375" customWidth="1"/>
    <col min="44" max="84" width="8.7109375" customWidth="1"/>
  </cols>
  <sheetData>
    <row r="1" spans="1:84" ht="18" customHeight="1" x14ac:dyDescent="0.2">
      <c r="A1" s="49" t="s">
        <v>52</v>
      </c>
      <c r="B1" s="49"/>
      <c r="C1" s="49"/>
      <c r="D1" s="49"/>
      <c r="E1" s="49"/>
      <c r="F1" s="49"/>
      <c r="G1" s="49"/>
      <c r="H1" s="50"/>
      <c r="I1" s="50"/>
      <c r="J1" s="50"/>
      <c r="K1" s="50"/>
      <c r="L1" s="50"/>
      <c r="M1" s="49"/>
      <c r="N1" s="49"/>
      <c r="O1" s="49"/>
      <c r="P1" s="49"/>
      <c r="Q1" s="49"/>
      <c r="R1" s="49"/>
      <c r="S1" s="49"/>
      <c r="T1" s="49"/>
      <c r="U1" s="50"/>
      <c r="V1" s="50"/>
      <c r="W1" s="50"/>
      <c r="X1" s="54"/>
      <c r="Y1" s="54"/>
      <c r="Z1" s="54"/>
      <c r="AA1" s="55"/>
      <c r="AB1" s="54"/>
      <c r="AC1" s="54"/>
      <c r="AD1" s="54"/>
      <c r="AE1" s="54"/>
      <c r="AF1" s="56"/>
      <c r="AG1" s="56"/>
      <c r="AH1" s="56"/>
      <c r="AI1" s="56"/>
      <c r="AJ1" s="57"/>
      <c r="AK1" s="57"/>
      <c r="AL1" s="57"/>
      <c r="AM1" s="57"/>
      <c r="AN1" s="57"/>
      <c r="AO1" s="57"/>
      <c r="AP1" s="57"/>
      <c r="AR1" s="54"/>
      <c r="AS1" s="54"/>
      <c r="AT1" s="54"/>
      <c r="AU1" s="54"/>
      <c r="AV1" s="54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8"/>
      <c r="BN1" s="54"/>
      <c r="BO1" s="59"/>
      <c r="BP1" s="50"/>
      <c r="BQ1" s="60"/>
      <c r="BR1" s="50"/>
      <c r="BS1" s="50"/>
      <c r="BT1" s="50"/>
      <c r="BU1" s="61"/>
      <c r="BV1" s="61"/>
      <c r="BW1" s="61"/>
      <c r="BX1" s="50"/>
      <c r="BY1" s="50"/>
      <c r="BZ1" s="60"/>
      <c r="CA1" s="60"/>
      <c r="CB1" s="60"/>
      <c r="CC1" s="60"/>
      <c r="CD1" s="60"/>
      <c r="CE1" s="60"/>
      <c r="CF1" s="60"/>
    </row>
    <row r="2" spans="1:84" ht="18" customHeight="1" thickBot="1" x14ac:dyDescent="0.25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4"/>
      <c r="Z2" s="64"/>
      <c r="AA2" s="65"/>
      <c r="AB2" s="64"/>
      <c r="AC2" s="64"/>
      <c r="AD2" s="54"/>
      <c r="AE2" s="54"/>
      <c r="AF2" s="56"/>
      <c r="AG2" s="56"/>
      <c r="AH2" s="56"/>
      <c r="AI2" s="56"/>
      <c r="AJ2" s="66"/>
      <c r="AK2" s="66"/>
      <c r="AL2" s="66"/>
      <c r="AM2" s="66"/>
      <c r="AN2" s="66"/>
      <c r="AO2" s="66"/>
      <c r="AP2" s="66" t="s">
        <v>21</v>
      </c>
      <c r="AR2" s="64"/>
      <c r="AS2" s="64"/>
      <c r="AT2" s="64"/>
      <c r="AU2" s="64"/>
      <c r="AV2" s="54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6"/>
      <c r="BL2" s="63"/>
      <c r="BM2" s="50"/>
      <c r="BN2" s="54"/>
      <c r="BO2" s="59"/>
      <c r="BP2" s="66"/>
      <c r="BQ2" s="60"/>
      <c r="BR2" s="66"/>
      <c r="BS2" s="66"/>
      <c r="BT2" s="50"/>
      <c r="BU2" s="67"/>
      <c r="BV2" s="61"/>
      <c r="BW2" s="66"/>
      <c r="BX2" s="66"/>
      <c r="BY2" s="66"/>
      <c r="BZ2" s="66"/>
      <c r="CA2" s="66"/>
      <c r="CB2" s="66"/>
      <c r="CC2" s="66"/>
      <c r="CD2" s="66"/>
      <c r="CE2" s="66"/>
      <c r="CF2" s="66" t="s">
        <v>21</v>
      </c>
    </row>
    <row r="3" spans="1:84" ht="18" customHeight="1" thickTop="1" x14ac:dyDescent="0.2">
      <c r="A3" s="50"/>
      <c r="B3" s="186" t="s">
        <v>18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7"/>
      <c r="AK3" s="187"/>
      <c r="AL3" s="187"/>
      <c r="AM3" s="187"/>
      <c r="AN3" s="187"/>
      <c r="AO3" s="155"/>
      <c r="AP3" s="155"/>
      <c r="AR3" s="186" t="s">
        <v>18</v>
      </c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90"/>
      <c r="BZ3" s="190"/>
      <c r="CA3" s="190"/>
      <c r="CB3" s="190"/>
      <c r="CC3" s="190"/>
      <c r="CD3" s="190"/>
      <c r="CE3" s="68"/>
      <c r="CF3" s="68"/>
    </row>
    <row r="4" spans="1:84" ht="15" customHeight="1" x14ac:dyDescent="0.2">
      <c r="A4" s="50"/>
      <c r="B4" s="188" t="s">
        <v>15</v>
      </c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9"/>
      <c r="AK4" s="189"/>
      <c r="AL4" s="189"/>
      <c r="AM4" s="189"/>
      <c r="AN4" s="189"/>
      <c r="AO4" s="155"/>
      <c r="AP4" s="155"/>
      <c r="AR4" s="188" t="s">
        <v>20</v>
      </c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88"/>
      <c r="CA4" s="188"/>
      <c r="CB4" s="188"/>
      <c r="CC4" s="188"/>
      <c r="CD4" s="188"/>
      <c r="CE4" s="54"/>
      <c r="CF4" s="54"/>
    </row>
    <row r="5" spans="1:84" ht="15" customHeight="1" x14ac:dyDescent="0.2">
      <c r="A5" s="96"/>
      <c r="B5" s="147">
        <v>1979</v>
      </c>
      <c r="C5" s="147">
        <v>1980</v>
      </c>
      <c r="D5" s="147">
        <v>1981</v>
      </c>
      <c r="E5" s="147">
        <v>1982</v>
      </c>
      <c r="F5" s="147">
        <v>1983</v>
      </c>
      <c r="G5" s="147">
        <v>1984</v>
      </c>
      <c r="H5" s="147">
        <v>1985</v>
      </c>
      <c r="I5" s="148">
        <v>1986</v>
      </c>
      <c r="J5" s="148">
        <v>1987</v>
      </c>
      <c r="K5" s="148">
        <v>1988</v>
      </c>
      <c r="L5" s="148">
        <v>1989</v>
      </c>
      <c r="M5" s="148">
        <v>1990</v>
      </c>
      <c r="N5" s="148">
        <v>1991</v>
      </c>
      <c r="O5" s="148">
        <v>1992</v>
      </c>
      <c r="P5" s="148">
        <v>1993</v>
      </c>
      <c r="Q5" s="148">
        <v>1994</v>
      </c>
      <c r="R5" s="148">
        <v>1995</v>
      </c>
      <c r="S5" s="148">
        <v>1996</v>
      </c>
      <c r="T5" s="149">
        <v>1997</v>
      </c>
      <c r="U5" s="149">
        <v>1998</v>
      </c>
      <c r="V5" s="148">
        <v>1999</v>
      </c>
      <c r="W5" s="147">
        <v>2000</v>
      </c>
      <c r="X5" s="147">
        <v>2001</v>
      </c>
      <c r="Y5" s="147">
        <v>2002</v>
      </c>
      <c r="Z5" s="147">
        <v>2003</v>
      </c>
      <c r="AA5" s="150">
        <v>2004</v>
      </c>
      <c r="AB5" s="147">
        <v>2005</v>
      </c>
      <c r="AC5" s="147">
        <v>2006</v>
      </c>
      <c r="AD5" s="96">
        <v>2007</v>
      </c>
      <c r="AE5" s="151">
        <v>2008</v>
      </c>
      <c r="AF5" s="151">
        <v>2009</v>
      </c>
      <c r="AG5" s="151">
        <v>2010</v>
      </c>
      <c r="AH5" s="151">
        <v>2011</v>
      </c>
      <c r="AI5" s="151">
        <v>2012</v>
      </c>
      <c r="AJ5" s="150">
        <v>2013</v>
      </c>
      <c r="AK5" s="151">
        <v>2014</v>
      </c>
      <c r="AL5" s="151">
        <v>2015</v>
      </c>
      <c r="AM5" s="151">
        <v>2016</v>
      </c>
      <c r="AN5" s="151">
        <v>2017</v>
      </c>
      <c r="AO5" s="151">
        <v>2018</v>
      </c>
      <c r="AP5" s="151">
        <v>2019</v>
      </c>
      <c r="AR5" s="147">
        <v>1979</v>
      </c>
      <c r="AS5" s="147">
        <v>1980</v>
      </c>
      <c r="AT5" s="147">
        <v>1981</v>
      </c>
      <c r="AU5" s="147">
        <v>1982</v>
      </c>
      <c r="AV5" s="147">
        <v>1983</v>
      </c>
      <c r="AW5" s="147">
        <v>1984</v>
      </c>
      <c r="AX5" s="148">
        <v>1985</v>
      </c>
      <c r="AY5" s="148">
        <v>1986</v>
      </c>
      <c r="AZ5" s="148">
        <v>1987</v>
      </c>
      <c r="BA5" s="148">
        <v>1988</v>
      </c>
      <c r="BB5" s="148">
        <v>1989</v>
      </c>
      <c r="BC5" s="148">
        <v>1990</v>
      </c>
      <c r="BD5" s="148">
        <v>1991</v>
      </c>
      <c r="BE5" s="148">
        <v>1992</v>
      </c>
      <c r="BF5" s="148">
        <v>1993</v>
      </c>
      <c r="BG5" s="148">
        <v>1994</v>
      </c>
      <c r="BH5" s="148">
        <v>1995</v>
      </c>
      <c r="BI5" s="148">
        <v>1996</v>
      </c>
      <c r="BJ5" s="149">
        <v>1997</v>
      </c>
      <c r="BK5" s="149">
        <v>1998</v>
      </c>
      <c r="BL5" s="148">
        <v>1999</v>
      </c>
      <c r="BM5" s="147">
        <v>2000</v>
      </c>
      <c r="BN5" s="147">
        <v>2001</v>
      </c>
      <c r="BO5" s="148">
        <v>2002</v>
      </c>
      <c r="BP5" s="148">
        <v>2003</v>
      </c>
      <c r="BQ5" s="149">
        <v>2004</v>
      </c>
      <c r="BR5" s="90">
        <v>2005</v>
      </c>
      <c r="BS5" s="90">
        <v>2006</v>
      </c>
      <c r="BT5" s="90">
        <v>2007</v>
      </c>
      <c r="BU5" s="151">
        <v>2008</v>
      </c>
      <c r="BV5" s="151">
        <v>2009</v>
      </c>
      <c r="BW5" s="151">
        <v>2010</v>
      </c>
      <c r="BX5" s="151">
        <v>2011</v>
      </c>
      <c r="BY5" s="151">
        <v>2012</v>
      </c>
      <c r="BZ5" s="150">
        <v>2013</v>
      </c>
      <c r="CA5" s="150">
        <v>2014</v>
      </c>
      <c r="CB5" s="150">
        <v>2015</v>
      </c>
      <c r="CC5" s="150">
        <v>2016</v>
      </c>
      <c r="CD5" s="150">
        <v>2017</v>
      </c>
      <c r="CE5" s="150">
        <v>2018</v>
      </c>
      <c r="CF5" s="150">
        <v>2019</v>
      </c>
    </row>
    <row r="6" spans="1:84" ht="18" customHeight="1" x14ac:dyDescent="0.2">
      <c r="A6" s="69" t="s">
        <v>37</v>
      </c>
      <c r="B6" s="69"/>
      <c r="C6" s="69"/>
      <c r="D6" s="69"/>
      <c r="E6" s="69"/>
      <c r="F6" s="69"/>
      <c r="G6" s="69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4"/>
      <c r="Y6" s="54"/>
      <c r="Z6" s="54"/>
      <c r="AA6" s="55"/>
      <c r="AB6" s="54"/>
      <c r="AC6" s="54"/>
      <c r="AD6" s="54"/>
      <c r="AE6" s="50"/>
      <c r="AF6" s="50"/>
      <c r="AG6" s="50"/>
      <c r="AH6" s="50"/>
      <c r="AI6" s="50"/>
      <c r="AJ6" s="60"/>
      <c r="AK6" s="60"/>
      <c r="AL6" s="60"/>
      <c r="AM6" s="60"/>
      <c r="AN6" s="60"/>
      <c r="AO6" s="60"/>
      <c r="AP6" s="60"/>
      <c r="AR6" s="54"/>
      <c r="AS6" s="54"/>
      <c r="AT6" s="54"/>
      <c r="AU6" s="54"/>
      <c r="AV6" s="54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96"/>
      <c r="BN6" s="54"/>
      <c r="BO6" s="59"/>
      <c r="BP6" s="50"/>
      <c r="BQ6" s="60"/>
      <c r="BR6" s="59"/>
      <c r="BS6" s="59"/>
      <c r="BT6" s="59"/>
      <c r="BU6" s="60"/>
      <c r="BV6" s="60"/>
      <c r="BW6" s="60"/>
      <c r="BX6" s="60"/>
      <c r="BY6" s="50"/>
      <c r="BZ6" s="60"/>
      <c r="CA6" s="60"/>
      <c r="CB6" s="60"/>
      <c r="CC6" s="60"/>
      <c r="CD6" s="60"/>
      <c r="CE6" s="60"/>
      <c r="CF6" s="60"/>
    </row>
    <row r="7" spans="1:84" ht="15.95" customHeight="1" x14ac:dyDescent="0.25">
      <c r="A7" s="109" t="s">
        <v>23</v>
      </c>
      <c r="B7" s="70">
        <v>2.7681248110311376</v>
      </c>
      <c r="C7" s="70">
        <v>2.8458331846431686</v>
      </c>
      <c r="D7" s="70">
        <v>2.8538040827468825</v>
      </c>
      <c r="E7" s="70">
        <v>3.2478398718045094</v>
      </c>
      <c r="F7" s="70">
        <v>3.3725765035119202</v>
      </c>
      <c r="G7" s="70">
        <v>3.4340996569519526</v>
      </c>
      <c r="H7" s="70">
        <v>3.4725183629624019</v>
      </c>
      <c r="I7" s="70">
        <v>4.0368474433557875</v>
      </c>
      <c r="J7" s="70">
        <v>4.2023062143701182</v>
      </c>
      <c r="K7" s="70">
        <v>3.9592275681994877</v>
      </c>
      <c r="L7" s="70">
        <v>3.6284965465605987</v>
      </c>
      <c r="M7" s="70">
        <v>3.8598851048973244</v>
      </c>
      <c r="N7" s="70">
        <v>3.9940683063364979</v>
      </c>
      <c r="O7" s="70">
        <v>4.1219589551731719</v>
      </c>
      <c r="P7" s="70">
        <v>4.712393222124267</v>
      </c>
      <c r="Q7" s="70">
        <v>4.64140881972921</v>
      </c>
      <c r="R7" s="70">
        <v>4.9207861486158784</v>
      </c>
      <c r="S7" s="70">
        <v>5.0839746315642502</v>
      </c>
      <c r="T7" s="70">
        <v>4.9607686208805193</v>
      </c>
      <c r="U7" s="70">
        <v>4.7590163296379782</v>
      </c>
      <c r="V7" s="70">
        <v>3.5035088518209259</v>
      </c>
      <c r="W7" s="70">
        <v>2.5264300058152234</v>
      </c>
      <c r="X7" s="83" t="s">
        <v>8</v>
      </c>
      <c r="Y7" s="83" t="s">
        <v>8</v>
      </c>
      <c r="Z7" s="83" t="s">
        <v>8</v>
      </c>
      <c r="AA7" s="70">
        <v>3.8718366860352935</v>
      </c>
      <c r="AB7" s="70">
        <v>4.2388982942364457</v>
      </c>
      <c r="AC7" s="70">
        <v>4.5697548889167816</v>
      </c>
      <c r="AD7" s="70">
        <v>5.4729357599731463</v>
      </c>
      <c r="AE7" s="70">
        <v>6.9669174329471106</v>
      </c>
      <c r="AF7" s="70">
        <v>8.0791841670660798</v>
      </c>
      <c r="AG7" s="95">
        <v>7.246577060662645</v>
      </c>
      <c r="AH7" s="83">
        <v>7.1464962670722203</v>
      </c>
      <c r="AI7" s="83">
        <v>7.1368623920604772</v>
      </c>
      <c r="AJ7" s="83">
        <v>7.1507463479415678</v>
      </c>
      <c r="AK7" s="83">
        <v>6.2237625994694961</v>
      </c>
      <c r="AL7" s="83">
        <v>5.0932076990011099</v>
      </c>
      <c r="AM7" s="165">
        <v>5.3564267810840702</v>
      </c>
      <c r="AN7" s="165">
        <v>5.5595077499316883</v>
      </c>
      <c r="AO7" s="165">
        <v>6.0159543489562246</v>
      </c>
      <c r="AP7" s="191">
        <v>6.5015706105085425</v>
      </c>
      <c r="AR7" s="97">
        <v>2.7681248110311376</v>
      </c>
      <c r="AS7" s="97">
        <v>2.8458331846431686</v>
      </c>
      <c r="AT7" s="97">
        <v>2.8538040827468825</v>
      </c>
      <c r="AU7" s="97">
        <v>3.2478398718045094</v>
      </c>
      <c r="AV7" s="97">
        <v>3.3725765035119202</v>
      </c>
      <c r="AW7" s="97">
        <v>3.4340996569519526</v>
      </c>
      <c r="AX7" s="97">
        <v>3.4725183629624019</v>
      </c>
      <c r="AY7" s="97">
        <v>4.0368474433557875</v>
      </c>
      <c r="AZ7" s="97">
        <v>4.2023062143701182</v>
      </c>
      <c r="BA7" s="97">
        <v>3.9592275681994877</v>
      </c>
      <c r="BB7" s="97">
        <v>3.6284965465605987</v>
      </c>
      <c r="BC7" s="97">
        <v>3.8598851048973244</v>
      </c>
      <c r="BD7" s="97">
        <v>3.9940683063364979</v>
      </c>
      <c r="BE7" s="97">
        <v>4.1219589551731719</v>
      </c>
      <c r="BF7" s="97">
        <v>4.712393222124267</v>
      </c>
      <c r="BG7" s="97">
        <v>4.64140881972921</v>
      </c>
      <c r="BH7" s="97">
        <v>4.9207861486158784</v>
      </c>
      <c r="BI7" s="97">
        <v>5.0839746315642502</v>
      </c>
      <c r="BJ7" s="97">
        <v>4.9607686208805193</v>
      </c>
      <c r="BK7" s="97">
        <v>4.7590163296379782</v>
      </c>
      <c r="BL7" s="97">
        <v>3.5035088518209259</v>
      </c>
      <c r="BM7" s="97">
        <v>2.5264300058152234</v>
      </c>
      <c r="BN7" s="83" t="s">
        <v>8</v>
      </c>
      <c r="BO7" s="83" t="s">
        <v>8</v>
      </c>
      <c r="BP7" s="83" t="s">
        <v>8</v>
      </c>
      <c r="BQ7" s="97">
        <v>5.2279966461177079</v>
      </c>
      <c r="BR7" s="97">
        <v>5.5994479080316921</v>
      </c>
      <c r="BS7" s="97">
        <v>5.9338608259068657</v>
      </c>
      <c r="BT7" s="97">
        <v>6.7043463059671042</v>
      </c>
      <c r="BU7" s="97">
        <v>8.4094491231404653</v>
      </c>
      <c r="BV7" s="84">
        <v>9.6424004456841068</v>
      </c>
      <c r="BW7" s="83">
        <v>8.8557156299025621</v>
      </c>
      <c r="BX7" s="83">
        <v>8.7910136805829087</v>
      </c>
      <c r="BY7" s="83">
        <v>8.7120619107854615</v>
      </c>
      <c r="BZ7" s="98">
        <v>9.0377689243027888</v>
      </c>
      <c r="CA7" s="83">
        <v>8.1981226790450918</v>
      </c>
      <c r="CB7" s="157">
        <v>7.1071212173140967</v>
      </c>
      <c r="CC7" s="157">
        <v>7.8302382315265486</v>
      </c>
      <c r="CD7" s="157">
        <v>7.9392438208678744</v>
      </c>
      <c r="CE7" s="157">
        <v>8.2655873763266374</v>
      </c>
      <c r="CF7" s="192">
        <v>8.5911325041078488</v>
      </c>
    </row>
    <row r="8" spans="1:84" ht="15.95" customHeight="1" x14ac:dyDescent="0.25">
      <c r="A8" s="109" t="s">
        <v>24</v>
      </c>
      <c r="B8" s="70">
        <v>2.2765886296330855</v>
      </c>
      <c r="C8" s="70">
        <v>2.5110292805675019</v>
      </c>
      <c r="D8" s="70">
        <v>2.8981350199546005</v>
      </c>
      <c r="E8" s="70">
        <v>2.9571554082350864</v>
      </c>
      <c r="F8" s="70">
        <v>3.4664221105661652</v>
      </c>
      <c r="G8" s="70">
        <v>3.6705264835923628</v>
      </c>
      <c r="H8" s="70">
        <v>3.7260298903094031</v>
      </c>
      <c r="I8" s="70">
        <v>3.8694822923045522</v>
      </c>
      <c r="J8" s="70">
        <v>3.6311874167795488</v>
      </c>
      <c r="K8" s="70">
        <v>3.2816416420982328</v>
      </c>
      <c r="L8" s="70">
        <v>3.4332713149274681</v>
      </c>
      <c r="M8" s="70">
        <v>4.1529504554543433</v>
      </c>
      <c r="N8" s="70">
        <v>3.9800540315774229</v>
      </c>
      <c r="O8" s="70">
        <v>4.1514541891994563</v>
      </c>
      <c r="P8" s="70">
        <v>4.4627300050580816</v>
      </c>
      <c r="Q8" s="70">
        <v>4.2927220135725914</v>
      </c>
      <c r="R8" s="70">
        <v>4.6391249885940944</v>
      </c>
      <c r="S8" s="70">
        <v>4.5471069104710651</v>
      </c>
      <c r="T8" s="70">
        <v>3.8260879321435519</v>
      </c>
      <c r="U8" s="70">
        <v>3.726208530439949</v>
      </c>
      <c r="V8" s="70">
        <v>3.4310678793208687</v>
      </c>
      <c r="W8" s="70">
        <v>3.1534716699091221</v>
      </c>
      <c r="X8" s="83" t="s">
        <v>8</v>
      </c>
      <c r="Y8" s="83" t="s">
        <v>8</v>
      </c>
      <c r="Z8" s="83" t="s">
        <v>8</v>
      </c>
      <c r="AA8" s="83" t="s">
        <v>8</v>
      </c>
      <c r="AB8" s="83" t="s">
        <v>8</v>
      </c>
      <c r="AC8" s="83" t="s">
        <v>8</v>
      </c>
      <c r="AD8" s="83" t="s">
        <v>8</v>
      </c>
      <c r="AE8" s="70">
        <v>6.7578779955407722</v>
      </c>
      <c r="AF8" s="70">
        <v>8.1524479434316071</v>
      </c>
      <c r="AG8" s="95">
        <v>7.1689041969470022</v>
      </c>
      <c r="AH8" s="83">
        <v>7.6289236925180202</v>
      </c>
      <c r="AI8" s="83">
        <v>7.0040411144130958</v>
      </c>
      <c r="AJ8" s="83">
        <v>6.863213811420982</v>
      </c>
      <c r="AK8" s="83">
        <v>7.8443076923076918</v>
      </c>
      <c r="AL8" s="83">
        <v>6.8913163152053274</v>
      </c>
      <c r="AM8" s="165">
        <v>7.7075475663716819</v>
      </c>
      <c r="AN8" s="165">
        <v>7.8845884346910946</v>
      </c>
      <c r="AO8" s="165">
        <v>7.6435478960508263</v>
      </c>
      <c r="AP8" s="165">
        <v>7.9200850774283369</v>
      </c>
      <c r="AR8" s="97">
        <v>2.2765886296330855</v>
      </c>
      <c r="AS8" s="97">
        <v>2.5110292805675019</v>
      </c>
      <c r="AT8" s="97">
        <v>2.8981350199546005</v>
      </c>
      <c r="AU8" s="97">
        <v>2.9571554082350864</v>
      </c>
      <c r="AV8" s="97">
        <v>3.4664221105661652</v>
      </c>
      <c r="AW8" s="97">
        <v>3.6705264835923628</v>
      </c>
      <c r="AX8" s="97">
        <v>3.7260298903094031</v>
      </c>
      <c r="AY8" s="97">
        <v>3.8694822923045522</v>
      </c>
      <c r="AZ8" s="97">
        <v>3.6311874167795488</v>
      </c>
      <c r="BA8" s="97">
        <v>3.2816416420982328</v>
      </c>
      <c r="BB8" s="97">
        <v>3.4332713149274681</v>
      </c>
      <c r="BC8" s="97">
        <v>4.1529504554543433</v>
      </c>
      <c r="BD8" s="97">
        <v>3.9800540315774229</v>
      </c>
      <c r="BE8" s="97">
        <v>4.1514541891994563</v>
      </c>
      <c r="BF8" s="97">
        <v>4.4627300050580816</v>
      </c>
      <c r="BG8" s="97">
        <v>4.2927220135725914</v>
      </c>
      <c r="BH8" s="97">
        <v>4.6391249885940944</v>
      </c>
      <c r="BI8" s="97">
        <v>4.5471069104710651</v>
      </c>
      <c r="BJ8" s="97">
        <v>3.8260879321435519</v>
      </c>
      <c r="BK8" s="97">
        <v>3.726208530439949</v>
      </c>
      <c r="BL8" s="97">
        <v>3.4310678793208687</v>
      </c>
      <c r="BM8" s="97">
        <v>3.1534716699091221</v>
      </c>
      <c r="BN8" s="83" t="s">
        <v>8</v>
      </c>
      <c r="BO8" s="83" t="s">
        <v>8</v>
      </c>
      <c r="BP8" s="83" t="s">
        <v>8</v>
      </c>
      <c r="BQ8" s="83" t="s">
        <v>8</v>
      </c>
      <c r="BR8" s="83" t="s">
        <v>8</v>
      </c>
      <c r="BS8" s="83" t="s">
        <v>8</v>
      </c>
      <c r="BT8" s="83" t="s">
        <v>8</v>
      </c>
      <c r="BU8" s="97">
        <v>7.5637170481377236</v>
      </c>
      <c r="BV8" s="84">
        <v>8.9008693939761478</v>
      </c>
      <c r="BW8" s="83">
        <v>8.0607295994380159</v>
      </c>
      <c r="BX8" s="83">
        <v>8.6351262488933358</v>
      </c>
      <c r="BY8" s="83">
        <v>7.9895547164990148</v>
      </c>
      <c r="BZ8" s="98">
        <v>8.2103585657370513</v>
      </c>
      <c r="CA8" s="83">
        <v>9.1790636604774534</v>
      </c>
      <c r="CB8" s="157">
        <v>8.1804439511653726</v>
      </c>
      <c r="CC8" s="157">
        <v>9.6887389380530973</v>
      </c>
      <c r="CD8" s="157">
        <v>10.579168873064273</v>
      </c>
      <c r="CE8" s="157">
        <v>10.235308070470165</v>
      </c>
      <c r="CF8" s="157">
        <v>10.576751804423292</v>
      </c>
    </row>
    <row r="9" spans="1:84" ht="15.95" customHeight="1" x14ac:dyDescent="0.25">
      <c r="A9" s="109" t="s">
        <v>0</v>
      </c>
      <c r="B9" s="70">
        <v>2.1430809387565866</v>
      </c>
      <c r="C9" s="70">
        <v>2.1489557093306493</v>
      </c>
      <c r="D9" s="70">
        <v>2.6669183598372195</v>
      </c>
      <c r="E9" s="70">
        <v>2.9273366747335641</v>
      </c>
      <c r="F9" s="70">
        <v>3.0720844076059901</v>
      </c>
      <c r="G9" s="70">
        <v>2.9539459924559788</v>
      </c>
      <c r="H9" s="70">
        <v>3.5897681140816196</v>
      </c>
      <c r="I9" s="70">
        <v>3.0865708555257272</v>
      </c>
      <c r="J9" s="70">
        <v>2.477432408402612</v>
      </c>
      <c r="K9" s="70">
        <v>2.7981788134082199</v>
      </c>
      <c r="L9" s="70">
        <v>3.5069853806037492</v>
      </c>
      <c r="M9" s="70">
        <v>3.5039082712034384</v>
      </c>
      <c r="N9" s="70">
        <v>3.693329838511874</v>
      </c>
      <c r="O9" s="70">
        <v>3.7957292731902212</v>
      </c>
      <c r="P9" s="70">
        <v>4.176771174926718</v>
      </c>
      <c r="Q9" s="70">
        <v>3.596910992390344</v>
      </c>
      <c r="R9" s="70">
        <v>3.8222725853223287</v>
      </c>
      <c r="S9" s="70">
        <v>4.0228965745134477</v>
      </c>
      <c r="T9" s="70">
        <v>3.3741667076767001</v>
      </c>
      <c r="U9" s="70">
        <v>3.4064493147650472</v>
      </c>
      <c r="V9" s="70">
        <v>3.2251029487528475</v>
      </c>
      <c r="W9" s="70">
        <v>3.1656502680379437</v>
      </c>
      <c r="X9" s="70">
        <v>3.5061663763903694</v>
      </c>
      <c r="Y9" s="70">
        <v>3.9971269426621361</v>
      </c>
      <c r="Z9" s="70">
        <v>4.9433241949216962</v>
      </c>
      <c r="AA9" s="70">
        <v>4.7761933863521664</v>
      </c>
      <c r="AB9" s="70">
        <v>4.394627355617625</v>
      </c>
      <c r="AC9" s="70">
        <v>4.5534015232690255</v>
      </c>
      <c r="AD9" s="70">
        <v>4.3337961941728462</v>
      </c>
      <c r="AE9" s="70">
        <v>6.2716721259520085</v>
      </c>
      <c r="AF9" s="70">
        <v>6.1747115129133663</v>
      </c>
      <c r="AG9" s="95">
        <v>6.7490636581135757</v>
      </c>
      <c r="AH9" s="83">
        <v>6.6027444644082198</v>
      </c>
      <c r="AI9" s="83">
        <v>6.125450595024156</v>
      </c>
      <c r="AJ9" s="83">
        <v>6.7440370238519041</v>
      </c>
      <c r="AK9" s="83">
        <v>4.969527494109272</v>
      </c>
      <c r="AL9" s="83">
        <v>4.0920420372936812</v>
      </c>
      <c r="AM9" s="165">
        <v>4.7576048994651616</v>
      </c>
      <c r="AN9" s="165">
        <v>5.3059185775000461</v>
      </c>
      <c r="AO9" s="165">
        <v>5.2002554673334354</v>
      </c>
      <c r="AP9" s="165">
        <v>5.6738848625541491</v>
      </c>
      <c r="AR9" s="95">
        <v>2.1430809387565866</v>
      </c>
      <c r="AS9" s="95">
        <v>2.1489557093306493</v>
      </c>
      <c r="AT9" s="95">
        <v>2.6669183598372195</v>
      </c>
      <c r="AU9" s="95">
        <v>2.9273366747335641</v>
      </c>
      <c r="AV9" s="95">
        <v>3.0720844076059901</v>
      </c>
      <c r="AW9" s="95">
        <v>2.9539459924559788</v>
      </c>
      <c r="AX9" s="95">
        <v>3.5897681140816196</v>
      </c>
      <c r="AY9" s="95">
        <v>3.0865708555257272</v>
      </c>
      <c r="AZ9" s="95">
        <v>2.477432408402612</v>
      </c>
      <c r="BA9" s="95">
        <v>2.7981788134082199</v>
      </c>
      <c r="BB9" s="95">
        <v>3.5069853806037492</v>
      </c>
      <c r="BC9" s="95">
        <v>3.5039082712034384</v>
      </c>
      <c r="BD9" s="95">
        <v>3.693329838511874</v>
      </c>
      <c r="BE9" s="95">
        <v>3.7957292731902212</v>
      </c>
      <c r="BF9" s="95">
        <v>4.6905191669226243</v>
      </c>
      <c r="BG9" s="95">
        <v>4.1104619621776575</v>
      </c>
      <c r="BH9" s="95">
        <v>4.3876975239794778</v>
      </c>
      <c r="BI9" s="95">
        <v>4.6749594808219452</v>
      </c>
      <c r="BJ9" s="95">
        <v>3.919579956314851</v>
      </c>
      <c r="BK9" s="95">
        <v>4.1181909065831874</v>
      </c>
      <c r="BL9" s="95">
        <v>4.0486465353371823</v>
      </c>
      <c r="BM9" s="95">
        <v>3.81086794392803</v>
      </c>
      <c r="BN9" s="95">
        <v>4.1403135553662569</v>
      </c>
      <c r="BO9" s="95">
        <v>4.6396431178785535</v>
      </c>
      <c r="BP9" s="95">
        <v>5.6042959799300593</v>
      </c>
      <c r="BQ9" s="95">
        <v>5.2319370300880594</v>
      </c>
      <c r="BR9" s="95">
        <v>5.1010705839736943</v>
      </c>
      <c r="BS9" s="95">
        <v>5.257441517830701</v>
      </c>
      <c r="BT9" s="95">
        <v>5.0407926072052804</v>
      </c>
      <c r="BU9" s="95">
        <v>7.0850630501369114</v>
      </c>
      <c r="BV9" s="84">
        <v>7.0961316417783449</v>
      </c>
      <c r="BW9" s="83">
        <v>7.4055425463601194</v>
      </c>
      <c r="BX9" s="83">
        <v>7.1849970626805488</v>
      </c>
      <c r="BY9" s="83">
        <v>7.0083002359440076</v>
      </c>
      <c r="BZ9" s="98">
        <v>7.6553933784264858</v>
      </c>
      <c r="CA9" s="83">
        <v>7.3461069566470893</v>
      </c>
      <c r="CB9" s="157">
        <v>6.2694737606542761</v>
      </c>
      <c r="CC9" s="157">
        <v>7.2797012873867191</v>
      </c>
      <c r="CD9" s="157">
        <v>7.126210951736434</v>
      </c>
      <c r="CE9" s="157">
        <v>6.9694693731317496</v>
      </c>
      <c r="CF9" s="157">
        <v>6.2754966673388575</v>
      </c>
    </row>
    <row r="10" spans="1:84" ht="15.95" customHeight="1" x14ac:dyDescent="0.25">
      <c r="A10" s="109" t="s">
        <v>1</v>
      </c>
      <c r="B10" s="70">
        <v>1.9661447255922098</v>
      </c>
      <c r="C10" s="70">
        <v>1.9370797307235013</v>
      </c>
      <c r="D10" s="70">
        <v>1.9616439714415459</v>
      </c>
      <c r="E10" s="70">
        <v>2.2695748501766451</v>
      </c>
      <c r="F10" s="70">
        <v>2.3520055267970088</v>
      </c>
      <c r="G10" s="70">
        <v>2.3051615597439961</v>
      </c>
      <c r="H10" s="70">
        <v>2.3287686814433766</v>
      </c>
      <c r="I10" s="70">
        <v>2.4903934476423766</v>
      </c>
      <c r="J10" s="70">
        <v>2.7427803983053289</v>
      </c>
      <c r="K10" s="70">
        <v>2.5641977203439632</v>
      </c>
      <c r="L10" s="70">
        <v>2.5917832475432849</v>
      </c>
      <c r="M10" s="70">
        <v>2.9020617640524327</v>
      </c>
      <c r="N10" s="70">
        <v>2.8659191882309258</v>
      </c>
      <c r="O10" s="70">
        <v>3.0601305302269526</v>
      </c>
      <c r="P10" s="70">
        <v>3.2690277484603776</v>
      </c>
      <c r="Q10" s="70">
        <v>3.3706391261806452</v>
      </c>
      <c r="R10" s="70">
        <v>3.6615950802831962</v>
      </c>
      <c r="S10" s="70">
        <v>3.8882237982203378</v>
      </c>
      <c r="T10" s="70">
        <v>2.9197271380914631</v>
      </c>
      <c r="U10" s="70">
        <v>2.7879060200574255</v>
      </c>
      <c r="V10" s="70">
        <v>2.5486051234110869</v>
      </c>
      <c r="W10" s="70">
        <v>2.2890064631000575</v>
      </c>
      <c r="X10" s="70">
        <v>2.3814057637971566</v>
      </c>
      <c r="Y10" s="70">
        <v>2.5755725133285643</v>
      </c>
      <c r="Z10" s="70">
        <v>3.6937940395752897</v>
      </c>
      <c r="AA10" s="70">
        <v>3.5938238942183984</v>
      </c>
      <c r="AB10" s="70">
        <v>3.562588908323753</v>
      </c>
      <c r="AC10" s="83" t="s">
        <v>8</v>
      </c>
      <c r="AD10" s="70">
        <v>3.9063078986808337</v>
      </c>
      <c r="AE10" s="70">
        <v>5.0775041057640999</v>
      </c>
      <c r="AF10" s="70">
        <v>6.0144573330427011</v>
      </c>
      <c r="AG10" s="95">
        <v>5.9152034869067496</v>
      </c>
      <c r="AH10" s="83">
        <v>6.4747694592196767</v>
      </c>
      <c r="AI10" s="83">
        <v>5.9858795961641826</v>
      </c>
      <c r="AJ10" s="83">
        <v>6.2283707835325366</v>
      </c>
      <c r="AK10" s="83">
        <v>5.0664860249336865</v>
      </c>
      <c r="AL10" s="83">
        <v>4.3769315107658162</v>
      </c>
      <c r="AM10" s="165">
        <v>4.8265382548672573</v>
      </c>
      <c r="AN10" s="165">
        <v>5.0368232234046122</v>
      </c>
      <c r="AO10" s="165">
        <v>5.2616420486782562</v>
      </c>
      <c r="AP10" s="165">
        <v>5.2966583916383456</v>
      </c>
      <c r="AR10" s="95">
        <v>2.0760936082733532</v>
      </c>
      <c r="AS10" s="95">
        <v>2.0387166301750432</v>
      </c>
      <c r="AT10" s="95">
        <v>2.0669299473098777</v>
      </c>
      <c r="AU10" s="95">
        <v>2.3869666527719886</v>
      </c>
      <c r="AV10" s="95">
        <v>2.4751778860557052</v>
      </c>
      <c r="AW10" s="95">
        <v>2.4765710090582926</v>
      </c>
      <c r="AX10" s="95">
        <v>2.4879503381496333</v>
      </c>
      <c r="AY10" s="95">
        <v>2.6309801745254133</v>
      </c>
      <c r="AZ10" s="95">
        <v>2.7427803983053289</v>
      </c>
      <c r="BA10" s="95">
        <v>2.5641977203439632</v>
      </c>
      <c r="BB10" s="95">
        <v>2.5917832475432849</v>
      </c>
      <c r="BC10" s="95">
        <v>2.9020617640524327</v>
      </c>
      <c r="BD10" s="95">
        <v>2.8659191882309258</v>
      </c>
      <c r="BE10" s="95">
        <v>3.0601305302269526</v>
      </c>
      <c r="BF10" s="95">
        <v>3.4640771367933354</v>
      </c>
      <c r="BG10" s="95">
        <v>3.3706391261806452</v>
      </c>
      <c r="BH10" s="95">
        <v>3.6615950802831962</v>
      </c>
      <c r="BI10" s="95">
        <v>3.8882237982203378</v>
      </c>
      <c r="BJ10" s="95">
        <v>3.1272906787140791</v>
      </c>
      <c r="BK10" s="95">
        <v>3.0444203754137993</v>
      </c>
      <c r="BL10" s="95">
        <v>2.831783470456763</v>
      </c>
      <c r="BM10" s="95">
        <v>2.5507811384013941</v>
      </c>
      <c r="BN10" s="95">
        <v>2.6487698573827383</v>
      </c>
      <c r="BO10" s="95">
        <v>2.8456935330191211</v>
      </c>
      <c r="BP10" s="95">
        <v>4.0050688181911847</v>
      </c>
      <c r="BQ10" s="95">
        <v>3.9328638842390022</v>
      </c>
      <c r="BR10" s="95">
        <v>3.8723019611123193</v>
      </c>
      <c r="BS10" s="83" t="s">
        <v>8</v>
      </c>
      <c r="BT10" s="95">
        <v>4.0657071526900515</v>
      </c>
      <c r="BU10" s="95">
        <v>5.2873414036185533</v>
      </c>
      <c r="BV10" s="84">
        <v>6.2487845252965277</v>
      </c>
      <c r="BW10" s="83">
        <v>6.1407324108059189</v>
      </c>
      <c r="BX10" s="83">
        <v>7.0845629050229935</v>
      </c>
      <c r="BY10" s="83">
        <v>6.5560985774534002</v>
      </c>
      <c r="BZ10" s="98">
        <v>6.8258741035856572</v>
      </c>
      <c r="CA10" s="83">
        <v>5.6324289957559674</v>
      </c>
      <c r="CB10" s="157">
        <v>4.8872112000000003</v>
      </c>
      <c r="CC10" s="157">
        <v>5.4027805115044254</v>
      </c>
      <c r="CD10" s="157">
        <v>5.6522220987603768</v>
      </c>
      <c r="CE10" s="157">
        <v>5.8836822368234127</v>
      </c>
      <c r="CF10" s="157">
        <v>5.9133014132187283</v>
      </c>
    </row>
    <row r="11" spans="1:84" ht="15.95" customHeight="1" x14ac:dyDescent="0.25">
      <c r="A11" s="109" t="s">
        <v>2</v>
      </c>
      <c r="B11" s="70">
        <v>1.5910250082094859</v>
      </c>
      <c r="C11" s="70">
        <v>1.8474001135603761</v>
      </c>
      <c r="D11" s="70">
        <v>1.8785234641770738</v>
      </c>
      <c r="E11" s="70">
        <v>2.1857235626085423</v>
      </c>
      <c r="F11" s="70">
        <v>2.586619544432621</v>
      </c>
      <c r="G11" s="70">
        <v>2.7070871650326924</v>
      </c>
      <c r="H11" s="70">
        <v>2.74735748241168</v>
      </c>
      <c r="I11" s="70">
        <v>2.9924889007960811</v>
      </c>
      <c r="J11" s="70">
        <v>3.0248143724241285</v>
      </c>
      <c r="K11" s="70">
        <v>2.9096336826700928</v>
      </c>
      <c r="L11" s="70">
        <v>2.9956975198876927</v>
      </c>
      <c r="M11" s="70">
        <v>3.3452337575776809</v>
      </c>
      <c r="N11" s="70">
        <v>3.2443046067259624</v>
      </c>
      <c r="O11" s="70">
        <v>3.3993257215292174</v>
      </c>
      <c r="P11" s="70">
        <v>3.6825324517262485</v>
      </c>
      <c r="Q11" s="70">
        <v>3.4868680615661845</v>
      </c>
      <c r="R11" s="70">
        <v>3.7941415085287411</v>
      </c>
      <c r="S11" s="70">
        <v>3.5953868594422382</v>
      </c>
      <c r="T11" s="70">
        <v>3.0027525543405091</v>
      </c>
      <c r="U11" s="70">
        <v>2.8351586644651787</v>
      </c>
      <c r="V11" s="70">
        <v>2.6934870684112004</v>
      </c>
      <c r="W11" s="70">
        <v>2.3620598608585701</v>
      </c>
      <c r="X11" s="70">
        <v>2.4124946118885031</v>
      </c>
      <c r="Y11" s="70">
        <v>2.4373710613938608</v>
      </c>
      <c r="Z11" s="70">
        <v>2.5074912721836</v>
      </c>
      <c r="AA11" s="70">
        <v>2.4139647289466977</v>
      </c>
      <c r="AB11" s="70">
        <v>2.4339480528196367</v>
      </c>
      <c r="AC11" s="70">
        <v>2.4485701568972007</v>
      </c>
      <c r="AD11" s="70">
        <v>4.1183841593797927</v>
      </c>
      <c r="AE11" s="70">
        <v>5.1382212858657121</v>
      </c>
      <c r="AF11" s="70">
        <v>6.1477476294730149</v>
      </c>
      <c r="AG11" s="95">
        <v>6.1830199415614384</v>
      </c>
      <c r="AH11" s="83">
        <v>6.5244394340327485</v>
      </c>
      <c r="AI11" s="83">
        <v>6.2134279545706788</v>
      </c>
      <c r="AJ11" s="83">
        <v>6.6058520478087646</v>
      </c>
      <c r="AK11" s="83">
        <v>6.3359670324933672</v>
      </c>
      <c r="AL11" s="83">
        <v>5.8030277966703663</v>
      </c>
      <c r="AM11" s="165">
        <v>6.1016750717920356</v>
      </c>
      <c r="AN11" s="191">
        <v>6.5218479395578814</v>
      </c>
      <c r="AO11" s="165">
        <v>6.7975899635867236</v>
      </c>
      <c r="AP11" s="165">
        <v>7.3319071047107043</v>
      </c>
      <c r="AR11" s="95">
        <v>1.5910250082094859</v>
      </c>
      <c r="AS11" s="95">
        <v>1.8474001135603761</v>
      </c>
      <c r="AT11" s="95">
        <v>1.8785234641770738</v>
      </c>
      <c r="AU11" s="95">
        <v>2.1857235626085423</v>
      </c>
      <c r="AV11" s="95">
        <v>2.586619544432621</v>
      </c>
      <c r="AW11" s="95">
        <v>2.7070871650326924</v>
      </c>
      <c r="AX11" s="95">
        <v>2.74735748241168</v>
      </c>
      <c r="AY11" s="95">
        <v>2.9924889007960811</v>
      </c>
      <c r="AZ11" s="95">
        <v>3.0248143724241285</v>
      </c>
      <c r="BA11" s="95">
        <v>2.9096336826700928</v>
      </c>
      <c r="BB11" s="95">
        <v>2.9956975198876927</v>
      </c>
      <c r="BC11" s="95">
        <v>3.3452337575776809</v>
      </c>
      <c r="BD11" s="95">
        <v>3.2443046067259624</v>
      </c>
      <c r="BE11" s="95">
        <v>3.3993257215292174</v>
      </c>
      <c r="BF11" s="95">
        <v>3.6825324517262485</v>
      </c>
      <c r="BG11" s="95">
        <v>3.4868680615661845</v>
      </c>
      <c r="BH11" s="95">
        <v>3.7941415085287411</v>
      </c>
      <c r="BI11" s="95">
        <v>3.5953868594422382</v>
      </c>
      <c r="BJ11" s="95">
        <v>3.0027525543405091</v>
      </c>
      <c r="BK11" s="95">
        <v>2.8351586644651787</v>
      </c>
      <c r="BL11" s="95">
        <v>2.6934870684112004</v>
      </c>
      <c r="BM11" s="95">
        <v>2.3620598608585701</v>
      </c>
      <c r="BN11" s="95">
        <v>2.4124946118885031</v>
      </c>
      <c r="BO11" s="95">
        <v>2.4373710613938608</v>
      </c>
      <c r="BP11" s="95">
        <v>2.7357594431685897</v>
      </c>
      <c r="BQ11" s="95">
        <v>2.7191007199652413</v>
      </c>
      <c r="BR11" s="95">
        <v>2.7416100257884111</v>
      </c>
      <c r="BS11" s="95">
        <v>2.7554939927199698</v>
      </c>
      <c r="BT11" s="95">
        <v>4.6041072080774095</v>
      </c>
      <c r="BU11" s="95">
        <v>5.7206594129902415</v>
      </c>
      <c r="BV11" s="84">
        <v>6.8427104049786589</v>
      </c>
      <c r="BW11" s="83">
        <v>6.9240176024196671</v>
      </c>
      <c r="BX11" s="83">
        <v>7.5767379510892114</v>
      </c>
      <c r="BY11" s="83">
        <v>7.3342662010777389</v>
      </c>
      <c r="BZ11" s="98">
        <v>8.0682480531208505</v>
      </c>
      <c r="CA11" s="83">
        <v>8.011250322679043</v>
      </c>
      <c r="CB11" s="157">
        <v>7.4743652270810212</v>
      </c>
      <c r="CC11" s="157">
        <v>7.8424466163716815</v>
      </c>
      <c r="CD11" s="192">
        <v>8.5336717758852139</v>
      </c>
      <c r="CE11" s="157">
        <v>8.7210671460362565</v>
      </c>
      <c r="CF11" s="157">
        <v>9.2331242905356632</v>
      </c>
    </row>
    <row r="12" spans="1:84" ht="15.95" customHeight="1" x14ac:dyDescent="0.25">
      <c r="A12" s="109" t="s">
        <v>3</v>
      </c>
      <c r="B12" s="70">
        <v>3.0138929017301641</v>
      </c>
      <c r="C12" s="70">
        <v>3.061064265834669</v>
      </c>
      <c r="D12" s="70">
        <v>3.1752033775028417</v>
      </c>
      <c r="E12" s="70">
        <v>3.4993937345088169</v>
      </c>
      <c r="F12" s="70">
        <v>3.8066124361378022</v>
      </c>
      <c r="G12" s="70">
        <v>3.9305959928968135</v>
      </c>
      <c r="H12" s="70">
        <v>4.0031238853165894</v>
      </c>
      <c r="I12" s="70">
        <v>4.692918835476628</v>
      </c>
      <c r="J12" s="70">
        <v>4.9920013419027578</v>
      </c>
      <c r="K12" s="70">
        <v>4.6567424921272487</v>
      </c>
      <c r="L12" s="70">
        <v>4.7056012728123537</v>
      </c>
      <c r="M12" s="70">
        <v>4.9749630240898846</v>
      </c>
      <c r="N12" s="70">
        <v>4.8139033797424116</v>
      </c>
      <c r="O12" s="70">
        <v>5.0805540610273994</v>
      </c>
      <c r="P12" s="70">
        <v>5.4847887999227805</v>
      </c>
      <c r="Q12" s="70">
        <v>5.2845422621958615</v>
      </c>
      <c r="R12" s="70">
        <v>5.5835182898436075</v>
      </c>
      <c r="S12" s="70">
        <v>5.3849459297528544</v>
      </c>
      <c r="T12" s="70">
        <v>4.4072658458868768</v>
      </c>
      <c r="U12" s="70">
        <v>4.0839785523843641</v>
      </c>
      <c r="V12" s="70">
        <v>3.5166799377300264</v>
      </c>
      <c r="W12" s="70">
        <v>2.6786245844787908</v>
      </c>
      <c r="X12" s="70">
        <v>3.0467071129519758</v>
      </c>
      <c r="Y12" s="70">
        <v>3.2351703521078305</v>
      </c>
      <c r="Z12" s="70">
        <v>4.0050688181911847</v>
      </c>
      <c r="AA12" s="70">
        <v>4.1973150764550731</v>
      </c>
      <c r="AB12" s="70">
        <v>4.6217665272642536</v>
      </c>
      <c r="AC12" s="70">
        <v>5.1222177933977653</v>
      </c>
      <c r="AD12" s="70">
        <v>5.438729911473315</v>
      </c>
      <c r="AE12" s="83" t="s">
        <v>8</v>
      </c>
      <c r="AF12" s="70">
        <v>7.4663949470991096</v>
      </c>
      <c r="AG12" s="95">
        <v>6.8173191825034296</v>
      </c>
      <c r="AH12" s="83">
        <v>6.9176425750802961</v>
      </c>
      <c r="AI12" s="83">
        <v>6.3105315425748563</v>
      </c>
      <c r="AJ12" s="83">
        <v>6.5869853917662677</v>
      </c>
      <c r="AK12" s="83">
        <v>5.6352785145888591</v>
      </c>
      <c r="AL12" s="83">
        <v>5.0483573806881248</v>
      </c>
      <c r="AM12" s="165">
        <v>5.5247123893805314</v>
      </c>
      <c r="AN12" s="165">
        <v>5.5718546822751529</v>
      </c>
      <c r="AO12" s="165">
        <v>5.6231371204302469</v>
      </c>
      <c r="AP12" s="165">
        <v>5.609434029881287</v>
      </c>
      <c r="AR12" s="95">
        <v>3.1885175977531559</v>
      </c>
      <c r="AS12" s="95">
        <v>3.1985730121514608</v>
      </c>
      <c r="AT12" s="95">
        <v>3.313737556276962</v>
      </c>
      <c r="AU12" s="95">
        <v>3.6447359662935286</v>
      </c>
      <c r="AV12" s="95">
        <v>3.9297847953964982</v>
      </c>
      <c r="AW12" s="95">
        <v>4.0724520888810591</v>
      </c>
      <c r="AX12" s="95">
        <v>4.1446186912777057</v>
      </c>
      <c r="AY12" s="95">
        <v>4.8803678046540124</v>
      </c>
      <c r="AZ12" s="95">
        <v>5.2881370147274982</v>
      </c>
      <c r="BA12" s="95">
        <v>4.995535455177877</v>
      </c>
      <c r="BB12" s="95">
        <v>5.1095155451567624</v>
      </c>
      <c r="BC12" s="95">
        <v>5.3895432760973758</v>
      </c>
      <c r="BD12" s="95">
        <v>5.2133102103760613</v>
      </c>
      <c r="BE12" s="95">
        <v>5.4787397203822312</v>
      </c>
      <c r="BF12" s="95">
        <v>5.8904915276553336</v>
      </c>
      <c r="BG12" s="95">
        <v>5.7339608123532813</v>
      </c>
      <c r="BH12" s="95">
        <v>6.0639990922337095</v>
      </c>
      <c r="BI12" s="95">
        <v>5.3849459297528544</v>
      </c>
      <c r="BJ12" s="95">
        <v>4.4072658458868768</v>
      </c>
      <c r="BK12" s="95">
        <v>4.0839785523843641</v>
      </c>
      <c r="BL12" s="95">
        <v>3.5166799377300264</v>
      </c>
      <c r="BM12" s="95">
        <v>2.6786245844787908</v>
      </c>
      <c r="BN12" s="95">
        <v>3.0467071129519758</v>
      </c>
      <c r="BO12" s="95">
        <v>3.2351703521078305</v>
      </c>
      <c r="BP12" s="95">
        <v>4.0050688181911847</v>
      </c>
      <c r="BQ12" s="95">
        <v>4.1973150764550731</v>
      </c>
      <c r="BR12" s="95">
        <v>4.6217665272642536</v>
      </c>
      <c r="BS12" s="95">
        <v>5.1222177933977653</v>
      </c>
      <c r="BT12" s="95">
        <v>5.438729911473315</v>
      </c>
      <c r="BU12" s="95">
        <v>7.0371291523812998</v>
      </c>
      <c r="BV12" s="84">
        <v>8.9498731794284687</v>
      </c>
      <c r="BW12" s="83">
        <v>8.7939129832166874</v>
      </c>
      <c r="BX12" s="83">
        <v>9.8018007646905776</v>
      </c>
      <c r="BY12" s="83">
        <v>9.3846850832379296</v>
      </c>
      <c r="BZ12" s="98">
        <v>10.840903054448871</v>
      </c>
      <c r="CA12" s="83">
        <v>10.634575596816976</v>
      </c>
      <c r="CB12" s="157">
        <v>9.4942508324084365</v>
      </c>
      <c r="CC12" s="157">
        <v>10.438755530973451</v>
      </c>
      <c r="CD12" s="157">
        <v>11.108693781315271</v>
      </c>
      <c r="CE12" s="157">
        <v>10.901187934492627</v>
      </c>
      <c r="CF12" s="157">
        <v>11.442543693479497</v>
      </c>
    </row>
    <row r="13" spans="1:84" ht="15.95" customHeight="1" x14ac:dyDescent="0.25">
      <c r="A13" s="109" t="s">
        <v>4</v>
      </c>
      <c r="B13" s="70">
        <v>0.23930050936484135</v>
      </c>
      <c r="C13" s="70">
        <v>0.31686798064304189</v>
      </c>
      <c r="D13" s="70">
        <v>0.39897843486946705</v>
      </c>
      <c r="E13" s="70">
        <v>0.55900858378735097</v>
      </c>
      <c r="F13" s="70">
        <v>0.69797670246594534</v>
      </c>
      <c r="G13" s="70">
        <v>0.85113657590547542</v>
      </c>
      <c r="H13" s="70">
        <v>1.0435241939632347</v>
      </c>
      <c r="I13" s="70">
        <v>1.4594241171667688</v>
      </c>
      <c r="J13" s="70">
        <v>1.6851529953598292</v>
      </c>
      <c r="K13" s="70">
        <v>1.6208918232226091</v>
      </c>
      <c r="L13" s="70">
        <v>1.6897080393074404</v>
      </c>
      <c r="M13" s="70">
        <v>2.1586764845907256</v>
      </c>
      <c r="N13" s="70">
        <v>2.4314766706995874</v>
      </c>
      <c r="O13" s="70">
        <v>2.8684115090561075</v>
      </c>
      <c r="P13" s="70">
        <v>3.1129882377940108</v>
      </c>
      <c r="Q13" s="70">
        <v>3.0529467027935038</v>
      </c>
      <c r="R13" s="70">
        <v>3.4876278932109175</v>
      </c>
      <c r="S13" s="70">
        <v>3.408296593000673</v>
      </c>
      <c r="T13" s="70">
        <v>2.9681586309034063</v>
      </c>
      <c r="U13" s="70">
        <v>2.9229135755081481</v>
      </c>
      <c r="V13" s="70">
        <v>2.9700798725023261</v>
      </c>
      <c r="W13" s="70">
        <v>2.7516779822373034</v>
      </c>
      <c r="X13" s="70">
        <v>2.9969649560058214</v>
      </c>
      <c r="Y13" s="70">
        <v>3.0592775951000268</v>
      </c>
      <c r="Z13" s="70">
        <v>3.4101881301696961</v>
      </c>
      <c r="AA13" s="70">
        <v>3.4582078982101572</v>
      </c>
      <c r="AB13" s="70">
        <v>3.6851067428926521</v>
      </c>
      <c r="AC13" s="83" t="s">
        <v>8</v>
      </c>
      <c r="AD13" s="83" t="s">
        <v>8</v>
      </c>
      <c r="AE13" s="70">
        <v>6.1275682415292954</v>
      </c>
      <c r="AF13" s="70">
        <v>6.9496277550564516</v>
      </c>
      <c r="AG13" s="95">
        <v>6.3714064812579219</v>
      </c>
      <c r="AH13" s="83">
        <v>6.7571706156583717</v>
      </c>
      <c r="AI13" s="83">
        <v>7.0121523374755315</v>
      </c>
      <c r="AJ13" s="83">
        <v>7.4071713147410367</v>
      </c>
      <c r="AK13" s="83">
        <v>7.0320225464190971</v>
      </c>
      <c r="AL13" s="83">
        <v>6.0028634850166487</v>
      </c>
      <c r="AM13" s="165">
        <v>5.9099668141592918</v>
      </c>
      <c r="AN13" s="165">
        <v>6.44286731524668</v>
      </c>
      <c r="AO13" s="165">
        <v>6.0965247458323217</v>
      </c>
      <c r="AP13" s="165">
        <v>6.183973402762013</v>
      </c>
      <c r="AR13" s="95">
        <v>0.23930050936484135</v>
      </c>
      <c r="AS13" s="95">
        <v>0.31686798064304189</v>
      </c>
      <c r="AT13" s="95">
        <v>0.39897843486946705</v>
      </c>
      <c r="AU13" s="95">
        <v>0.55900858378735097</v>
      </c>
      <c r="AV13" s="95">
        <v>0.69797670246594534</v>
      </c>
      <c r="AW13" s="95">
        <v>0.85113657590547542</v>
      </c>
      <c r="AX13" s="95">
        <v>1.0435241939632347</v>
      </c>
      <c r="AY13" s="95">
        <v>1.4594241171667688</v>
      </c>
      <c r="AZ13" s="95">
        <v>1.6851529953598292</v>
      </c>
      <c r="BA13" s="95">
        <v>1.6208918232226091</v>
      </c>
      <c r="BB13" s="95">
        <v>1.6897080393074404</v>
      </c>
      <c r="BC13" s="95">
        <v>2.1586764845907256</v>
      </c>
      <c r="BD13" s="95">
        <v>2.4314766706995874</v>
      </c>
      <c r="BE13" s="95">
        <v>2.8684115090561075</v>
      </c>
      <c r="BF13" s="95">
        <v>3.1129882377940108</v>
      </c>
      <c r="BG13" s="95">
        <v>3.0529467027935038</v>
      </c>
      <c r="BH13" s="95">
        <v>3.4876278932109175</v>
      </c>
      <c r="BI13" s="95">
        <v>3.408296593000673</v>
      </c>
      <c r="BJ13" s="95">
        <v>2.9681586309034063</v>
      </c>
      <c r="BK13" s="95">
        <v>2.9229135755081481</v>
      </c>
      <c r="BL13" s="95">
        <v>2.9700798725023261</v>
      </c>
      <c r="BM13" s="95">
        <v>2.7516779822373034</v>
      </c>
      <c r="BN13" s="95">
        <v>2.9969649560058214</v>
      </c>
      <c r="BO13" s="95">
        <v>3.0592775951000268</v>
      </c>
      <c r="BP13" s="95">
        <v>3.4101881301696961</v>
      </c>
      <c r="BQ13" s="95">
        <v>3.4582078982101572</v>
      </c>
      <c r="BR13" s="95">
        <v>3.6851067428926521</v>
      </c>
      <c r="BS13" s="83" t="s">
        <v>8</v>
      </c>
      <c r="BT13" s="83" t="s">
        <v>8</v>
      </c>
      <c r="BU13" s="95">
        <v>6.1275682415292954</v>
      </c>
      <c r="BV13" s="84">
        <v>7.3060189219824236</v>
      </c>
      <c r="BW13" s="83">
        <v>7.3747100590603143</v>
      </c>
      <c r="BX13" s="83">
        <v>7.8284293717993334</v>
      </c>
      <c r="BY13" s="83">
        <v>8.4397275964641878</v>
      </c>
      <c r="BZ13" s="98">
        <v>9.0857901726427635</v>
      </c>
      <c r="CA13" s="83">
        <v>8.6622281167108746</v>
      </c>
      <c r="CB13" s="157">
        <v>6.8920421753607117</v>
      </c>
      <c r="CC13" s="157">
        <v>7.3403263274336279</v>
      </c>
      <c r="CD13" s="157">
        <v>8.3205779662255033</v>
      </c>
      <c r="CE13" s="157">
        <v>7.8308046445016029</v>
      </c>
      <c r="CF13" s="157">
        <v>7.596199952896316</v>
      </c>
    </row>
    <row r="14" spans="1:84" ht="15.95" customHeight="1" x14ac:dyDescent="0.25">
      <c r="A14" s="109" t="s">
        <v>5</v>
      </c>
      <c r="B14" s="70">
        <v>1.500478869530897</v>
      </c>
      <c r="C14" s="70">
        <v>1.8832719604256263</v>
      </c>
      <c r="D14" s="70">
        <v>2.6543148653121484</v>
      </c>
      <c r="E14" s="70">
        <v>3.4434928761300818</v>
      </c>
      <c r="F14" s="70">
        <v>3.5954598202657513</v>
      </c>
      <c r="G14" s="70">
        <v>3.9601493462268649</v>
      </c>
      <c r="H14" s="70">
        <v>4.056184437552008</v>
      </c>
      <c r="I14" s="70">
        <v>4.6058889569299861</v>
      </c>
      <c r="J14" s="70">
        <v>3.8497637467216186</v>
      </c>
      <c r="K14" s="70">
        <v>3.6270776044243624</v>
      </c>
      <c r="L14" s="70">
        <v>3.4938584557791295</v>
      </c>
      <c r="M14" s="70">
        <v>3.709778461929095</v>
      </c>
      <c r="N14" s="70">
        <v>3.6367042999800745</v>
      </c>
      <c r="O14" s="70">
        <v>3.8270066149103337</v>
      </c>
      <c r="P14" s="70">
        <v>4.0492253017922097</v>
      </c>
      <c r="Q14" s="70">
        <v>4.0215211643396662</v>
      </c>
      <c r="R14" s="70">
        <v>4.2994747662148836</v>
      </c>
      <c r="S14" s="70">
        <v>4.2624043311034665</v>
      </c>
      <c r="T14" s="70">
        <v>3.673874669020301</v>
      </c>
      <c r="U14" s="70">
        <v>3.5844505972166898</v>
      </c>
      <c r="V14" s="70">
        <v>3.4969233088663749</v>
      </c>
      <c r="W14" s="70">
        <v>3.2326128508141769</v>
      </c>
      <c r="X14" s="70">
        <v>4.1907767227135349</v>
      </c>
      <c r="Y14" s="70">
        <v>5.0066616905435755</v>
      </c>
      <c r="Z14" s="70">
        <v>5.7551247957427734</v>
      </c>
      <c r="AA14" s="70">
        <v>5.2212158463172962</v>
      </c>
      <c r="AB14" s="70">
        <v>5.4695461861115424</v>
      </c>
      <c r="AC14" s="70">
        <v>6.6159137944019077</v>
      </c>
      <c r="AD14" s="70">
        <v>7.4456554546554674</v>
      </c>
      <c r="AE14" s="70">
        <v>10.144795597792317</v>
      </c>
      <c r="AF14" s="70">
        <v>10.836608017134564</v>
      </c>
      <c r="AG14" s="95">
        <v>8.8839530478912607</v>
      </c>
      <c r="AH14" s="83">
        <v>9.500377782631606</v>
      </c>
      <c r="AI14" s="83">
        <v>9.7936400532012602</v>
      </c>
      <c r="AJ14" s="83">
        <v>11.097012185922976</v>
      </c>
      <c r="AK14" s="83">
        <v>10.095164805305039</v>
      </c>
      <c r="AL14" s="83">
        <v>8.6619521407325202</v>
      </c>
      <c r="AM14" s="165">
        <v>8.7684960381637165</v>
      </c>
      <c r="AN14" s="165">
        <v>9.6243857466118659</v>
      </c>
      <c r="AO14" s="165">
        <v>9.6360471178920228</v>
      </c>
      <c r="AP14" s="165">
        <v>10.094388897049503</v>
      </c>
      <c r="AR14" s="95">
        <v>1.500478869530897</v>
      </c>
      <c r="AS14" s="95">
        <v>1.8832719604256263</v>
      </c>
      <c r="AT14" s="95">
        <v>2.6543148653121484</v>
      </c>
      <c r="AU14" s="95">
        <v>3.4434928761300818</v>
      </c>
      <c r="AV14" s="95">
        <v>3.5954598202657513</v>
      </c>
      <c r="AW14" s="95">
        <v>3.9601493462268649</v>
      </c>
      <c r="AX14" s="95">
        <v>4.056184437552008</v>
      </c>
      <c r="AY14" s="95">
        <v>4.6058889569299861</v>
      </c>
      <c r="AZ14" s="95">
        <v>3.8497637467216186</v>
      </c>
      <c r="BA14" s="95">
        <v>3.6270776044243624</v>
      </c>
      <c r="BB14" s="95">
        <v>3.4938584557791295</v>
      </c>
      <c r="BC14" s="95">
        <v>3.709778461929095</v>
      </c>
      <c r="BD14" s="95">
        <v>3.6367042999800745</v>
      </c>
      <c r="BE14" s="95">
        <v>3.8270066149103337</v>
      </c>
      <c r="BF14" s="95">
        <v>4.0492253017922097</v>
      </c>
      <c r="BG14" s="95">
        <v>4.0215211643396662</v>
      </c>
      <c r="BH14" s="95">
        <v>4.2994747662148836</v>
      </c>
      <c r="BI14" s="95">
        <v>4.2624043311034665</v>
      </c>
      <c r="BJ14" s="95">
        <v>3.673874669020301</v>
      </c>
      <c r="BK14" s="95">
        <v>3.5844505972166898</v>
      </c>
      <c r="BL14" s="95">
        <v>3.4969233088663749</v>
      </c>
      <c r="BM14" s="95">
        <v>3.2326128508141769</v>
      </c>
      <c r="BN14" s="95">
        <v>4.1907767227135349</v>
      </c>
      <c r="BO14" s="95">
        <v>5.0066616905435755</v>
      </c>
      <c r="BP14" s="95">
        <v>5.7551247957427734</v>
      </c>
      <c r="BQ14" s="95">
        <v>5.2212158463172962</v>
      </c>
      <c r="BR14" s="95">
        <v>5.4695461861115424</v>
      </c>
      <c r="BS14" s="95">
        <v>6.6159137944019077</v>
      </c>
      <c r="BT14" s="95">
        <v>7.4456554546554674</v>
      </c>
      <c r="BU14" s="95">
        <v>10.144795597792317</v>
      </c>
      <c r="BV14" s="84">
        <v>10.836608017134564</v>
      </c>
      <c r="BW14" s="83">
        <v>8.8839530478912607</v>
      </c>
      <c r="BX14" s="83">
        <v>9.500377782631606</v>
      </c>
      <c r="BY14" s="83">
        <v>9.7936400532012602</v>
      </c>
      <c r="BZ14" s="98">
        <v>11.097012185922976</v>
      </c>
      <c r="CA14" s="83">
        <v>10.095164805305039</v>
      </c>
      <c r="CB14" s="157">
        <v>8.6619521407325202</v>
      </c>
      <c r="CC14" s="157">
        <v>8.7684960381637165</v>
      </c>
      <c r="CD14" s="157">
        <v>9.6243857466118659</v>
      </c>
      <c r="CE14" s="157">
        <v>9.6360471178920228</v>
      </c>
      <c r="CF14" s="157">
        <v>10.094388897049503</v>
      </c>
    </row>
    <row r="15" spans="1:84" ht="15.95" customHeight="1" x14ac:dyDescent="0.25">
      <c r="A15" s="109" t="s">
        <v>6</v>
      </c>
      <c r="B15" s="70">
        <v>1.3387893361762744</v>
      </c>
      <c r="C15" s="70">
        <v>1.7039127260993763</v>
      </c>
      <c r="D15" s="70">
        <v>1.9339371356867221</v>
      </c>
      <c r="E15" s="70">
        <v>2.3198856227175062</v>
      </c>
      <c r="F15" s="70">
        <v>2.8212335620682323</v>
      </c>
      <c r="G15" s="70">
        <v>3.0735487463253279</v>
      </c>
      <c r="H15" s="70">
        <v>3.4371446614721228</v>
      </c>
      <c r="I15" s="70">
        <v>3.233494718309859</v>
      </c>
      <c r="J15" s="70">
        <v>3.2151873049543185</v>
      </c>
      <c r="K15" s="70">
        <v>2.9561346775986106</v>
      </c>
      <c r="L15" s="70">
        <v>3.0024294244267664</v>
      </c>
      <c r="M15" s="70">
        <v>3.2666064684038467</v>
      </c>
      <c r="N15" s="70">
        <v>3.6226900252209995</v>
      </c>
      <c r="O15" s="70">
        <v>4.1367065721863145</v>
      </c>
      <c r="P15" s="70">
        <v>4.6109675401911288</v>
      </c>
      <c r="Q15" s="70">
        <v>4.7731349464994883</v>
      </c>
      <c r="R15" s="70">
        <v>5.3101412815871685</v>
      </c>
      <c r="S15" s="70">
        <v>5.4174833673948637</v>
      </c>
      <c r="T15" s="70">
        <v>4.7186111568208009</v>
      </c>
      <c r="U15" s="70">
        <v>4.5092523520541414</v>
      </c>
      <c r="V15" s="70">
        <v>4.3003595493215494</v>
      </c>
      <c r="W15" s="70">
        <v>4.9798066138719346</v>
      </c>
      <c r="X15" s="70">
        <v>6.2177696182693385</v>
      </c>
      <c r="Y15" s="70">
        <v>5.6536957609651415</v>
      </c>
      <c r="Z15" s="70">
        <v>6.9172173025754491</v>
      </c>
      <c r="AA15" s="70">
        <v>6.7807998004120735</v>
      </c>
      <c r="AB15" s="70">
        <v>7.5206260059033712</v>
      </c>
      <c r="AC15" s="70">
        <v>8.8666885904355475</v>
      </c>
      <c r="AD15" s="70">
        <v>9.0303440039556921</v>
      </c>
      <c r="AE15" s="70">
        <v>12.522419733177381</v>
      </c>
      <c r="AF15" s="70">
        <v>13.924202891797719</v>
      </c>
      <c r="AG15" s="95">
        <v>12.892879736973466</v>
      </c>
      <c r="AH15" s="83">
        <v>12.767496058007133</v>
      </c>
      <c r="AI15" s="83">
        <v>12.587469887051023</v>
      </c>
      <c r="AJ15" s="83">
        <v>13.141491590969457</v>
      </c>
      <c r="AK15" s="83">
        <v>9.1159748659151187</v>
      </c>
      <c r="AL15" s="83">
        <v>7.3533374097669268</v>
      </c>
      <c r="AM15" s="165">
        <v>7.9239380094026561</v>
      </c>
      <c r="AN15" s="165">
        <v>8.2525347219546425</v>
      </c>
      <c r="AO15" s="165">
        <v>8.6065287537366846</v>
      </c>
      <c r="AP15" s="165">
        <v>8.993687068212088</v>
      </c>
      <c r="AR15" s="95">
        <v>1.3581920801788292</v>
      </c>
      <c r="AS15" s="95">
        <v>1.7218486495320011</v>
      </c>
      <c r="AT15" s="95">
        <v>1.9505612371396168</v>
      </c>
      <c r="AU15" s="95">
        <v>2.3925567386098621</v>
      </c>
      <c r="AV15" s="95">
        <v>2.9502712717678188</v>
      </c>
      <c r="AW15" s="95">
        <v>3.2154048423095736</v>
      </c>
      <c r="AX15" s="95">
        <v>3.57863946743324</v>
      </c>
      <c r="AY15" s="95">
        <v>3.6083926566646256</v>
      </c>
      <c r="AZ15" s="95">
        <v>3.6452891154854887</v>
      </c>
      <c r="BA15" s="95">
        <v>3.4277876261592879</v>
      </c>
      <c r="BB15" s="95">
        <v>3.5611775011698641</v>
      </c>
      <c r="BC15" s="95">
        <v>4.3173529691814512</v>
      </c>
      <c r="BD15" s="95">
        <v>4.701789181669807</v>
      </c>
      <c r="BE15" s="95">
        <v>5.2796468907048144</v>
      </c>
      <c r="BF15" s="95">
        <v>5.7578579435889221</v>
      </c>
      <c r="BG15" s="95">
        <v>5.9044299175854054</v>
      </c>
      <c r="BH15" s="95">
        <v>6.4616383769703463</v>
      </c>
      <c r="BI15" s="95">
        <v>6.5725624036862627</v>
      </c>
      <c r="BJ15" s="95">
        <v>5.7218349364967773</v>
      </c>
      <c r="BK15" s="95">
        <v>5.7378211066557183</v>
      </c>
      <c r="BL15" s="95">
        <v>5.3079476213677932</v>
      </c>
      <c r="BM15" s="95">
        <v>5.8747107364137126</v>
      </c>
      <c r="BN15" s="95">
        <v>7.4613235419232051</v>
      </c>
      <c r="BO15" s="95">
        <v>7.538261014620188</v>
      </c>
      <c r="BP15" s="95">
        <v>8.9923824933480834</v>
      </c>
      <c r="BQ15" s="95">
        <v>8.8150397405356937</v>
      </c>
      <c r="BR15" s="95">
        <v>9.5717058256952008</v>
      </c>
      <c r="BS15" s="95">
        <v>11.390284573867202</v>
      </c>
      <c r="BT15" s="95">
        <v>11.83522358094193</v>
      </c>
      <c r="BU15" s="95">
        <v>15.81598766299938</v>
      </c>
      <c r="BV15" s="84">
        <v>17.709968062468857</v>
      </c>
      <c r="BW15" s="83">
        <v>16.709720954749915</v>
      </c>
      <c r="BX15" s="83">
        <v>17.412508721274218</v>
      </c>
      <c r="BY15" s="83">
        <v>18.413232561054805</v>
      </c>
      <c r="BZ15" s="98">
        <v>20.596698517928289</v>
      </c>
      <c r="CA15" s="83">
        <v>14.303472700663127</v>
      </c>
      <c r="CB15" s="157">
        <v>12.323873218201999</v>
      </c>
      <c r="CC15" s="157">
        <v>13.688861942588494</v>
      </c>
      <c r="CD15" s="157">
        <v>13.753865480964645</v>
      </c>
      <c r="CE15" s="157">
        <v>13.074728723439577</v>
      </c>
      <c r="CF15" s="157">
        <v>14.504575052265656</v>
      </c>
    </row>
    <row r="16" spans="1:84" ht="15.95" customHeight="1" x14ac:dyDescent="0.25">
      <c r="A16" s="109" t="s">
        <v>7</v>
      </c>
      <c r="B16" s="70">
        <v>1.9532095629238402</v>
      </c>
      <c r="C16" s="70">
        <v>2.0387166301750432</v>
      </c>
      <c r="D16" s="70">
        <v>2.1943813917820689</v>
      </c>
      <c r="E16" s="70">
        <v>2.7335519747201458</v>
      </c>
      <c r="F16" s="70">
        <v>3.3080576486621269</v>
      </c>
      <c r="G16" s="70">
        <v>3.5286703876081171</v>
      </c>
      <c r="H16" s="70">
        <v>3.6199087858385655</v>
      </c>
      <c r="I16" s="70">
        <v>3.9297337466829974</v>
      </c>
      <c r="J16" s="70">
        <v>4.2587130091938779</v>
      </c>
      <c r="K16" s="70">
        <v>3.9658705674749903</v>
      </c>
      <c r="L16" s="70">
        <v>3.9516279644361254</v>
      </c>
      <c r="M16" s="83" t="s">
        <v>8</v>
      </c>
      <c r="N16" s="83" t="s">
        <v>8</v>
      </c>
      <c r="O16" s="83" t="s">
        <v>8</v>
      </c>
      <c r="P16" s="83" t="s">
        <v>8</v>
      </c>
      <c r="Q16" s="83" t="s">
        <v>8</v>
      </c>
      <c r="R16" s="83" t="s">
        <v>8</v>
      </c>
      <c r="S16" s="83" t="s">
        <v>8</v>
      </c>
      <c r="T16" s="83" t="s">
        <v>8</v>
      </c>
      <c r="U16" s="83" t="s">
        <v>8</v>
      </c>
      <c r="V16" s="83" t="s">
        <v>8</v>
      </c>
      <c r="W16" s="83" t="s">
        <v>8</v>
      </c>
      <c r="X16" s="83" t="s">
        <v>8</v>
      </c>
      <c r="Y16" s="83" t="s">
        <v>8</v>
      </c>
      <c r="Z16" s="83" t="s">
        <v>8</v>
      </c>
      <c r="AA16" s="83" t="s">
        <v>8</v>
      </c>
      <c r="AB16" s="83" t="s">
        <v>8</v>
      </c>
      <c r="AC16" s="83" t="s">
        <v>8</v>
      </c>
      <c r="AD16" s="83" t="s">
        <v>8</v>
      </c>
      <c r="AE16" s="70">
        <v>6.0318249877553995</v>
      </c>
      <c r="AF16" s="70">
        <v>8.3841022019334872</v>
      </c>
      <c r="AG16" s="95">
        <v>6.8687706480317576</v>
      </c>
      <c r="AH16" s="83">
        <v>6.982698774845943</v>
      </c>
      <c r="AI16" s="83">
        <v>6.6998702495717621</v>
      </c>
      <c r="AJ16" s="83">
        <v>6.463745019920319</v>
      </c>
      <c r="AK16" s="83">
        <v>5.4621949602122006</v>
      </c>
      <c r="AL16" s="83">
        <v>4.0793340732519425</v>
      </c>
      <c r="AM16" s="165">
        <v>4.3935398230088492</v>
      </c>
      <c r="AN16" s="165">
        <v>5.147290735550337</v>
      </c>
      <c r="AO16" s="165">
        <v>5.4284730501714504</v>
      </c>
      <c r="AP16" s="165">
        <v>5.5787334527044541</v>
      </c>
      <c r="AR16" s="73">
        <v>1.9532095629238402</v>
      </c>
      <c r="AS16" s="73">
        <v>2.0387166301750432</v>
      </c>
      <c r="AT16" s="73">
        <v>2.1943813917820689</v>
      </c>
      <c r="AU16" s="73">
        <v>2.7335519747201458</v>
      </c>
      <c r="AV16" s="73">
        <v>3.3080576486621269</v>
      </c>
      <c r="AW16" s="73">
        <v>3.5286703876081171</v>
      </c>
      <c r="AX16" s="73">
        <v>3.6199087858385655</v>
      </c>
      <c r="AY16" s="73">
        <v>3.9297337466829974</v>
      </c>
      <c r="AZ16" s="73">
        <v>4.2587130091938779</v>
      </c>
      <c r="BA16" s="73">
        <v>3.9658705674749903</v>
      </c>
      <c r="BB16" s="73">
        <v>3.9516279644361254</v>
      </c>
      <c r="BC16" s="83" t="s">
        <v>8</v>
      </c>
      <c r="BD16" s="83" t="s">
        <v>8</v>
      </c>
      <c r="BE16" s="83" t="s">
        <v>8</v>
      </c>
      <c r="BF16" s="83" t="s">
        <v>8</v>
      </c>
      <c r="BG16" s="83" t="s">
        <v>8</v>
      </c>
      <c r="BH16" s="83" t="s">
        <v>8</v>
      </c>
      <c r="BI16" s="83" t="s">
        <v>8</v>
      </c>
      <c r="BJ16" s="83" t="s">
        <v>8</v>
      </c>
      <c r="BK16" s="83" t="s">
        <v>8</v>
      </c>
      <c r="BL16" s="83" t="s">
        <v>8</v>
      </c>
      <c r="BM16" s="83" t="s">
        <v>8</v>
      </c>
      <c r="BN16" s="83" t="s">
        <v>8</v>
      </c>
      <c r="BO16" s="83" t="s">
        <v>8</v>
      </c>
      <c r="BP16" s="83" t="s">
        <v>8</v>
      </c>
      <c r="BQ16" s="83" t="s">
        <v>8</v>
      </c>
      <c r="BR16" s="83" t="s">
        <v>8</v>
      </c>
      <c r="BS16" s="83" t="s">
        <v>8</v>
      </c>
      <c r="BT16" s="83" t="s">
        <v>8</v>
      </c>
      <c r="BU16" s="73">
        <v>6.311076144595928</v>
      </c>
      <c r="BV16" s="84">
        <v>8.7494031480326093</v>
      </c>
      <c r="BW16" s="83">
        <v>7.4433120130980841</v>
      </c>
      <c r="BX16" s="83">
        <v>7.3556876535023097</v>
      </c>
      <c r="BY16" s="83">
        <v>7.0486528412564926</v>
      </c>
      <c r="BZ16" s="98">
        <v>6.8292164674634792</v>
      </c>
      <c r="CA16" s="83">
        <v>6.0015716180371346</v>
      </c>
      <c r="CB16" s="157">
        <v>4.7035738068812432</v>
      </c>
      <c r="CC16" s="157">
        <v>5.0984734513274343</v>
      </c>
      <c r="CD16" s="157">
        <v>5.9701569415736913</v>
      </c>
      <c r="CE16" s="157">
        <v>6.2593346955033144</v>
      </c>
      <c r="CF16" s="157">
        <v>6.40326323973939</v>
      </c>
    </row>
    <row r="17" spans="1:84" ht="15.95" customHeight="1" x14ac:dyDescent="0.25">
      <c r="A17" s="109" t="s">
        <v>9</v>
      </c>
      <c r="B17" s="70">
        <v>2.8263330430388018</v>
      </c>
      <c r="C17" s="70">
        <v>3.1925943710072522</v>
      </c>
      <c r="D17" s="70">
        <v>3.6517609524858168</v>
      </c>
      <c r="E17" s="70">
        <v>3.7621277688888717</v>
      </c>
      <c r="F17" s="70">
        <v>3.830073837901363</v>
      </c>
      <c r="G17" s="70">
        <v>3.7296331902524651</v>
      </c>
      <c r="H17" s="70">
        <v>3.5255789151978205</v>
      </c>
      <c r="I17" s="70">
        <v>3.2937461726883042</v>
      </c>
      <c r="J17" s="70">
        <v>3.1517296607775886</v>
      </c>
      <c r="K17" s="70">
        <v>2.6106987152724805</v>
      </c>
      <c r="L17" s="70">
        <v>2.7466170519419744</v>
      </c>
      <c r="M17" s="70">
        <v>3.0879080839178599</v>
      </c>
      <c r="N17" s="70">
        <v>3.1462046834124342</v>
      </c>
      <c r="O17" s="70">
        <v>3.008513870680956</v>
      </c>
      <c r="P17" s="70">
        <v>4.1818588858586221</v>
      </c>
      <c r="Q17" s="70">
        <v>4.1300015040328359</v>
      </c>
      <c r="R17" s="70">
        <v>4.4982944085832024</v>
      </c>
      <c r="S17" s="70">
        <v>4.4494945975450317</v>
      </c>
      <c r="T17" s="70">
        <v>3.8537630708932342</v>
      </c>
      <c r="U17" s="70">
        <v>3.7869619303927742</v>
      </c>
      <c r="V17" s="70">
        <v>3.6944895975028933</v>
      </c>
      <c r="W17" s="70">
        <v>3.6283187553394534</v>
      </c>
      <c r="X17" s="70">
        <v>3.6871373836337176</v>
      </c>
      <c r="Y17" s="83" t="s">
        <v>8</v>
      </c>
      <c r="Z17" s="83" t="s">
        <v>8</v>
      </c>
      <c r="AA17" s="83" t="s">
        <v>8</v>
      </c>
      <c r="AB17" s="83" t="s">
        <v>8</v>
      </c>
      <c r="AC17" s="83" t="s">
        <v>8</v>
      </c>
      <c r="AD17" s="70">
        <v>5.3566358750737173</v>
      </c>
      <c r="AE17" s="70">
        <v>6.3948514916480867</v>
      </c>
      <c r="AF17" s="70">
        <v>7.9207936849297251</v>
      </c>
      <c r="AG17" s="95">
        <v>6.581499965498594</v>
      </c>
      <c r="AH17" s="83">
        <v>6.4492379367676493</v>
      </c>
      <c r="AI17" s="83">
        <v>6.0104162892647413</v>
      </c>
      <c r="AJ17" s="83">
        <v>6.2852589641434271</v>
      </c>
      <c r="AK17" s="83">
        <v>5.7882360742705572</v>
      </c>
      <c r="AL17" s="83">
        <v>4.830599334073252</v>
      </c>
      <c r="AM17" s="165">
        <v>5.0287997787610621</v>
      </c>
      <c r="AN17" s="165">
        <v>5.2304527457335492</v>
      </c>
      <c r="AO17" s="165">
        <v>5.269202447232435</v>
      </c>
      <c r="AP17" s="165">
        <v>5.64013460705812</v>
      </c>
      <c r="AR17" s="95">
        <v>2.8263330430388018</v>
      </c>
      <c r="AS17" s="95">
        <v>3.1925943710072522</v>
      </c>
      <c r="AT17" s="95">
        <v>3.6517609524858168</v>
      </c>
      <c r="AU17" s="95">
        <v>3.7621277688888717</v>
      </c>
      <c r="AV17" s="95">
        <v>3.830073837901363</v>
      </c>
      <c r="AW17" s="95">
        <v>3.7296331902524651</v>
      </c>
      <c r="AX17" s="95">
        <v>3.5255789151978205</v>
      </c>
      <c r="AY17" s="95">
        <v>3.2937461726883042</v>
      </c>
      <c r="AZ17" s="95">
        <v>3.1517296607775886</v>
      </c>
      <c r="BA17" s="95">
        <v>2.6106987152724805</v>
      </c>
      <c r="BB17" s="95">
        <v>2.7466170519419744</v>
      </c>
      <c r="BC17" s="95">
        <v>3.0879080839178599</v>
      </c>
      <c r="BD17" s="95">
        <v>3.1462046834124342</v>
      </c>
      <c r="BE17" s="95">
        <v>3.008513870680956</v>
      </c>
      <c r="BF17" s="95">
        <v>4.1818588858586221</v>
      </c>
      <c r="BG17" s="95">
        <v>4.1300015040328359</v>
      </c>
      <c r="BH17" s="95">
        <v>4.4982944085832024</v>
      </c>
      <c r="BI17" s="95">
        <v>4.4494945975450317</v>
      </c>
      <c r="BJ17" s="95">
        <v>3.8537630708932342</v>
      </c>
      <c r="BK17" s="95">
        <v>3.7937123081653104</v>
      </c>
      <c r="BL17" s="95">
        <v>3.7669305700029505</v>
      </c>
      <c r="BM17" s="95">
        <v>3.768337767709935</v>
      </c>
      <c r="BN17" s="95">
        <v>4.072639099966417</v>
      </c>
      <c r="BO17" s="83" t="s">
        <v>8</v>
      </c>
      <c r="BP17" s="83" t="s">
        <v>8</v>
      </c>
      <c r="BQ17" s="83" t="s">
        <v>8</v>
      </c>
      <c r="BR17" s="83" t="s">
        <v>8</v>
      </c>
      <c r="BS17" s="83" t="s">
        <v>8</v>
      </c>
      <c r="BT17" s="95">
        <v>6.0304910905204112</v>
      </c>
      <c r="BU17" s="95">
        <v>7.2525514733725656</v>
      </c>
      <c r="BV17" s="84">
        <v>8.8919596148029978</v>
      </c>
      <c r="BW17" s="83">
        <v>7.5162015892632157</v>
      </c>
      <c r="BX17" s="83">
        <v>7.3860472133929447</v>
      </c>
      <c r="BY17" s="83">
        <v>6.9107620491950872</v>
      </c>
      <c r="BZ17" s="98">
        <v>7.2244355909694562</v>
      </c>
      <c r="CA17" s="83">
        <v>7.1648541114058348</v>
      </c>
      <c r="CB17" s="157">
        <v>5.8576914539400669</v>
      </c>
      <c r="CC17" s="157">
        <v>6.3116150442477883</v>
      </c>
      <c r="CD17" s="157">
        <v>6.7054841895094528</v>
      </c>
      <c r="CE17" s="157">
        <v>6.9725130619969082</v>
      </c>
      <c r="CF17" s="157">
        <v>7.5698851724590313</v>
      </c>
    </row>
    <row r="18" spans="1:84" ht="15.95" customHeight="1" x14ac:dyDescent="0.25">
      <c r="A18" s="109" t="s">
        <v>10</v>
      </c>
      <c r="B18" s="70">
        <v>0.45919827472712793</v>
      </c>
      <c r="C18" s="70">
        <v>0.67558644929554224</v>
      </c>
      <c r="D18" s="70">
        <v>0.84228780694665262</v>
      </c>
      <c r="E18" s="70">
        <v>1.2354089701700457</v>
      </c>
      <c r="F18" s="70">
        <v>1.8006625853533209</v>
      </c>
      <c r="G18" s="70">
        <v>2.2637868650819239</v>
      </c>
      <c r="H18" s="70">
        <v>2.9890777759285876</v>
      </c>
      <c r="I18" s="70">
        <v>3.8761768983466012</v>
      </c>
      <c r="J18" s="70">
        <v>4.4490859417240687</v>
      </c>
      <c r="K18" s="70">
        <v>4.3445215261786325</v>
      </c>
      <c r="L18" s="70">
        <v>4.4026655685540472</v>
      </c>
      <c r="M18" s="70">
        <v>4.9821109594693249</v>
      </c>
      <c r="N18" s="70">
        <v>5.5286313924552584</v>
      </c>
      <c r="O18" s="70">
        <v>6.5848109963678763</v>
      </c>
      <c r="P18" s="70">
        <v>7.3494609523858614</v>
      </c>
      <c r="Q18" s="70">
        <v>7.2061939939034474</v>
      </c>
      <c r="R18" s="70">
        <v>7.2900535535050057</v>
      </c>
      <c r="S18" s="70">
        <v>6.7759213889488326</v>
      </c>
      <c r="T18" s="70">
        <v>5.6941597977470941</v>
      </c>
      <c r="U18" s="70">
        <v>5.4880571290718816</v>
      </c>
      <c r="V18" s="70">
        <v>4.8140318997764968</v>
      </c>
      <c r="W18" s="70">
        <v>4.4258183475365476</v>
      </c>
      <c r="X18" s="70">
        <v>4.5762784390462325</v>
      </c>
      <c r="Y18" s="70">
        <v>4.5606479138452141</v>
      </c>
      <c r="Z18" s="70">
        <v>5.07723750009038</v>
      </c>
      <c r="AA18" s="70">
        <v>5.0652574509078185</v>
      </c>
      <c r="AB18" s="70">
        <v>5.3909214596861892</v>
      </c>
      <c r="AC18" s="70">
        <v>6.0020661227563696</v>
      </c>
      <c r="AD18" s="70">
        <v>6.4306995179684474</v>
      </c>
      <c r="AE18" s="70">
        <v>7.1647868240798278</v>
      </c>
      <c r="AF18" s="70">
        <v>8.1698220128192478</v>
      </c>
      <c r="AG18" s="95">
        <v>7.7863217832869349</v>
      </c>
      <c r="AH18" s="83">
        <v>8.6741599687527238</v>
      </c>
      <c r="AI18" s="83">
        <v>9.2954616295511379</v>
      </c>
      <c r="AJ18" s="83">
        <v>9.6509960159362542</v>
      </c>
      <c r="AK18" s="83">
        <v>8.3764389920424396</v>
      </c>
      <c r="AL18" s="83">
        <v>7.2223085460599332</v>
      </c>
      <c r="AM18" s="165">
        <v>7.7624668141592919</v>
      </c>
      <c r="AN18" s="165">
        <v>7.8259828530306166</v>
      </c>
      <c r="AO18" s="165">
        <v>7.0565725468813882</v>
      </c>
      <c r="AP18" s="191">
        <v>7.5786567659381276</v>
      </c>
      <c r="AR18" s="95">
        <v>0.45919827472712793</v>
      </c>
      <c r="AS18" s="95">
        <v>0.67558644929554224</v>
      </c>
      <c r="AT18" s="95">
        <v>0.84228780694665262</v>
      </c>
      <c r="AU18" s="95">
        <v>1.2354089701700457</v>
      </c>
      <c r="AV18" s="95">
        <v>1.8006625853533209</v>
      </c>
      <c r="AW18" s="95">
        <v>2.2637868650819239</v>
      </c>
      <c r="AX18" s="95">
        <v>2.9890777759285876</v>
      </c>
      <c r="AY18" s="95">
        <v>3.8761768983466012</v>
      </c>
      <c r="AZ18" s="95">
        <v>4.4490859417240687</v>
      </c>
      <c r="BA18" s="95">
        <v>4.3445215261786325</v>
      </c>
      <c r="BB18" s="95">
        <v>4.4026655685540472</v>
      </c>
      <c r="BC18" s="95">
        <v>4.9821109594693249</v>
      </c>
      <c r="BD18" s="95">
        <v>5.5286313924552584</v>
      </c>
      <c r="BE18" s="95">
        <v>6.5848109963678763</v>
      </c>
      <c r="BF18" s="95">
        <v>7.3494609523858614</v>
      </c>
      <c r="BG18" s="95">
        <v>7.2061939939034474</v>
      </c>
      <c r="BH18" s="95">
        <v>7.2900535535050057</v>
      </c>
      <c r="BI18" s="95">
        <v>6.7759213889488326</v>
      </c>
      <c r="BJ18" s="95">
        <v>5.6941597977470941</v>
      </c>
      <c r="BK18" s="95">
        <v>5.4880571290718816</v>
      </c>
      <c r="BL18" s="95">
        <v>4.8140318997764968</v>
      </c>
      <c r="BM18" s="95">
        <v>4.4258183475365476</v>
      </c>
      <c r="BN18" s="95">
        <v>4.5762784390462325</v>
      </c>
      <c r="BO18" s="95">
        <v>4.5606479138452141</v>
      </c>
      <c r="BP18" s="95">
        <v>5.07723750009038</v>
      </c>
      <c r="BQ18" s="95">
        <v>5.0652574509078185</v>
      </c>
      <c r="BR18" s="95">
        <v>5.3909214596861892</v>
      </c>
      <c r="BS18" s="95">
        <v>6.0020661227563696</v>
      </c>
      <c r="BT18" s="95">
        <v>6.4306995179684474</v>
      </c>
      <c r="BU18" s="95">
        <v>7.1647868240798278</v>
      </c>
      <c r="BV18" s="83">
        <v>8.1698220128192478</v>
      </c>
      <c r="BW18" s="83">
        <v>7.7863217832869349</v>
      </c>
      <c r="BX18" s="83">
        <v>8.6741599687527238</v>
      </c>
      <c r="BY18" s="83">
        <v>9.2954616295511379</v>
      </c>
      <c r="BZ18" s="83">
        <v>9.7359893758300124</v>
      </c>
      <c r="CA18" s="83">
        <v>9.4551923076923075</v>
      </c>
      <c r="CB18" s="157">
        <v>8.3256159822419544</v>
      </c>
      <c r="CC18" s="157">
        <v>9.2502046460176981</v>
      </c>
      <c r="CD18" s="157">
        <v>10.031964596837902</v>
      </c>
      <c r="CE18" s="157">
        <v>10.144652570532305</v>
      </c>
      <c r="CF18" s="192">
        <v>10.175048435750263</v>
      </c>
    </row>
    <row r="19" spans="1:84" ht="15.95" customHeight="1" x14ac:dyDescent="0.25">
      <c r="A19" s="109" t="s">
        <v>11</v>
      </c>
      <c r="B19" s="70">
        <v>0.78904492277055793</v>
      </c>
      <c r="C19" s="70">
        <v>1.0881126882459173</v>
      </c>
      <c r="D19" s="70">
        <v>1.4241313577979586</v>
      </c>
      <c r="E19" s="70">
        <v>1.6434852363348118</v>
      </c>
      <c r="F19" s="70">
        <v>2.0821994065160552</v>
      </c>
      <c r="G19" s="70">
        <v>2.3524469250720776</v>
      </c>
      <c r="H19" s="70">
        <v>2.5115328058098187</v>
      </c>
      <c r="I19" s="70">
        <v>3.0996025974688712</v>
      </c>
      <c r="J19" s="70">
        <v>3.5888823206617282</v>
      </c>
      <c r="K19" s="70">
        <v>3.5340756145673273</v>
      </c>
      <c r="L19" s="70">
        <v>3.8775770145063171</v>
      </c>
      <c r="M19" s="70">
        <v>4.2673174215253749</v>
      </c>
      <c r="N19" s="70">
        <v>4.4915750602836759</v>
      </c>
      <c r="O19" s="70">
        <v>4.7561064867382763</v>
      </c>
      <c r="P19" s="70">
        <v>5.0478781700569559</v>
      </c>
      <c r="Q19" s="70">
        <v>4.8893638818850276</v>
      </c>
      <c r="R19" s="70">
        <v>4.6971140509515212</v>
      </c>
      <c r="S19" s="70">
        <v>4.5959130669340826</v>
      </c>
      <c r="T19" s="70">
        <v>3.6877122383951417</v>
      </c>
      <c r="U19" s="70">
        <v>3.2671828419074913</v>
      </c>
      <c r="V19" s="70">
        <v>2.8778822711386178</v>
      </c>
      <c r="W19" s="70">
        <v>2.6786245844787908</v>
      </c>
      <c r="X19" s="70">
        <v>2.7171653231837007</v>
      </c>
      <c r="Y19" s="70">
        <v>3.0718413634577266</v>
      </c>
      <c r="Z19" s="70">
        <v>3.1334994380666781</v>
      </c>
      <c r="AA19" s="70">
        <v>3.1098782124629887</v>
      </c>
      <c r="AB19" s="70">
        <v>4.3629202540065251</v>
      </c>
      <c r="AC19" s="70">
        <v>4.7225347538596711</v>
      </c>
      <c r="AD19" s="70">
        <v>4.2565757873191146</v>
      </c>
      <c r="AE19" s="70">
        <v>6.497775489455023</v>
      </c>
      <c r="AF19" s="70">
        <v>6.2938680079126632</v>
      </c>
      <c r="AG19" s="95">
        <v>8.1233288824974839</v>
      </c>
      <c r="AH19" s="83">
        <v>8.8233555202152694</v>
      </c>
      <c r="AI19" s="83">
        <v>8.402757722978027</v>
      </c>
      <c r="AJ19" s="83">
        <v>8.9334542409465563</v>
      </c>
      <c r="AK19" s="83">
        <v>8.9947021427055684</v>
      </c>
      <c r="AL19" s="83">
        <v>7.9404183296337409</v>
      </c>
      <c r="AM19" s="165">
        <v>8.1649363738938057</v>
      </c>
      <c r="AN19" s="165">
        <v>8.533738918266069</v>
      </c>
      <c r="AO19" s="165">
        <v>9.0908133198571726</v>
      </c>
      <c r="AP19" s="165">
        <v>9.1444167271019019</v>
      </c>
      <c r="AR19" s="97">
        <v>0.83431799210985225</v>
      </c>
      <c r="AS19" s="97">
        <v>1.1419204585437925</v>
      </c>
      <c r="AT19" s="97">
        <v>1.5238759665153254</v>
      </c>
      <c r="AU19" s="97">
        <v>1.8111878114710169</v>
      </c>
      <c r="AV19" s="97">
        <v>2.2757559710654349</v>
      </c>
      <c r="AW19" s="97">
        <v>2.6125164343765288</v>
      </c>
      <c r="AX19" s="97">
        <v>2.7945224177320518</v>
      </c>
      <c r="AY19" s="97">
        <v>3.4745005358236378</v>
      </c>
      <c r="AZ19" s="97">
        <v>4.018984131192898</v>
      </c>
      <c r="BA19" s="97">
        <v>3.9592275681994877</v>
      </c>
      <c r="BB19" s="97">
        <v>3.8775770145063171</v>
      </c>
      <c r="BC19" s="97">
        <v>4.2673174215253749</v>
      </c>
      <c r="BD19" s="97">
        <v>4.4915750602836759</v>
      </c>
      <c r="BE19" s="97">
        <v>4.7561064867382763</v>
      </c>
      <c r="BF19" s="97">
        <v>5.0478781700569559</v>
      </c>
      <c r="BG19" s="97">
        <v>4.8893638818850276</v>
      </c>
      <c r="BH19" s="97">
        <v>4.6971140509515212</v>
      </c>
      <c r="BI19" s="97">
        <v>4.5959130669340826</v>
      </c>
      <c r="BJ19" s="97">
        <v>3.6877122383951417</v>
      </c>
      <c r="BK19" s="97">
        <v>3.4359422862208953</v>
      </c>
      <c r="BL19" s="97">
        <v>3.0227642161387309</v>
      </c>
      <c r="BM19" s="97">
        <v>2.8125558137027307</v>
      </c>
      <c r="BN19" s="97">
        <v>2.8539562547856265</v>
      </c>
      <c r="BO19" s="97">
        <v>3.2288884679289809</v>
      </c>
      <c r="BP19" s="97">
        <v>3.2925954360259135</v>
      </c>
      <c r="BQ19" s="97">
        <v>3.2688879677826521</v>
      </c>
      <c r="BR19" s="97">
        <v>4.5860093690725492</v>
      </c>
      <c r="BS19" s="97">
        <v>4.9639815047069167</v>
      </c>
      <c r="BT19" s="97">
        <v>4.4741249837780481</v>
      </c>
      <c r="BU19" s="97">
        <v>6.8300045800504403</v>
      </c>
      <c r="BV19" s="83">
        <v>6.6155110360633529</v>
      </c>
      <c r="BW19" s="83">
        <v>8.5383707044259918</v>
      </c>
      <c r="BX19" s="83">
        <v>9.274411838590412</v>
      </c>
      <c r="BY19" s="59">
        <v>8.9776109087777538</v>
      </c>
      <c r="BZ19" s="59">
        <v>9.8760516390554276</v>
      </c>
      <c r="CA19" s="83">
        <v>9.4124355980106085</v>
      </c>
      <c r="CB19" s="157">
        <v>8.2427190506104324</v>
      </c>
      <c r="CC19" s="157">
        <v>8.574331496681415</v>
      </c>
      <c r="CD19" s="157">
        <v>8.9700430648158438</v>
      </c>
      <c r="CE19" s="157">
        <v>9.5555990054455169</v>
      </c>
      <c r="CF19" s="157">
        <v>9.6119430104014079</v>
      </c>
    </row>
    <row r="20" spans="1:84" ht="15.95" customHeight="1" x14ac:dyDescent="0.25">
      <c r="A20" s="109" t="s">
        <v>12</v>
      </c>
      <c r="B20" s="70">
        <v>1.4316990243134331</v>
      </c>
      <c r="C20" s="70">
        <v>1.4242093540149439</v>
      </c>
      <c r="D20" s="70">
        <v>1.5739146709619405</v>
      </c>
      <c r="E20" s="70">
        <v>1.4857611190258266</v>
      </c>
      <c r="F20" s="70">
        <v>1.5059288196018161</v>
      </c>
      <c r="G20" s="70">
        <v>1.6352015228134333</v>
      </c>
      <c r="H20" s="70">
        <v>1.7304105972274697</v>
      </c>
      <c r="I20" s="70">
        <v>1.876950560896806</v>
      </c>
      <c r="J20" s="70">
        <v>1.8907018934584598</v>
      </c>
      <c r="K20" s="70">
        <v>1.8895281849927834</v>
      </c>
      <c r="L20" s="70">
        <v>2.0771605024646207</v>
      </c>
      <c r="M20" s="70">
        <v>2.283160495913152</v>
      </c>
      <c r="N20" s="70">
        <v>2.522409036510779</v>
      </c>
      <c r="O20" s="70">
        <v>2.6612454368711296</v>
      </c>
      <c r="P20" s="70">
        <v>2.352614886861915</v>
      </c>
      <c r="Q20" s="70">
        <v>2.3621844511839494</v>
      </c>
      <c r="R20" s="70">
        <v>2.4962052905567105</v>
      </c>
      <c r="S20" s="70">
        <v>2.8758595478470697</v>
      </c>
      <c r="T20" s="70">
        <v>2.0870816157162233</v>
      </c>
      <c r="U20" s="83" t="s">
        <v>8</v>
      </c>
      <c r="V20" s="83" t="s">
        <v>8</v>
      </c>
      <c r="W20" s="83" t="s">
        <v>8</v>
      </c>
      <c r="X20" s="83" t="s">
        <v>8</v>
      </c>
      <c r="Y20" s="83" t="s">
        <v>8</v>
      </c>
      <c r="Z20" s="83" t="s">
        <v>8</v>
      </c>
      <c r="AA20" s="83" t="s">
        <v>8</v>
      </c>
      <c r="AB20" s="83" t="s">
        <v>8</v>
      </c>
      <c r="AC20" s="83" t="s">
        <v>8</v>
      </c>
      <c r="AD20" s="70">
        <v>3.7493201033541874</v>
      </c>
      <c r="AE20" s="70">
        <v>5.1617641912183334</v>
      </c>
      <c r="AF20" s="70">
        <v>5.2630072309988964</v>
      </c>
      <c r="AG20" s="95">
        <v>6.1895159550036984</v>
      </c>
      <c r="AH20" s="83">
        <v>6.4446744016927866</v>
      </c>
      <c r="AI20" s="83">
        <v>5.5821380803296474</v>
      </c>
      <c r="AJ20" s="83">
        <v>5.738676493167512</v>
      </c>
      <c r="AK20" s="83">
        <v>4.916611516034985</v>
      </c>
      <c r="AL20" s="83">
        <v>3.8069177838414996</v>
      </c>
      <c r="AM20" s="165">
        <v>4.4203646563814862</v>
      </c>
      <c r="AN20" s="165">
        <v>4.8091037111136856</v>
      </c>
      <c r="AO20" s="165">
        <v>4.8765545632358966</v>
      </c>
      <c r="AP20" s="165">
        <v>5.1860026810816757</v>
      </c>
      <c r="AR20" s="97">
        <v>1.6519604126693459</v>
      </c>
      <c r="AS20" s="97">
        <v>1.7293970727324317</v>
      </c>
      <c r="AT20" s="97">
        <v>1.8690236717673041</v>
      </c>
      <c r="AU20" s="97">
        <v>1.7592140857176968</v>
      </c>
      <c r="AV20" s="97">
        <v>1.7640880458192705</v>
      </c>
      <c r="AW20" s="97">
        <v>2.089424168039387</v>
      </c>
      <c r="AX20" s="97">
        <v>2.1833976645645032</v>
      </c>
      <c r="AY20" s="97">
        <v>2.35576447949293</v>
      </c>
      <c r="AZ20" s="97">
        <v>2.3730238050550057</v>
      </c>
      <c r="BA20" s="97">
        <v>2.348151530864818</v>
      </c>
      <c r="BB20" s="97">
        <v>2.6462455716330098</v>
      </c>
      <c r="BC20" s="97">
        <v>2.8063847762265826</v>
      </c>
      <c r="BD20" s="97">
        <v>2.991258299802745</v>
      </c>
      <c r="BE20" s="97">
        <v>3.1504449657077336</v>
      </c>
      <c r="BF20" s="97">
        <v>2.352614886861915</v>
      </c>
      <c r="BG20" s="97">
        <v>2.3621844511839494</v>
      </c>
      <c r="BH20" s="97">
        <v>2.4962052905567105</v>
      </c>
      <c r="BI20" s="97">
        <v>2.8758595478470697</v>
      </c>
      <c r="BJ20" s="97">
        <v>2.0870816157162233</v>
      </c>
      <c r="BK20" s="83" t="s">
        <v>8</v>
      </c>
      <c r="BL20" s="83" t="s">
        <v>8</v>
      </c>
      <c r="BM20" s="83" t="s">
        <v>8</v>
      </c>
      <c r="BN20" s="83" t="s">
        <v>8</v>
      </c>
      <c r="BO20" s="83" t="s">
        <v>8</v>
      </c>
      <c r="BP20" s="83" t="s">
        <v>8</v>
      </c>
      <c r="BQ20" s="83" t="s">
        <v>8</v>
      </c>
      <c r="BR20" s="83" t="s">
        <v>8</v>
      </c>
      <c r="BS20" s="83" t="s">
        <v>8</v>
      </c>
      <c r="BT20" s="97">
        <v>3.786295646779771</v>
      </c>
      <c r="BU20" s="97">
        <v>5.2031244812120701</v>
      </c>
      <c r="BV20" s="83">
        <v>5.3049101548125819</v>
      </c>
      <c r="BW20" s="83">
        <v>6.2344652357226797</v>
      </c>
      <c r="BX20" s="83">
        <v>6.492740290726891</v>
      </c>
      <c r="BY20" s="83">
        <v>5.6287530121069311</v>
      </c>
      <c r="BZ20" s="83">
        <v>5.7878089973898366</v>
      </c>
      <c r="CA20" s="83">
        <v>4.9608534985422734</v>
      </c>
      <c r="CB20" s="157">
        <v>3.8457124214023013</v>
      </c>
      <c r="CC20" s="157">
        <v>4.4636676016830297</v>
      </c>
      <c r="CD20" s="157">
        <v>4.8545326144871384</v>
      </c>
      <c r="CE20" s="157">
        <v>5.2302719220906893</v>
      </c>
      <c r="CF20" s="157">
        <v>5.5240707209901565</v>
      </c>
    </row>
    <row r="21" spans="1:84" ht="15.95" customHeight="1" thickBot="1" x14ac:dyDescent="0.3">
      <c r="A21" s="111" t="s">
        <v>62</v>
      </c>
      <c r="B21" s="100">
        <v>2.7</v>
      </c>
      <c r="C21" s="100">
        <v>2.7</v>
      </c>
      <c r="D21" s="100">
        <v>3.1399999999999997</v>
      </c>
      <c r="E21" s="100">
        <v>3.44</v>
      </c>
      <c r="F21" s="100">
        <v>3.46</v>
      </c>
      <c r="G21" s="100">
        <v>3.46</v>
      </c>
      <c r="H21" s="100">
        <v>3.5799999999999996</v>
      </c>
      <c r="I21" s="100">
        <v>3.63</v>
      </c>
      <c r="J21" s="100">
        <v>3.5200000000000005</v>
      </c>
      <c r="K21" s="100">
        <v>3.7</v>
      </c>
      <c r="L21" s="100">
        <v>3.7299999999999995</v>
      </c>
      <c r="M21" s="100">
        <v>3.9799999999999995</v>
      </c>
      <c r="N21" s="100">
        <v>4.1100000000000003</v>
      </c>
      <c r="O21" s="100">
        <v>4.32</v>
      </c>
      <c r="P21" s="100">
        <v>4.55</v>
      </c>
      <c r="Q21" s="100">
        <v>4.38</v>
      </c>
      <c r="R21" s="100">
        <v>4.34</v>
      </c>
      <c r="S21" s="100">
        <v>4.1899999999999995</v>
      </c>
      <c r="T21" s="100">
        <v>3.95</v>
      </c>
      <c r="U21" s="100">
        <v>3.9200000000000004</v>
      </c>
      <c r="V21" s="100">
        <v>3.94</v>
      </c>
      <c r="W21" s="100">
        <v>3.66</v>
      </c>
      <c r="X21" s="100">
        <v>3.34</v>
      </c>
      <c r="Y21" s="100">
        <v>3.22</v>
      </c>
      <c r="Z21" s="100">
        <v>3.12</v>
      </c>
      <c r="AA21" s="100">
        <v>3.4</v>
      </c>
      <c r="AB21" s="100">
        <v>4.5600000000000005</v>
      </c>
      <c r="AC21" s="100">
        <v>6.12</v>
      </c>
      <c r="AD21" s="100">
        <v>6.2799999999999994</v>
      </c>
      <c r="AE21" s="100">
        <v>7.7299999999999995</v>
      </c>
      <c r="AF21" s="100">
        <v>8.3394999999999992</v>
      </c>
      <c r="AG21" s="103">
        <v>7.5728999999999997</v>
      </c>
      <c r="AH21" s="81">
        <v>7.8119240000000003</v>
      </c>
      <c r="AI21" s="81">
        <v>8.2085826999999991</v>
      </c>
      <c r="AJ21" s="81">
        <v>8.6484391000000009</v>
      </c>
      <c r="AK21" s="81">
        <v>9.1293806000000011</v>
      </c>
      <c r="AL21" s="81">
        <v>9.2487081999999994</v>
      </c>
      <c r="AM21" s="166">
        <v>8.9347862000000013</v>
      </c>
      <c r="AN21" s="166">
        <v>9.3914252999999999</v>
      </c>
      <c r="AO21" s="165">
        <v>10.0275655</v>
      </c>
      <c r="AP21" s="165">
        <v>10.932914200000001</v>
      </c>
      <c r="AR21" s="101">
        <v>2.7</v>
      </c>
      <c r="AS21" s="101">
        <v>2.7</v>
      </c>
      <c r="AT21" s="101">
        <v>3.1399999999999997</v>
      </c>
      <c r="AU21" s="101">
        <v>3.44</v>
      </c>
      <c r="AV21" s="101">
        <v>3.46</v>
      </c>
      <c r="AW21" s="101">
        <v>3.46</v>
      </c>
      <c r="AX21" s="101">
        <v>3.5799999999999996</v>
      </c>
      <c r="AY21" s="101">
        <v>3.63</v>
      </c>
      <c r="AZ21" s="101">
        <v>3.5200000000000005</v>
      </c>
      <c r="BA21" s="101">
        <v>3.7</v>
      </c>
      <c r="BB21" s="101">
        <v>3.7299999999999995</v>
      </c>
      <c r="BC21" s="101">
        <v>3.9799999999999995</v>
      </c>
      <c r="BD21" s="101">
        <v>4.1100000000000003</v>
      </c>
      <c r="BE21" s="101">
        <v>4.32</v>
      </c>
      <c r="BF21" s="101">
        <v>4.55</v>
      </c>
      <c r="BG21" s="101">
        <v>4.38</v>
      </c>
      <c r="BH21" s="101">
        <v>4.34</v>
      </c>
      <c r="BI21" s="101">
        <v>4.1899999999999995</v>
      </c>
      <c r="BJ21" s="101">
        <v>3.95</v>
      </c>
      <c r="BK21" s="101">
        <v>3.9200000000000004</v>
      </c>
      <c r="BL21" s="101">
        <v>3.94</v>
      </c>
      <c r="BM21" s="101">
        <v>3.66</v>
      </c>
      <c r="BN21" s="101">
        <v>3.53</v>
      </c>
      <c r="BO21" s="101">
        <v>3.46</v>
      </c>
      <c r="BP21" s="101">
        <v>3.35</v>
      </c>
      <c r="BQ21" s="101">
        <v>3.6399999999999997</v>
      </c>
      <c r="BR21" s="101">
        <v>4.7700000000000005</v>
      </c>
      <c r="BS21" s="101">
        <v>6.35</v>
      </c>
      <c r="BT21" s="101">
        <v>6.49</v>
      </c>
      <c r="BU21" s="101">
        <v>7.9700000000000006</v>
      </c>
      <c r="BV21" s="81">
        <v>8.6120000000000001</v>
      </c>
      <c r="BW21" s="81">
        <v>7.8388000000000009</v>
      </c>
      <c r="BX21" s="81">
        <v>8.0826074000000006</v>
      </c>
      <c r="BY21" s="81">
        <v>8.4687920000000005</v>
      </c>
      <c r="BZ21" s="81">
        <v>8.8944717999999998</v>
      </c>
      <c r="CA21" s="81">
        <v>9.3751801999999991</v>
      </c>
      <c r="CB21" s="157">
        <v>9.4978537999999997</v>
      </c>
      <c r="CC21" s="157">
        <v>9.2802441000000009</v>
      </c>
      <c r="CD21" s="157">
        <v>9.7891861000000002</v>
      </c>
      <c r="CE21" s="157">
        <v>10.430324500000001</v>
      </c>
      <c r="CF21" s="157">
        <v>11.5298777</v>
      </c>
    </row>
    <row r="22" spans="1:84" ht="18" customHeight="1" thickTop="1" thickBot="1" x14ac:dyDescent="0.25">
      <c r="A22" s="114" t="s">
        <v>63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6"/>
      <c r="AG22" s="117"/>
      <c r="AH22" s="117"/>
      <c r="AI22" s="104"/>
      <c r="AJ22" s="104"/>
      <c r="AK22" s="104"/>
      <c r="AL22" s="118"/>
      <c r="AM22" s="118"/>
      <c r="AN22" s="118"/>
      <c r="AO22" s="118"/>
      <c r="AP22" s="118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04"/>
      <c r="BW22" s="104"/>
      <c r="BX22" s="104"/>
      <c r="BY22" s="104"/>
      <c r="BZ22" s="104"/>
      <c r="CA22" s="104"/>
      <c r="CB22" s="104"/>
      <c r="CC22" s="119"/>
      <c r="CD22" s="104"/>
      <c r="CE22" s="104"/>
      <c r="CF22" s="104"/>
    </row>
    <row r="23" spans="1:84" ht="15.95" customHeight="1" thickTop="1" x14ac:dyDescent="0.2">
      <c r="A23" s="108" t="s">
        <v>53</v>
      </c>
      <c r="B23" s="70">
        <v>1.3351363737983457</v>
      </c>
      <c r="C23" s="70">
        <v>1.3243482034030631</v>
      </c>
      <c r="D23" s="70">
        <v>1.7802936623776859</v>
      </c>
      <c r="E23" s="70">
        <v>2.1371211217537756</v>
      </c>
      <c r="F23" s="70">
        <v>2.7126801455605127</v>
      </c>
      <c r="G23" s="70">
        <v>3.0571762917480139</v>
      </c>
      <c r="H23" s="70">
        <v>2.6508921244190642</v>
      </c>
      <c r="I23" s="70">
        <v>2.2800088503147076</v>
      </c>
      <c r="J23" s="70">
        <v>2.2344467038258466</v>
      </c>
      <c r="K23" s="70">
        <v>2.3573100207089133</v>
      </c>
      <c r="L23" s="70">
        <v>2.71663591816211</v>
      </c>
      <c r="M23" s="70">
        <v>2.5871222257155275</v>
      </c>
      <c r="N23" s="70">
        <v>2.6754251653978702</v>
      </c>
      <c r="O23" s="70">
        <v>2.6096343515193512</v>
      </c>
      <c r="P23" s="70">
        <v>2.8033865956110722</v>
      </c>
      <c r="Q23" s="70">
        <v>2.958348855979402</v>
      </c>
      <c r="R23" s="70">
        <v>3.8363145563214025</v>
      </c>
      <c r="S23" s="70">
        <v>4.0449928474261148</v>
      </c>
      <c r="T23" s="70">
        <v>3.4600396876912525</v>
      </c>
      <c r="U23" s="70">
        <v>2.8542714928091435</v>
      </c>
      <c r="V23" s="70">
        <v>3.1150533604961579</v>
      </c>
      <c r="W23" s="70">
        <v>2.9843095234647632</v>
      </c>
      <c r="X23" s="70">
        <v>3.0492692372279269</v>
      </c>
      <c r="Y23" s="70">
        <v>3.2507429501202409</v>
      </c>
      <c r="Z23" s="70">
        <v>3.300639374729978</v>
      </c>
      <c r="AA23" s="70">
        <v>3.3245799094047896</v>
      </c>
      <c r="AB23" s="83" t="s">
        <v>8</v>
      </c>
      <c r="AC23" s="83" t="s">
        <v>8</v>
      </c>
      <c r="AD23" s="83" t="s">
        <v>8</v>
      </c>
      <c r="AE23" s="83" t="s">
        <v>8</v>
      </c>
      <c r="AF23" s="73" t="s">
        <v>8</v>
      </c>
      <c r="AG23" s="73" t="s">
        <v>8</v>
      </c>
      <c r="AH23" s="73" t="s">
        <v>8</v>
      </c>
      <c r="AI23" s="73" t="s">
        <v>8</v>
      </c>
      <c r="AJ23" s="73" t="s">
        <v>8</v>
      </c>
      <c r="AK23" s="73" t="s">
        <v>8</v>
      </c>
      <c r="AL23" s="73" t="s">
        <v>8</v>
      </c>
      <c r="AM23" s="73" t="s">
        <v>8</v>
      </c>
      <c r="AN23" s="73" t="s">
        <v>8</v>
      </c>
      <c r="AO23" s="73" t="s">
        <v>8</v>
      </c>
      <c r="AP23" s="73"/>
      <c r="AR23" s="97">
        <v>1.3351363737983457</v>
      </c>
      <c r="AS23" s="97">
        <v>1.3243482034030631</v>
      </c>
      <c r="AT23" s="97">
        <v>1.7802936623776859</v>
      </c>
      <c r="AU23" s="97">
        <v>2.1371211217537756</v>
      </c>
      <c r="AV23" s="97">
        <v>2.7126801455605127</v>
      </c>
      <c r="AW23" s="97">
        <v>3.0571762917480139</v>
      </c>
      <c r="AX23" s="97">
        <v>2.6508921244190642</v>
      </c>
      <c r="AY23" s="97">
        <v>2.2800088503147076</v>
      </c>
      <c r="AZ23" s="97">
        <v>2.2344467038258466</v>
      </c>
      <c r="BA23" s="97">
        <v>2.3573100207089133</v>
      </c>
      <c r="BB23" s="97">
        <v>2.71663591816211</v>
      </c>
      <c r="BC23" s="97">
        <v>2.5871222257155275</v>
      </c>
      <c r="BD23" s="97">
        <v>2.6754251653978702</v>
      </c>
      <c r="BE23" s="97">
        <v>2.6096343515193512</v>
      </c>
      <c r="BF23" s="97">
        <v>2.8033865956110722</v>
      </c>
      <c r="BG23" s="97">
        <v>2.958348855979402</v>
      </c>
      <c r="BH23" s="97">
        <v>3.8363145563214025</v>
      </c>
      <c r="BI23" s="97">
        <v>4.0449928474261148</v>
      </c>
      <c r="BJ23" s="97">
        <v>3.4600396876912525</v>
      </c>
      <c r="BK23" s="97">
        <v>2.8542714928091435</v>
      </c>
      <c r="BL23" s="97">
        <v>3.1150533604961579</v>
      </c>
      <c r="BM23" s="97">
        <v>2.9843095234647632</v>
      </c>
      <c r="BN23" s="97">
        <v>3.0492692372279269</v>
      </c>
      <c r="BO23" s="97">
        <v>3.2507429501202409</v>
      </c>
      <c r="BP23" s="97">
        <v>3.300639374729978</v>
      </c>
      <c r="BQ23" s="97">
        <v>3.3245799094047896</v>
      </c>
      <c r="BR23" s="83" t="s">
        <v>8</v>
      </c>
      <c r="BS23" s="83" t="s">
        <v>8</v>
      </c>
      <c r="BT23" s="83" t="s">
        <v>8</v>
      </c>
      <c r="BU23" s="83" t="s">
        <v>8</v>
      </c>
      <c r="BV23" s="73" t="s">
        <v>8</v>
      </c>
      <c r="BW23" s="73" t="s">
        <v>8</v>
      </c>
      <c r="BX23" s="73" t="s">
        <v>8</v>
      </c>
      <c r="BY23" s="73" t="s">
        <v>8</v>
      </c>
      <c r="BZ23" s="73" t="s">
        <v>8</v>
      </c>
      <c r="CA23" s="73" t="s">
        <v>8</v>
      </c>
      <c r="CB23" s="73" t="s">
        <v>8</v>
      </c>
      <c r="CC23" s="73" t="s">
        <v>8</v>
      </c>
      <c r="CD23" s="73" t="s">
        <v>8</v>
      </c>
      <c r="CE23" s="73"/>
      <c r="CF23" s="73"/>
    </row>
    <row r="24" spans="1:84" ht="15.95" customHeight="1" x14ac:dyDescent="0.2">
      <c r="A24" s="108" t="s">
        <v>16</v>
      </c>
      <c r="B24" s="83" t="s">
        <v>8</v>
      </c>
      <c r="C24" s="83" t="s">
        <v>8</v>
      </c>
      <c r="D24" s="83" t="s">
        <v>8</v>
      </c>
      <c r="E24" s="83" t="s">
        <v>8</v>
      </c>
      <c r="F24" s="83" t="s">
        <v>8</v>
      </c>
      <c r="G24" s="83" t="s">
        <v>8</v>
      </c>
      <c r="H24" s="83" t="s">
        <v>8</v>
      </c>
      <c r="I24" s="83" t="s">
        <v>8</v>
      </c>
      <c r="J24" s="83" t="s">
        <v>8</v>
      </c>
      <c r="K24" s="83" t="s">
        <v>8</v>
      </c>
      <c r="L24" s="83" t="s">
        <v>8</v>
      </c>
      <c r="M24" s="70">
        <v>2.0261947257526773</v>
      </c>
      <c r="N24" s="70">
        <v>2.1613925062164641</v>
      </c>
      <c r="O24" s="70">
        <v>2.1490466819369618</v>
      </c>
      <c r="P24" s="70">
        <v>2.4572765076825775</v>
      </c>
      <c r="Q24" s="70">
        <v>2.3721803704517166</v>
      </c>
      <c r="R24" s="70">
        <v>2.276269359984787</v>
      </c>
      <c r="S24" s="70">
        <v>2.3212156904727514</v>
      </c>
      <c r="T24" s="70">
        <v>2.1907346383558797</v>
      </c>
      <c r="U24" s="70">
        <v>2.0383451113993201</v>
      </c>
      <c r="V24" s="70">
        <v>2.0803698066619858</v>
      </c>
      <c r="W24" s="70">
        <v>2.2684764340371202</v>
      </c>
      <c r="X24" s="70">
        <v>2.5827302571415283</v>
      </c>
      <c r="Y24" s="70">
        <v>2.3307398782962494</v>
      </c>
      <c r="Z24" s="70">
        <v>2.5621877676994029</v>
      </c>
      <c r="AA24" s="70">
        <v>2.3825426211213352</v>
      </c>
      <c r="AB24" s="70">
        <v>2.714926257811288</v>
      </c>
      <c r="AC24" s="70">
        <v>2.8934462447446347</v>
      </c>
      <c r="AD24" s="70">
        <v>2.9305589183906173</v>
      </c>
      <c r="AE24" s="70">
        <v>3.5424923404630007</v>
      </c>
      <c r="AF24" s="84">
        <v>3.5736293496573892</v>
      </c>
      <c r="AG24" s="83">
        <v>4.3300948349999313</v>
      </c>
      <c r="AH24" s="83">
        <v>4.5219418566915204</v>
      </c>
      <c r="AI24" s="83">
        <v>4.7870361306981382</v>
      </c>
      <c r="AJ24" s="83">
        <v>5.8097087378640779</v>
      </c>
      <c r="AK24" s="83">
        <v>4.3506244343891405</v>
      </c>
      <c r="AL24" s="83">
        <v>3.8789671361502345</v>
      </c>
      <c r="AM24" s="83">
        <v>5.1744169811320759</v>
      </c>
      <c r="AN24" s="165">
        <v>5.729313571076589</v>
      </c>
      <c r="AO24" s="165">
        <v>5.5636927367859164</v>
      </c>
      <c r="AP24" s="165">
        <v>6.2938416716620393</v>
      </c>
      <c r="AR24" s="97">
        <v>0.71356218778019742</v>
      </c>
      <c r="AS24" s="97">
        <v>0.743182154487118</v>
      </c>
      <c r="AT24" s="97">
        <v>0.94241565628930712</v>
      </c>
      <c r="AU24" s="97">
        <v>1.1977901629030518</v>
      </c>
      <c r="AV24" s="97">
        <v>1.4990208049334632</v>
      </c>
      <c r="AW24" s="97">
        <v>1.7120073866330201</v>
      </c>
      <c r="AX24" s="97">
        <v>1.7516717844793441</v>
      </c>
      <c r="AY24" s="97">
        <v>1.5809158300046782</v>
      </c>
      <c r="AZ24" s="97">
        <v>1.503388211573683</v>
      </c>
      <c r="BA24" s="97">
        <v>1.5432971088181209</v>
      </c>
      <c r="BB24" s="97">
        <v>1.8382010843678747</v>
      </c>
      <c r="BC24" s="97">
        <v>2.113031642570649</v>
      </c>
      <c r="BD24" s="97">
        <v>2.4037454416961133</v>
      </c>
      <c r="BE24" s="97">
        <v>2.3894005871535957</v>
      </c>
      <c r="BF24" s="97">
        <v>2.6895820598794598</v>
      </c>
      <c r="BG24" s="97">
        <v>2.6017462127534956</v>
      </c>
      <c r="BH24" s="97">
        <v>2.4886596045269784</v>
      </c>
      <c r="BI24" s="97">
        <v>2.542060098270766</v>
      </c>
      <c r="BJ24" s="97">
        <v>2.4111304772246802</v>
      </c>
      <c r="BK24" s="97">
        <v>2.2783897452766846</v>
      </c>
      <c r="BL24" s="97">
        <v>2.3300141834614245</v>
      </c>
      <c r="BM24" s="97">
        <v>2.5398040075199919</v>
      </c>
      <c r="BN24" s="97">
        <v>2.8786680991056617</v>
      </c>
      <c r="BO24" s="97">
        <v>2.6024472593726791</v>
      </c>
      <c r="BP24" s="97">
        <v>2.8595064847703235</v>
      </c>
      <c r="BQ24" s="97">
        <v>2.6677765968893823</v>
      </c>
      <c r="BR24" s="97">
        <v>3.041807011260139</v>
      </c>
      <c r="BS24" s="97">
        <v>3.2335698927195837</v>
      </c>
      <c r="BT24" s="97">
        <v>3.2375698526982055</v>
      </c>
      <c r="BU24" s="97">
        <v>3.86964892024602</v>
      </c>
      <c r="BV24" s="84">
        <v>3.9220020221082672</v>
      </c>
      <c r="BW24" s="83">
        <v>4.7260251319592861</v>
      </c>
      <c r="BX24" s="83">
        <v>5.0454023505623651</v>
      </c>
      <c r="BY24" s="83">
        <v>5.3743637826175661</v>
      </c>
      <c r="BZ24" s="98">
        <v>6.1700970873786405</v>
      </c>
      <c r="CA24" s="98">
        <v>4.8834660633484166</v>
      </c>
      <c r="CB24" s="98">
        <v>4.1860093896713613</v>
      </c>
      <c r="CC24" s="165">
        <v>5.840151905433963</v>
      </c>
      <c r="CD24" s="168">
        <v>6.5045220194018025</v>
      </c>
      <c r="CE24" s="168">
        <v>6.2942226791154923</v>
      </c>
      <c r="CF24" s="168">
        <v>7.0881073135004158</v>
      </c>
    </row>
    <row r="25" spans="1:84" ht="15.95" customHeight="1" x14ac:dyDescent="0.2">
      <c r="A25" s="108" t="s">
        <v>32</v>
      </c>
      <c r="B25" s="83" t="s">
        <v>8</v>
      </c>
      <c r="C25" s="83" t="s">
        <v>8</v>
      </c>
      <c r="D25" s="83" t="s">
        <v>8</v>
      </c>
      <c r="E25" s="83" t="s">
        <v>8</v>
      </c>
      <c r="F25" s="83" t="s">
        <v>8</v>
      </c>
      <c r="G25" s="83" t="s">
        <v>8</v>
      </c>
      <c r="H25" s="83" t="s">
        <v>8</v>
      </c>
      <c r="I25" s="83" t="s">
        <v>8</v>
      </c>
      <c r="J25" s="83" t="s">
        <v>8</v>
      </c>
      <c r="K25" s="83" t="s">
        <v>8</v>
      </c>
      <c r="L25" s="83" t="s">
        <v>8</v>
      </c>
      <c r="M25" s="83" t="s">
        <v>8</v>
      </c>
      <c r="N25" s="70">
        <v>2.3848962525522093</v>
      </c>
      <c r="O25" s="70">
        <v>2.9429485156445705</v>
      </c>
      <c r="P25" s="70">
        <v>3.4953668691194002</v>
      </c>
      <c r="Q25" s="70">
        <v>3.6764506295394215</v>
      </c>
      <c r="R25" s="70">
        <v>3.8442107769792799</v>
      </c>
      <c r="S25" s="70">
        <v>3.8002115998892045</v>
      </c>
      <c r="T25" s="70">
        <v>3.1579624672997189</v>
      </c>
      <c r="U25" s="70">
        <v>3.1224693795743215</v>
      </c>
      <c r="V25" s="70">
        <v>2.9842784451185311</v>
      </c>
      <c r="W25" s="70">
        <v>2.8381236961844469</v>
      </c>
      <c r="X25" s="70">
        <v>2.95863796428283</v>
      </c>
      <c r="Y25" s="70">
        <v>3.2785029934814593</v>
      </c>
      <c r="Z25" s="70">
        <v>3.4391933921364171</v>
      </c>
      <c r="AA25" s="70">
        <v>3.6108372702870688</v>
      </c>
      <c r="AB25" s="70">
        <v>4.4322487001425612</v>
      </c>
      <c r="AC25" s="70">
        <v>5.100682629459703</v>
      </c>
      <c r="AD25" s="70">
        <v>5.7637010553024632</v>
      </c>
      <c r="AE25" s="70">
        <v>8.1644065064358173</v>
      </c>
      <c r="AF25" s="84">
        <v>9.3757158136146082</v>
      </c>
      <c r="AG25" s="83">
        <v>9.2201945748054186</v>
      </c>
      <c r="AH25" s="83">
        <v>9.8675207657041586</v>
      </c>
      <c r="AI25" s="83">
        <v>9.0509750596264773</v>
      </c>
      <c r="AJ25" s="83">
        <v>9.43316155419223</v>
      </c>
      <c r="AK25" s="83">
        <v>7.3737428943058108</v>
      </c>
      <c r="AL25" s="83">
        <v>6.3135272699548661</v>
      </c>
      <c r="AM25" s="83">
        <v>6.4978383916846258</v>
      </c>
      <c r="AN25" s="165">
        <v>6.7767123502585154</v>
      </c>
      <c r="AO25" s="165">
        <v>7.1288732842958478</v>
      </c>
      <c r="AP25" s="165">
        <v>8.0513971000320659</v>
      </c>
      <c r="AR25" s="83" t="s">
        <v>8</v>
      </c>
      <c r="AS25" s="83" t="s">
        <v>8</v>
      </c>
      <c r="AT25" s="83" t="s">
        <v>8</v>
      </c>
      <c r="AU25" s="83" t="s">
        <v>8</v>
      </c>
      <c r="AV25" s="83" t="s">
        <v>8</v>
      </c>
      <c r="AW25" s="83" t="s">
        <v>8</v>
      </c>
      <c r="AX25" s="83" t="s">
        <v>8</v>
      </c>
      <c r="AY25" s="83" t="s">
        <v>8</v>
      </c>
      <c r="AZ25" s="83" t="s">
        <v>8</v>
      </c>
      <c r="BA25" s="83" t="s">
        <v>8</v>
      </c>
      <c r="BB25" s="83" t="s">
        <v>8</v>
      </c>
      <c r="BC25" s="83" t="s">
        <v>8</v>
      </c>
      <c r="BD25" s="97">
        <v>2.3848962525522093</v>
      </c>
      <c r="BE25" s="97">
        <v>2.9429485156445705</v>
      </c>
      <c r="BF25" s="97">
        <v>3.4953668691194002</v>
      </c>
      <c r="BG25" s="97">
        <v>3.6764506295394215</v>
      </c>
      <c r="BH25" s="97">
        <v>3.8442107769792799</v>
      </c>
      <c r="BI25" s="97">
        <v>3.8002115998892045</v>
      </c>
      <c r="BJ25" s="97">
        <v>3.1579624672997189</v>
      </c>
      <c r="BK25" s="97">
        <v>3.1224693795743215</v>
      </c>
      <c r="BL25" s="97">
        <v>2.9842784451185311</v>
      </c>
      <c r="BM25" s="97">
        <v>2.8381236961844469</v>
      </c>
      <c r="BN25" s="97">
        <v>2.95863796428283</v>
      </c>
      <c r="BO25" s="97">
        <v>3.2785029934814593</v>
      </c>
      <c r="BP25" s="97">
        <v>3.4391933921364171</v>
      </c>
      <c r="BQ25" s="97">
        <v>3.6108372702870688</v>
      </c>
      <c r="BR25" s="97">
        <v>4.4322487001425612</v>
      </c>
      <c r="BS25" s="97">
        <v>5.100682629459703</v>
      </c>
      <c r="BT25" s="97">
        <v>5.7637010553024632</v>
      </c>
      <c r="BU25" s="97">
        <v>8.2548380931802932</v>
      </c>
      <c r="BV25" s="84">
        <v>9.4709878989019671</v>
      </c>
      <c r="BW25" s="83">
        <v>9.3162311984590787</v>
      </c>
      <c r="BX25" s="83">
        <v>9.9674176808642727</v>
      </c>
      <c r="BY25" s="83">
        <v>9.142381106263084</v>
      </c>
      <c r="BZ25" s="98">
        <v>9.5257586912065442</v>
      </c>
      <c r="CA25" s="83">
        <v>7.4564970131997299</v>
      </c>
      <c r="CB25" s="83">
        <v>6.388785270198837</v>
      </c>
      <c r="CC25" s="165">
        <v>6.5831077772821542</v>
      </c>
      <c r="CD25" s="165">
        <v>6.8706885351288634</v>
      </c>
      <c r="CE25" s="165">
        <v>7.2265167958589966</v>
      </c>
      <c r="CF25" s="165">
        <v>8.1481046406983992</v>
      </c>
    </row>
    <row r="26" spans="1:84" ht="15.95" customHeight="1" x14ac:dyDescent="0.2">
      <c r="A26" s="108" t="s">
        <v>33</v>
      </c>
      <c r="B26" s="83" t="s">
        <v>8</v>
      </c>
      <c r="C26" s="83" t="s">
        <v>8</v>
      </c>
      <c r="D26" s="83" t="s">
        <v>8</v>
      </c>
      <c r="E26" s="83" t="s">
        <v>8</v>
      </c>
      <c r="F26" s="83" t="s">
        <v>8</v>
      </c>
      <c r="G26" s="83" t="s">
        <v>8</v>
      </c>
      <c r="H26" s="83" t="s">
        <v>8</v>
      </c>
      <c r="I26" s="83" t="s">
        <v>8</v>
      </c>
      <c r="J26" s="83" t="s">
        <v>8</v>
      </c>
      <c r="K26" s="83" t="s">
        <v>8</v>
      </c>
      <c r="L26" s="83" t="s">
        <v>8</v>
      </c>
      <c r="M26" s="83" t="s">
        <v>8</v>
      </c>
      <c r="N26" s="70">
        <v>3.5634312198046061</v>
      </c>
      <c r="O26" s="70">
        <v>3.4188078605970276</v>
      </c>
      <c r="P26" s="70">
        <v>3.5219102029838334</v>
      </c>
      <c r="Q26" s="70">
        <v>3.0201723138098</v>
      </c>
      <c r="R26" s="70">
        <v>2.8529537393722419</v>
      </c>
      <c r="S26" s="70">
        <v>3.0863204299877465</v>
      </c>
      <c r="T26" s="70">
        <v>3.3202708480908072</v>
      </c>
      <c r="U26" s="70">
        <v>3.371910347701939</v>
      </c>
      <c r="V26" s="70">
        <v>3.3999011504105234</v>
      </c>
      <c r="W26" s="70">
        <v>3.2182082182905147</v>
      </c>
      <c r="X26" s="70">
        <v>3.5224547262151673</v>
      </c>
      <c r="Y26" s="70">
        <v>3.9151565082919033</v>
      </c>
      <c r="Z26" s="70">
        <v>4.7989633459534939</v>
      </c>
      <c r="AA26" s="70">
        <v>4.9967160778325193</v>
      </c>
      <c r="AB26" s="70">
        <v>5.2055422874262502</v>
      </c>
      <c r="AC26" s="70">
        <v>5.6374631603151304</v>
      </c>
      <c r="AD26" s="70">
        <v>6.6609959936273224</v>
      </c>
      <c r="AE26" s="70">
        <v>9.1778995564904093</v>
      </c>
      <c r="AF26" s="84">
        <v>10.164516521069306</v>
      </c>
      <c r="AG26" s="83">
        <v>8.3980690733652814</v>
      </c>
      <c r="AH26" s="83">
        <v>8.1962117791373306</v>
      </c>
      <c r="AI26" s="83">
        <v>7.8099160633014151</v>
      </c>
      <c r="AJ26" s="83">
        <v>7.9615629623136028</v>
      </c>
      <c r="AK26" s="83">
        <v>6.8637649019469604</v>
      </c>
      <c r="AL26" s="83">
        <v>5.8822469525276331</v>
      </c>
      <c r="AM26" s="83">
        <v>6.0283127239815144</v>
      </c>
      <c r="AN26" s="165">
        <v>6.2352387122459891</v>
      </c>
      <c r="AO26" s="165">
        <v>6.7237406883799764</v>
      </c>
      <c r="AP26" s="165">
        <v>6.5345751280998368</v>
      </c>
      <c r="AR26" s="83" t="s">
        <v>8</v>
      </c>
      <c r="AS26" s="83" t="s">
        <v>8</v>
      </c>
      <c r="AT26" s="83" t="s">
        <v>8</v>
      </c>
      <c r="AU26" s="83" t="s">
        <v>8</v>
      </c>
      <c r="AV26" s="83" t="s">
        <v>8</v>
      </c>
      <c r="AW26" s="83" t="s">
        <v>8</v>
      </c>
      <c r="AX26" s="83" t="s">
        <v>8</v>
      </c>
      <c r="AY26" s="83" t="s">
        <v>8</v>
      </c>
      <c r="AZ26" s="83" t="s">
        <v>8</v>
      </c>
      <c r="BA26" s="83" t="s">
        <v>8</v>
      </c>
      <c r="BB26" s="83" t="s">
        <v>8</v>
      </c>
      <c r="BC26" s="83" t="s">
        <v>8</v>
      </c>
      <c r="BD26" s="97">
        <v>3.5634312198046061</v>
      </c>
      <c r="BE26" s="97">
        <v>3.4188078605970276</v>
      </c>
      <c r="BF26" s="97">
        <v>3.5219102029838334</v>
      </c>
      <c r="BG26" s="97">
        <v>3.0201723138098</v>
      </c>
      <c r="BH26" s="97">
        <v>2.8529537393722419</v>
      </c>
      <c r="BI26" s="97">
        <v>3.0863204299877465</v>
      </c>
      <c r="BJ26" s="97">
        <v>3.3202708480908072</v>
      </c>
      <c r="BK26" s="97">
        <v>3.371910347701939</v>
      </c>
      <c r="BL26" s="97">
        <v>3.3999011504105234</v>
      </c>
      <c r="BM26" s="97">
        <v>3.2182082182905147</v>
      </c>
      <c r="BN26" s="97">
        <v>3.5224547262151673</v>
      </c>
      <c r="BO26" s="97">
        <v>3.9151565082919033</v>
      </c>
      <c r="BP26" s="97">
        <v>4.7989633459534939</v>
      </c>
      <c r="BQ26" s="97">
        <v>5.0468179209849104</v>
      </c>
      <c r="BR26" s="97">
        <v>5.2568244741801102</v>
      </c>
      <c r="BS26" s="97">
        <v>5.6855002653561568</v>
      </c>
      <c r="BT26" s="97">
        <v>6.7116248822608169</v>
      </c>
      <c r="BU26" s="97">
        <v>9.2576380436573338</v>
      </c>
      <c r="BV26" s="84">
        <v>10.244499809185539</v>
      </c>
      <c r="BW26" s="83">
        <v>8.5897248160293209</v>
      </c>
      <c r="BX26" s="83">
        <v>8.5548399034715992</v>
      </c>
      <c r="BY26" s="83">
        <v>8.3025360549125864</v>
      </c>
      <c r="BZ26" s="98">
        <v>8.4934841366478526</v>
      </c>
      <c r="CA26" s="83">
        <v>7.4835014668879154</v>
      </c>
      <c r="CB26" s="83">
        <v>6.5218548953917352</v>
      </c>
      <c r="CC26" s="165">
        <v>6.6548913806359025</v>
      </c>
      <c r="CD26" s="165">
        <v>6.8845122278967681</v>
      </c>
      <c r="CE26" s="165">
        <v>7.073473448022817</v>
      </c>
      <c r="CF26" s="165">
        <v>6.8744685146180586</v>
      </c>
    </row>
    <row r="27" spans="1:84" ht="15.95" customHeight="1" x14ac:dyDescent="0.2">
      <c r="A27" s="108" t="s">
        <v>14</v>
      </c>
      <c r="B27" s="70">
        <v>2.7998950717959832</v>
      </c>
      <c r="C27" s="70">
        <v>3.5869159677877547</v>
      </c>
      <c r="D27" s="70">
        <v>4.8060285431799237</v>
      </c>
      <c r="E27" s="70">
        <v>4.9888759740963646</v>
      </c>
      <c r="F27" s="70">
        <v>6.0567001786698587</v>
      </c>
      <c r="G27" s="70">
        <v>6.8970337136545181</v>
      </c>
      <c r="H27" s="70">
        <v>7.1525237445478895</v>
      </c>
      <c r="I27" s="70">
        <v>8.3389934203342992</v>
      </c>
      <c r="J27" s="70">
        <v>8.0774145911410429</v>
      </c>
      <c r="K27" s="70">
        <v>7.8970530185078953</v>
      </c>
      <c r="L27" s="70">
        <v>7.6661907226133579</v>
      </c>
      <c r="M27" s="70">
        <v>6.516983607915992</v>
      </c>
      <c r="N27" s="70">
        <v>7.106256780298045</v>
      </c>
      <c r="O27" s="70">
        <v>7.6729125385835975</v>
      </c>
      <c r="P27" s="70">
        <v>10.280381281504214</v>
      </c>
      <c r="Q27" s="70">
        <v>10.646025943816113</v>
      </c>
      <c r="R27" s="70">
        <v>11.088777710909401</v>
      </c>
      <c r="S27" s="70">
        <v>9.5165257928448703</v>
      </c>
      <c r="T27" s="70">
        <v>8.2445043910324749</v>
      </c>
      <c r="U27" s="70">
        <v>7.1748593684226609</v>
      </c>
      <c r="V27" s="70">
        <v>8.1516365481876925</v>
      </c>
      <c r="W27" s="70">
        <v>8.7476582213332073</v>
      </c>
      <c r="X27" s="70">
        <v>8.1725886990693404</v>
      </c>
      <c r="Y27" s="70">
        <v>7.0670161406859124</v>
      </c>
      <c r="Z27" s="70">
        <v>6.8602845415974114</v>
      </c>
      <c r="AA27" s="70">
        <v>6.3958751422370872</v>
      </c>
      <c r="AB27" s="70">
        <v>6.2282753102830837</v>
      </c>
      <c r="AC27" s="70">
        <v>5.8699018003616539</v>
      </c>
      <c r="AD27" s="70">
        <v>5.3600546141950538</v>
      </c>
      <c r="AE27" s="70">
        <v>7.0412865723554514</v>
      </c>
      <c r="AF27" s="83">
        <v>9.3796782716862115</v>
      </c>
      <c r="AG27" s="83">
        <v>9.243780264064819</v>
      </c>
      <c r="AH27" s="83">
        <v>10.360805301127609</v>
      </c>
      <c r="AI27" s="83">
        <v>11.962530233138271</v>
      </c>
      <c r="AJ27" s="83">
        <v>10.904748048115742</v>
      </c>
      <c r="AK27" s="83">
        <v>10.430160229763434</v>
      </c>
      <c r="AL27" s="83">
        <v>9.6067498884315974</v>
      </c>
      <c r="AM27" s="83">
        <v>10.936088848653071</v>
      </c>
      <c r="AN27" s="165">
        <v>11.421496668314081</v>
      </c>
      <c r="AO27" s="165">
        <v>11.79097117423049</v>
      </c>
      <c r="AP27" s="191">
        <v>12.605482212777245</v>
      </c>
      <c r="AR27" s="97">
        <v>2.9075833437881369</v>
      </c>
      <c r="AS27" s="97">
        <v>3.7197647073354494</v>
      </c>
      <c r="AT27" s="97">
        <v>4.9639731431905316</v>
      </c>
      <c r="AU27" s="97">
        <v>5.1727976689939261</v>
      </c>
      <c r="AV27" s="97">
        <v>6.2789644054100373</v>
      </c>
      <c r="AW27" s="97">
        <v>7.1501358682840417</v>
      </c>
      <c r="AX27" s="97">
        <v>7.4138031507414199</v>
      </c>
      <c r="AY27" s="97">
        <v>8.6628378250074753</v>
      </c>
      <c r="AZ27" s="97">
        <v>8.3734454923870487</v>
      </c>
      <c r="BA27" s="97">
        <v>8.2041606358943149</v>
      </c>
      <c r="BB27" s="97">
        <v>7.7548172049557094</v>
      </c>
      <c r="BC27" s="97">
        <v>6.6880738696989894</v>
      </c>
      <c r="BD27" s="97">
        <v>7.2917106939001304</v>
      </c>
      <c r="BE27" s="97">
        <v>7.8708071175388596</v>
      </c>
      <c r="BF27" s="97">
        <v>10.543980801542784</v>
      </c>
      <c r="BG27" s="97">
        <v>10.927193495753633</v>
      </c>
      <c r="BH27" s="97">
        <v>11.391933845168772</v>
      </c>
      <c r="BI27" s="97">
        <v>9.7815280581159207</v>
      </c>
      <c r="BJ27" s="97">
        <v>8.4715562255468342</v>
      </c>
      <c r="BK27" s="97">
        <v>7.3823585146816715</v>
      </c>
      <c r="BL27" s="97">
        <v>8.3958600133464447</v>
      </c>
      <c r="BM27" s="97">
        <v>9.0233197199046309</v>
      </c>
      <c r="BN27" s="97">
        <v>8.4297680637253691</v>
      </c>
      <c r="BO27" s="97">
        <v>7.3064858141278295</v>
      </c>
      <c r="BP27" s="97">
        <v>7.0873763316579881</v>
      </c>
      <c r="BQ27" s="97">
        <v>6.6103494151935935</v>
      </c>
      <c r="BR27" s="97">
        <v>6.428075624992621</v>
      </c>
      <c r="BS27" s="97">
        <v>6.0571745047888177</v>
      </c>
      <c r="BT27" s="97">
        <v>5.5192011288683034</v>
      </c>
      <c r="BU27" s="97">
        <v>7.2371124582882755</v>
      </c>
      <c r="BV27" s="83">
        <v>9.6367008255500721</v>
      </c>
      <c r="BW27" s="83">
        <v>9.5204403817446668</v>
      </c>
      <c r="BX27" s="83">
        <v>10.654294457356176</v>
      </c>
      <c r="BY27" s="83">
        <v>12.259012762534626</v>
      </c>
      <c r="BZ27" s="83">
        <v>11.15066784155413</v>
      </c>
      <c r="CA27" s="83">
        <v>10.645209167863351</v>
      </c>
      <c r="CB27" s="83">
        <v>9.8094324887191959</v>
      </c>
      <c r="CC27" s="165">
        <v>11.191481622749373</v>
      </c>
      <c r="CD27" s="165">
        <v>11.681082693303583</v>
      </c>
      <c r="CE27" s="165">
        <v>12.045552418152408</v>
      </c>
      <c r="CF27" s="191">
        <v>12.874958953764297</v>
      </c>
    </row>
    <row r="28" spans="1:84" ht="15.95" customHeight="1" x14ac:dyDescent="0.2">
      <c r="A28" s="108" t="s">
        <v>54</v>
      </c>
      <c r="B28" s="83" t="s">
        <v>8</v>
      </c>
      <c r="C28" s="83" t="s">
        <v>8</v>
      </c>
      <c r="D28" s="83" t="s">
        <v>8</v>
      </c>
      <c r="E28" s="83" t="s">
        <v>8</v>
      </c>
      <c r="F28" s="83" t="s">
        <v>8</v>
      </c>
      <c r="G28" s="83" t="s">
        <v>8</v>
      </c>
      <c r="H28" s="83" t="s">
        <v>8</v>
      </c>
      <c r="I28" s="83" t="s">
        <v>8</v>
      </c>
      <c r="J28" s="83" t="s">
        <v>8</v>
      </c>
      <c r="K28" s="83" t="s">
        <v>8</v>
      </c>
      <c r="L28" s="83" t="s">
        <v>8</v>
      </c>
      <c r="M28" s="83" t="s">
        <v>8</v>
      </c>
      <c r="N28" s="83" t="s">
        <v>8</v>
      </c>
      <c r="O28" s="83" t="s">
        <v>8</v>
      </c>
      <c r="P28" s="83" t="s">
        <v>8</v>
      </c>
      <c r="Q28" s="83" t="s">
        <v>8</v>
      </c>
      <c r="R28" s="83" t="s">
        <v>8</v>
      </c>
      <c r="S28" s="83" t="s">
        <v>8</v>
      </c>
      <c r="T28" s="83" t="s">
        <v>8</v>
      </c>
      <c r="U28" s="83" t="s">
        <v>8</v>
      </c>
      <c r="V28" s="83" t="s">
        <v>8</v>
      </c>
      <c r="W28" s="83" t="s">
        <v>8</v>
      </c>
      <c r="X28" s="83" t="s">
        <v>8</v>
      </c>
      <c r="Y28" s="83" t="s">
        <v>8</v>
      </c>
      <c r="Z28" s="83" t="s">
        <v>8</v>
      </c>
      <c r="AA28" s="83" t="s">
        <v>8</v>
      </c>
      <c r="AB28" s="83" t="s">
        <v>8</v>
      </c>
      <c r="AC28" s="83" t="s">
        <v>8</v>
      </c>
      <c r="AD28" s="83" t="s">
        <v>8</v>
      </c>
      <c r="AE28" s="83" t="s">
        <v>8</v>
      </c>
      <c r="AF28" s="73" t="s">
        <v>8</v>
      </c>
      <c r="AG28" s="83">
        <v>4.2941009217339667</v>
      </c>
      <c r="AH28" s="73">
        <v>4.5762249631085288</v>
      </c>
      <c r="AI28" s="73">
        <v>5.2029576983573653</v>
      </c>
      <c r="AJ28" s="73">
        <v>5.886059879845762</v>
      </c>
      <c r="AK28" s="73">
        <v>6.1578223165923429</v>
      </c>
      <c r="AL28" s="73">
        <v>6.209279692816021</v>
      </c>
      <c r="AM28" s="73">
        <v>6.8386405523402347</v>
      </c>
      <c r="AN28" s="165">
        <v>7.3772089782856538</v>
      </c>
      <c r="AO28" s="165">
        <v>7.2546642974169826</v>
      </c>
      <c r="AP28" s="165">
        <v>7.165670577667953</v>
      </c>
      <c r="AR28" s="97">
        <v>2.9555020661157028</v>
      </c>
      <c r="AS28" s="97">
        <v>3.4917509852727648</v>
      </c>
      <c r="AT28" s="97">
        <v>4.5605385150661144</v>
      </c>
      <c r="AU28" s="97">
        <v>5.3888691671903182</v>
      </c>
      <c r="AV28" s="97">
        <v>5.6558375257941389</v>
      </c>
      <c r="AW28" s="97">
        <v>6.1591866685925014</v>
      </c>
      <c r="AX28" s="97">
        <v>5.9598098157452242</v>
      </c>
      <c r="AY28" s="97">
        <v>4.970873791917553</v>
      </c>
      <c r="AZ28" s="97">
        <v>4.5738453565925408</v>
      </c>
      <c r="BA28" s="97">
        <v>4.3893842674871824</v>
      </c>
      <c r="BB28" s="97">
        <v>4.7968390925694964</v>
      </c>
      <c r="BC28" s="97">
        <v>3.936430845354721</v>
      </c>
      <c r="BD28" s="97">
        <v>3.8811244531553775</v>
      </c>
      <c r="BE28" s="97">
        <v>3.878451339805796</v>
      </c>
      <c r="BF28" s="97">
        <v>4.4904330662591079</v>
      </c>
      <c r="BG28" s="97">
        <v>3.7476724756741597</v>
      </c>
      <c r="BH28" s="97">
        <v>3.8725298743320571</v>
      </c>
      <c r="BI28" s="97">
        <v>3.8532478148858025</v>
      </c>
      <c r="BJ28" s="97">
        <v>3.2024506069074272</v>
      </c>
      <c r="BK28" s="97">
        <v>2.3707778611144628</v>
      </c>
      <c r="BL28" s="97">
        <v>2.853196819431266</v>
      </c>
      <c r="BM28" s="97">
        <v>3.4061701779523097</v>
      </c>
      <c r="BN28" s="97">
        <v>3.312171871885679</v>
      </c>
      <c r="BO28" s="97">
        <v>3.1445536331626753</v>
      </c>
      <c r="BP28" s="97">
        <v>3.1000801026735596</v>
      </c>
      <c r="BQ28" s="97">
        <v>2.8703378029282303</v>
      </c>
      <c r="BR28" s="97">
        <v>3.236056414795172</v>
      </c>
      <c r="BS28" s="97">
        <v>3.524155889512206</v>
      </c>
      <c r="BT28" s="97">
        <v>3.4712260226043261</v>
      </c>
      <c r="BU28" s="97">
        <v>3.2836329698000291</v>
      </c>
      <c r="BV28" s="83">
        <v>3.70680905770985</v>
      </c>
      <c r="BW28" s="83">
        <v>4.4529820954700012</v>
      </c>
      <c r="BX28" s="83">
        <v>4.7455447233771819</v>
      </c>
      <c r="BY28" s="83">
        <v>5.3954665727142332</v>
      </c>
      <c r="BZ28" s="83">
        <v>6.1038440954000546</v>
      </c>
      <c r="CA28" s="83">
        <v>6.3856611658930502</v>
      </c>
      <c r="CB28" s="83">
        <v>6.4390247757244037</v>
      </c>
      <c r="CC28" s="165">
        <v>7.0916721681835693</v>
      </c>
      <c r="CD28" s="165">
        <v>7.6501657310873981</v>
      </c>
      <c r="CE28" s="165">
        <v>7.5230885323936132</v>
      </c>
      <c r="CF28" s="165">
        <v>7.4307997905558594</v>
      </c>
    </row>
    <row r="29" spans="1:84" ht="15.95" customHeight="1" x14ac:dyDescent="0.2">
      <c r="A29" s="108" t="s">
        <v>55</v>
      </c>
      <c r="B29" s="70">
        <v>0.96512714134390232</v>
      </c>
      <c r="C29" s="70">
        <v>1.185377246750718</v>
      </c>
      <c r="D29" s="70">
        <v>1.3463914478931855</v>
      </c>
      <c r="E29" s="70">
        <v>1.4697318152754391</v>
      </c>
      <c r="F29" s="70">
        <v>1.7153068516514764</v>
      </c>
      <c r="G29" s="70">
        <v>1.6077500940851159</v>
      </c>
      <c r="H29" s="70">
        <v>1.5082171759932819</v>
      </c>
      <c r="I29" s="70">
        <v>1.6941965415392513</v>
      </c>
      <c r="J29" s="70">
        <v>1.8942133596596846</v>
      </c>
      <c r="K29" s="70">
        <v>2.0366149649845702</v>
      </c>
      <c r="L29" s="70">
        <v>2.1110226338407276</v>
      </c>
      <c r="M29" s="70">
        <v>1.9193172350414973</v>
      </c>
      <c r="N29" s="70">
        <v>1.8948102544351801</v>
      </c>
      <c r="O29" s="70">
        <v>1.8408440508332611</v>
      </c>
      <c r="P29" s="70">
        <v>2.1665252964836936</v>
      </c>
      <c r="Q29" s="70">
        <v>2.2806648285926316</v>
      </c>
      <c r="R29" s="70">
        <v>2.5864457495324653</v>
      </c>
      <c r="S29" s="70">
        <v>2.7243789911208673</v>
      </c>
      <c r="T29" s="70">
        <v>2.732527850318998</v>
      </c>
      <c r="U29" s="70">
        <v>2.2611140397306331</v>
      </c>
      <c r="V29" s="70">
        <v>2.0355283034227565</v>
      </c>
      <c r="W29" s="70">
        <v>1.848669904911888</v>
      </c>
      <c r="X29" s="70">
        <v>1.9064818062728306</v>
      </c>
      <c r="Y29" s="70">
        <v>2.1914584609339789</v>
      </c>
      <c r="Z29" s="70">
        <v>2.8064797841632698</v>
      </c>
      <c r="AA29" s="70">
        <v>2.78124822861884</v>
      </c>
      <c r="AB29" s="70">
        <v>3.3762198891489099</v>
      </c>
      <c r="AC29" s="70">
        <v>3.2392889347279654</v>
      </c>
      <c r="AD29" s="70">
        <v>3.418575085508551</v>
      </c>
      <c r="AE29" s="70">
        <v>3.8987085542395183</v>
      </c>
      <c r="AF29" s="84">
        <v>4.1686835653150167</v>
      </c>
      <c r="AG29" s="83">
        <v>4.6371115934710048</v>
      </c>
      <c r="AH29" s="83">
        <v>5.2945059888497692</v>
      </c>
      <c r="AI29" s="83">
        <v>5.3934678411256778</v>
      </c>
      <c r="AJ29" s="83">
        <v>6.0766950819672134</v>
      </c>
      <c r="AK29" s="83">
        <v>6.0631796050580427</v>
      </c>
      <c r="AL29" s="83">
        <v>5.2436236414225945</v>
      </c>
      <c r="AM29" s="83">
        <v>5.5236378469728589</v>
      </c>
      <c r="AN29" s="167">
        <v>6.7429593472455123</v>
      </c>
      <c r="AO29" s="191">
        <v>7.3982628642072399</v>
      </c>
      <c r="AP29" s="191">
        <v>7.1584850031884786</v>
      </c>
      <c r="AR29" s="97">
        <v>0.96512714134390232</v>
      </c>
      <c r="AS29" s="97">
        <v>1.185377246750718</v>
      </c>
      <c r="AT29" s="97">
        <v>1.3463914478931855</v>
      </c>
      <c r="AU29" s="97">
        <v>1.4697318152754391</v>
      </c>
      <c r="AV29" s="97">
        <v>1.7153068516514764</v>
      </c>
      <c r="AW29" s="97">
        <v>1.6077500940851159</v>
      </c>
      <c r="AX29" s="97">
        <v>1.5082171759932819</v>
      </c>
      <c r="AY29" s="97">
        <v>1.6941965415392513</v>
      </c>
      <c r="AZ29" s="97">
        <v>1.8942133596596846</v>
      </c>
      <c r="BA29" s="97">
        <v>2.0366149649845702</v>
      </c>
      <c r="BB29" s="97">
        <v>2.1110226338407276</v>
      </c>
      <c r="BC29" s="97">
        <v>1.9193172350414973</v>
      </c>
      <c r="BD29" s="97">
        <v>1.8948102544351801</v>
      </c>
      <c r="BE29" s="97">
        <v>1.8408440508332611</v>
      </c>
      <c r="BF29" s="97">
        <v>2.1665252964836936</v>
      </c>
      <c r="BG29" s="97">
        <v>2.2806648285926316</v>
      </c>
      <c r="BH29" s="97">
        <v>2.5864457495324653</v>
      </c>
      <c r="BI29" s="97">
        <v>2.7243789911208673</v>
      </c>
      <c r="BJ29" s="97">
        <v>2.732527850318998</v>
      </c>
      <c r="BK29" s="97">
        <v>2.2611140397306331</v>
      </c>
      <c r="BL29" s="97">
        <v>2.0355283034227565</v>
      </c>
      <c r="BM29" s="97">
        <v>1.848669904911888</v>
      </c>
      <c r="BN29" s="97">
        <v>1.9064818062728306</v>
      </c>
      <c r="BO29" s="97">
        <v>2.1914584609339789</v>
      </c>
      <c r="BP29" s="97">
        <v>2.8064797841632698</v>
      </c>
      <c r="BQ29" s="97">
        <v>2.78124822861884</v>
      </c>
      <c r="BR29" s="97">
        <v>3.3762198891489099</v>
      </c>
      <c r="BS29" s="97">
        <v>3.2392889347279654</v>
      </c>
      <c r="BT29" s="97">
        <v>3.418575085508551</v>
      </c>
      <c r="BU29" s="97">
        <v>3.8987085542395183</v>
      </c>
      <c r="BV29" s="84">
        <v>4.1686835653150167</v>
      </c>
      <c r="BW29" s="83">
        <v>4.6371115934710048</v>
      </c>
      <c r="BX29" s="83">
        <v>5.2945059888497692</v>
      </c>
      <c r="BY29" s="83">
        <v>5.3934678411256778</v>
      </c>
      <c r="BZ29" s="83">
        <v>6.0766950819672134</v>
      </c>
      <c r="CA29" s="83">
        <v>6.0631796050580427</v>
      </c>
      <c r="CB29" s="83">
        <v>5.2436236414225945</v>
      </c>
      <c r="CC29" s="165">
        <v>5.5236378469728589</v>
      </c>
      <c r="CD29" s="167">
        <v>6.7429593472455123</v>
      </c>
      <c r="CE29" s="193">
        <v>7.3982628642072399</v>
      </c>
      <c r="CF29" s="193">
        <v>7.1584850031884786</v>
      </c>
    </row>
    <row r="30" spans="1:84" ht="15.95" customHeight="1" x14ac:dyDescent="0.2">
      <c r="A30" s="108" t="s">
        <v>56</v>
      </c>
      <c r="B30" s="70">
        <v>0.41961336197318716</v>
      </c>
      <c r="C30" s="70">
        <v>0.61002723783407464</v>
      </c>
      <c r="D30" s="70">
        <v>0.76415591104076774</v>
      </c>
      <c r="E30" s="70">
        <v>0.95867297717174993</v>
      </c>
      <c r="F30" s="70">
        <v>1.0399735891530901</v>
      </c>
      <c r="G30" s="70">
        <v>1.132821705133773</v>
      </c>
      <c r="H30" s="70">
        <v>1.2786721387969302</v>
      </c>
      <c r="I30" s="70">
        <v>1.4581498250292992</v>
      </c>
      <c r="J30" s="70">
        <v>1.4162817704825659</v>
      </c>
      <c r="K30" s="70">
        <v>1.5009117464506698</v>
      </c>
      <c r="L30" s="70">
        <v>1.5410736649733721</v>
      </c>
      <c r="M30" s="70">
        <v>1.6283667872218917</v>
      </c>
      <c r="N30" s="70">
        <v>1.6611472928042847</v>
      </c>
      <c r="O30" s="70"/>
      <c r="P30" s="70"/>
      <c r="Q30" s="70"/>
      <c r="R30" s="70"/>
      <c r="S30" s="70"/>
      <c r="T30" s="70"/>
      <c r="U30" s="70"/>
      <c r="V30" s="70"/>
      <c r="W30" s="70">
        <v>1.0438006127758026</v>
      </c>
      <c r="X30" s="70">
        <v>1.4205456777493604</v>
      </c>
      <c r="Y30" s="70">
        <v>1.6526945702861877</v>
      </c>
      <c r="Z30" s="70">
        <v>2.2492842907654866</v>
      </c>
      <c r="AA30" s="70">
        <v>1.9054816922779705</v>
      </c>
      <c r="AB30" s="70">
        <v>1.9113204045010594</v>
      </c>
      <c r="AC30" s="70">
        <v>2.4057399585208681</v>
      </c>
      <c r="AD30" s="70">
        <v>1.9235733040036638</v>
      </c>
      <c r="AE30" s="70">
        <v>2.773110752389456</v>
      </c>
      <c r="AF30" s="84">
        <v>3.0103441411901244</v>
      </c>
      <c r="AG30" s="83">
        <v>3.8187041616952113</v>
      </c>
      <c r="AH30" s="83">
        <v>3.5478388512579797</v>
      </c>
      <c r="AI30" s="83">
        <v>2.9057699176961593</v>
      </c>
      <c r="AJ30" s="83">
        <v>3.517440871192786</v>
      </c>
      <c r="AK30" s="83">
        <v>2.6511702634084422</v>
      </c>
      <c r="AL30" s="83">
        <v>1.8491071428571431</v>
      </c>
      <c r="AM30" s="83">
        <v>2.5141071428571431</v>
      </c>
      <c r="AN30" s="165">
        <v>2.8284339371411642</v>
      </c>
      <c r="AO30" s="165">
        <v>4.0852013436307901</v>
      </c>
      <c r="AP30" s="191">
        <v>3.7583780041154484</v>
      </c>
      <c r="AR30" s="97">
        <v>0.60610818951682599</v>
      </c>
      <c r="AS30" s="97">
        <v>0.78432073435809602</v>
      </c>
      <c r="AT30" s="97">
        <v>0.95519488880095982</v>
      </c>
      <c r="AU30" s="97">
        <v>1.1539582132622916</v>
      </c>
      <c r="AV30" s="97">
        <v>1.2660548041863708</v>
      </c>
      <c r="AW30" s="97">
        <v>1.3814898843094792</v>
      </c>
      <c r="AX30" s="97">
        <v>1.5416614439395615</v>
      </c>
      <c r="AY30" s="97">
        <v>1.753471308579537</v>
      </c>
      <c r="AZ30" s="97">
        <v>1.7249585666133815</v>
      </c>
      <c r="BA30" s="97">
        <v>1.8114452112335671</v>
      </c>
      <c r="BB30" s="97">
        <v>1.8599164922092419</v>
      </c>
      <c r="BC30" s="97">
        <v>1.9792303491094816</v>
      </c>
      <c r="BD30" s="97">
        <v>2.0108625123420287</v>
      </c>
      <c r="BE30" s="83" t="s">
        <v>8</v>
      </c>
      <c r="BF30" s="83" t="s">
        <v>8</v>
      </c>
      <c r="BG30" s="83" t="s">
        <v>8</v>
      </c>
      <c r="BH30" s="83" t="s">
        <v>8</v>
      </c>
      <c r="BI30" s="83" t="s">
        <v>8</v>
      </c>
      <c r="BJ30" s="83" t="s">
        <v>8</v>
      </c>
      <c r="BK30" s="83" t="s">
        <v>8</v>
      </c>
      <c r="BL30" s="83" t="s">
        <v>8</v>
      </c>
      <c r="BM30" s="97">
        <v>1.0438006127758026</v>
      </c>
      <c r="BN30" s="97">
        <v>1.4205456777493604</v>
      </c>
      <c r="BO30" s="97">
        <v>1.6526945702861877</v>
      </c>
      <c r="BP30" s="97">
        <v>2.2492842907654866</v>
      </c>
      <c r="BQ30" s="97">
        <v>1.9054816922779705</v>
      </c>
      <c r="BR30" s="97">
        <v>1.9113204045010594</v>
      </c>
      <c r="BS30" s="97">
        <v>2.4057399585208681</v>
      </c>
      <c r="BT30" s="97">
        <v>1.9235733040036638</v>
      </c>
      <c r="BU30" s="97">
        <v>2.773110752389456</v>
      </c>
      <c r="BV30" s="84">
        <v>3.0103441411901244</v>
      </c>
      <c r="BW30" s="83">
        <v>3.8187041616952113</v>
      </c>
      <c r="BX30" s="83">
        <v>3.5478388512579797</v>
      </c>
      <c r="BY30" s="83">
        <v>2.9057699176961593</v>
      </c>
      <c r="BZ30" s="98">
        <v>3.517440871192786</v>
      </c>
      <c r="CA30" s="83">
        <v>2.6511702634084422</v>
      </c>
      <c r="CB30" s="83">
        <v>1.8491071428571431</v>
      </c>
      <c r="CC30" s="165">
        <v>2.5141071428571431</v>
      </c>
      <c r="CD30" s="165">
        <v>2.8284339371411642</v>
      </c>
      <c r="CE30" s="165">
        <v>4.0852013436307901</v>
      </c>
      <c r="CF30" s="191">
        <v>3.7583780041154484</v>
      </c>
    </row>
    <row r="31" spans="1:84" ht="15.95" customHeight="1" x14ac:dyDescent="0.2">
      <c r="A31" s="109" t="s">
        <v>34</v>
      </c>
      <c r="B31" s="83" t="s">
        <v>8</v>
      </c>
      <c r="C31" s="83" t="s">
        <v>8</v>
      </c>
      <c r="D31" s="83" t="s">
        <v>8</v>
      </c>
      <c r="E31" s="83" t="s">
        <v>8</v>
      </c>
      <c r="F31" s="83" t="s">
        <v>8</v>
      </c>
      <c r="G31" s="83" t="s">
        <v>8</v>
      </c>
      <c r="H31" s="83" t="s">
        <v>8</v>
      </c>
      <c r="I31" s="83" t="s">
        <v>8</v>
      </c>
      <c r="J31" s="83" t="s">
        <v>8</v>
      </c>
      <c r="K31" s="83" t="s">
        <v>8</v>
      </c>
      <c r="L31" s="83" t="s">
        <v>8</v>
      </c>
      <c r="M31" s="83" t="s">
        <v>8</v>
      </c>
      <c r="N31" s="70">
        <v>1.8328775447692194</v>
      </c>
      <c r="O31" s="70">
        <v>1.9689771448194289</v>
      </c>
      <c r="P31" s="70">
        <v>2.1998785713104132</v>
      </c>
      <c r="Q31" s="70">
        <v>2.3109353182344976</v>
      </c>
      <c r="R31" s="70">
        <v>2.5086339031262668</v>
      </c>
      <c r="S31" s="70">
        <v>2.5651686859580787</v>
      </c>
      <c r="T31" s="70">
        <v>2.2095892204352512</v>
      </c>
      <c r="U31" s="70">
        <v>2.238323459764838</v>
      </c>
      <c r="V31" s="70">
        <v>2.2731940630118248</v>
      </c>
      <c r="W31" s="70">
        <v>2.4366840004077632</v>
      </c>
      <c r="X31" s="70">
        <v>3.1112028950559312</v>
      </c>
      <c r="Y31" s="70">
        <v>3.0048189234805713</v>
      </c>
      <c r="Z31" s="70">
        <v>3.1319539608497875</v>
      </c>
      <c r="AA31" s="70">
        <v>2.9792821592788785</v>
      </c>
      <c r="AB31" s="70">
        <v>3.5064480388339612</v>
      </c>
      <c r="AC31" s="70">
        <v>3.6388439266978416</v>
      </c>
      <c r="AD31" s="70">
        <v>3.7592402078327849</v>
      </c>
      <c r="AE31" s="70">
        <v>6.0556606644310671</v>
      </c>
      <c r="AF31" s="84">
        <v>7.2679540218522813</v>
      </c>
      <c r="AG31" s="83">
        <v>7.364583937504892</v>
      </c>
      <c r="AH31" s="83">
        <v>7.1636153576240575</v>
      </c>
      <c r="AI31" s="83">
        <v>6.8431614443594952</v>
      </c>
      <c r="AJ31" s="83">
        <v>6.6021595544303793</v>
      </c>
      <c r="AK31" s="83">
        <v>5.6817075656943565</v>
      </c>
      <c r="AL31" s="83">
        <v>5.5192179779840842</v>
      </c>
      <c r="AM31" s="83">
        <v>5.7579943089249497</v>
      </c>
      <c r="AN31" s="165">
        <v>6.3882841014464473</v>
      </c>
      <c r="AO31" s="165">
        <v>6.7506410041259155</v>
      </c>
      <c r="AP31" s="165">
        <v>7.6458748376530821</v>
      </c>
      <c r="AR31" s="83" t="s">
        <v>8</v>
      </c>
      <c r="AS31" s="83" t="s">
        <v>8</v>
      </c>
      <c r="AT31" s="83" t="s">
        <v>8</v>
      </c>
      <c r="AU31" s="83" t="s">
        <v>8</v>
      </c>
      <c r="AV31" s="83" t="s">
        <v>8</v>
      </c>
      <c r="AW31" s="83" t="s">
        <v>8</v>
      </c>
      <c r="AX31" s="83" t="s">
        <v>8</v>
      </c>
      <c r="AY31" s="83" t="s">
        <v>8</v>
      </c>
      <c r="AZ31" s="83" t="s">
        <v>8</v>
      </c>
      <c r="BA31" s="83" t="s">
        <v>8</v>
      </c>
      <c r="BB31" s="83" t="s">
        <v>8</v>
      </c>
      <c r="BC31" s="83" t="s">
        <v>8</v>
      </c>
      <c r="BD31" s="97">
        <v>1.8328775447692194</v>
      </c>
      <c r="BE31" s="97">
        <v>1.9689771448194289</v>
      </c>
      <c r="BF31" s="97">
        <v>2.1998785713104132</v>
      </c>
      <c r="BG31" s="97">
        <v>2.3109353182344976</v>
      </c>
      <c r="BH31" s="97">
        <v>2.5086339031262668</v>
      </c>
      <c r="BI31" s="97">
        <v>2.5651686859580787</v>
      </c>
      <c r="BJ31" s="97">
        <v>2.2095892204352512</v>
      </c>
      <c r="BK31" s="97">
        <v>2.238323459764838</v>
      </c>
      <c r="BL31" s="97">
        <v>2.2731940630118248</v>
      </c>
      <c r="BM31" s="97">
        <v>2.4366840004077632</v>
      </c>
      <c r="BN31" s="97">
        <v>3.1112028950559312</v>
      </c>
      <c r="BO31" s="97">
        <v>3.2497769878947489</v>
      </c>
      <c r="BP31" s="97">
        <v>3.4468814581700271</v>
      </c>
      <c r="BQ31" s="97">
        <v>3.278256786401696</v>
      </c>
      <c r="BR31" s="97">
        <v>3.8466536340288031</v>
      </c>
      <c r="BS31" s="97">
        <v>3.9888856336187439</v>
      </c>
      <c r="BT31" s="97">
        <v>4.1206778095396519</v>
      </c>
      <c r="BU31" s="97">
        <v>6.5085202233192749</v>
      </c>
      <c r="BV31" s="84">
        <v>7.6791804395174923</v>
      </c>
      <c r="BW31" s="83">
        <v>7.7941510177713891</v>
      </c>
      <c r="BX31" s="83">
        <v>7.5848154418888258</v>
      </c>
      <c r="BY31" s="83">
        <v>7.2312892485325051</v>
      </c>
      <c r="BZ31" s="98">
        <v>7.0072228455696202</v>
      </c>
      <c r="CA31" s="83">
        <v>6.0666156189600509</v>
      </c>
      <c r="CB31" s="83">
        <v>5.8661675801061</v>
      </c>
      <c r="CC31" s="165">
        <v>6.1337549580121706</v>
      </c>
      <c r="CD31" s="165">
        <v>6.7992377948014564</v>
      </c>
      <c r="CE31" s="165">
        <v>7.1658505073656569</v>
      </c>
      <c r="CF31" s="165">
        <v>7.7479211715798986</v>
      </c>
    </row>
    <row r="32" spans="1:84" ht="15.95" customHeight="1" x14ac:dyDescent="0.2">
      <c r="A32" s="108" t="s">
        <v>68</v>
      </c>
      <c r="B32" s="70">
        <v>0.69526499342487691</v>
      </c>
      <c r="C32" s="70">
        <v>0.69232664449932546</v>
      </c>
      <c r="D32" s="70">
        <v>0.68047988613847976</v>
      </c>
      <c r="E32" s="70">
        <v>0.72559314175598155</v>
      </c>
      <c r="F32" s="70">
        <v>0.80237994031379256</v>
      </c>
      <c r="G32" s="70">
        <v>0.84936337470567236</v>
      </c>
      <c r="H32" s="70">
        <v>0.88846946909751112</v>
      </c>
      <c r="I32" s="70">
        <v>1.0222663426209431</v>
      </c>
      <c r="J32" s="70">
        <v>1.0928816497103495</v>
      </c>
      <c r="K32" s="70">
        <v>1.0316577874855375</v>
      </c>
      <c r="L32" s="70">
        <v>1.0656604885353298</v>
      </c>
      <c r="M32" s="83" t="s">
        <v>8</v>
      </c>
      <c r="N32" s="83" t="s">
        <v>8</v>
      </c>
      <c r="O32" s="83" t="s">
        <v>8</v>
      </c>
      <c r="P32" s="70">
        <v>3.7628927997194266</v>
      </c>
      <c r="Q32" s="70">
        <v>3.7193259323372638</v>
      </c>
      <c r="R32" s="70">
        <v>3.976392847366367</v>
      </c>
      <c r="S32" s="70">
        <v>4.0826349881313551</v>
      </c>
      <c r="T32" s="70">
        <v>3.7638188699567672</v>
      </c>
      <c r="U32" s="70">
        <v>3.8335395370232739</v>
      </c>
      <c r="V32" s="70">
        <v>3.7116120091847251</v>
      </c>
      <c r="W32" s="70">
        <v>3.9083567800804184</v>
      </c>
      <c r="X32" s="70">
        <v>4.2579286345908427</v>
      </c>
      <c r="Y32" s="70">
        <v>4.4563686364763013</v>
      </c>
      <c r="Z32" s="70">
        <v>5.9010780808271157</v>
      </c>
      <c r="AA32" s="70">
        <v>6.00982286310522</v>
      </c>
      <c r="AB32" s="70">
        <v>6.0821353589560356</v>
      </c>
      <c r="AC32" s="70">
        <v>6.5879496226936114</v>
      </c>
      <c r="AD32" s="70">
        <v>7.6757924033623386</v>
      </c>
      <c r="AE32" s="70">
        <v>9.8376193252677346</v>
      </c>
      <c r="AF32" s="83">
        <v>12.491510400755313</v>
      </c>
      <c r="AG32" s="83">
        <v>10.950586913279093</v>
      </c>
      <c r="AH32" s="83">
        <v>11.126778699917557</v>
      </c>
      <c r="AI32" s="83">
        <v>10.711681176252386</v>
      </c>
      <c r="AJ32" s="83">
        <v>11.464752191235061</v>
      </c>
      <c r="AK32" s="83">
        <v>9.5236710046419084</v>
      </c>
      <c r="AL32" s="83">
        <v>8.446703973362931</v>
      </c>
      <c r="AM32" s="83">
        <v>9.1569464352876118</v>
      </c>
      <c r="AN32" s="165">
        <v>9.8899939146114484</v>
      </c>
      <c r="AO32" s="165">
        <v>10.471157306557284</v>
      </c>
      <c r="AP32" s="165">
        <v>11.390352712278881</v>
      </c>
      <c r="AR32" s="97">
        <v>0.69526499342487691</v>
      </c>
      <c r="AS32" s="97">
        <v>0.69232664449932546</v>
      </c>
      <c r="AT32" s="97">
        <v>0.68047988613847976</v>
      </c>
      <c r="AU32" s="97">
        <v>0.72559314175598155</v>
      </c>
      <c r="AV32" s="97">
        <v>0.80237994031379256</v>
      </c>
      <c r="AW32" s="97">
        <v>0.84936337470567236</v>
      </c>
      <c r="AX32" s="97">
        <v>0.88846946909751112</v>
      </c>
      <c r="AY32" s="97">
        <v>1.0222663426209431</v>
      </c>
      <c r="AZ32" s="97">
        <v>1.0928816497103495</v>
      </c>
      <c r="BA32" s="97">
        <v>1.0316577874855375</v>
      </c>
      <c r="BB32" s="97">
        <v>1.0656604885353298</v>
      </c>
      <c r="BC32" s="97">
        <v>1.2430259624845272</v>
      </c>
      <c r="BD32" s="97">
        <v>2.893247024011123</v>
      </c>
      <c r="BE32" s="97">
        <v>3.5733476022842923</v>
      </c>
      <c r="BF32" s="97">
        <v>3.7628927997194266</v>
      </c>
      <c r="BG32" s="97">
        <v>3.7193259323372638</v>
      </c>
      <c r="BH32" s="97">
        <v>3.976392847366367</v>
      </c>
      <c r="BI32" s="97">
        <v>4.0826349881313551</v>
      </c>
      <c r="BJ32" s="97">
        <v>3.7638188699567672</v>
      </c>
      <c r="BK32" s="97">
        <v>3.8470402925683458</v>
      </c>
      <c r="BL32" s="97">
        <v>3.7359785181165619</v>
      </c>
      <c r="BM32" s="97">
        <v>3.9485361488475994</v>
      </c>
      <c r="BN32" s="97">
        <v>4.3014530219187286</v>
      </c>
      <c r="BO32" s="97">
        <v>4.4789834195201621</v>
      </c>
      <c r="BP32" s="97">
        <v>5.9010780808271157</v>
      </c>
      <c r="BQ32" s="97">
        <v>6.00982286310522</v>
      </c>
      <c r="BR32" s="97">
        <v>6.0821353589560356</v>
      </c>
      <c r="BS32" s="97">
        <v>6.5879496226936114</v>
      </c>
      <c r="BT32" s="97">
        <v>7.6757924033623386</v>
      </c>
      <c r="BU32" s="97">
        <v>9.8376193252677346</v>
      </c>
      <c r="BV32" s="83">
        <v>12.491510400755313</v>
      </c>
      <c r="BW32" s="83">
        <v>10.950586913279093</v>
      </c>
      <c r="BX32" s="83">
        <v>11.126778699917557</v>
      </c>
      <c r="BY32" s="83">
        <v>10.711681176252386</v>
      </c>
      <c r="BZ32" s="83">
        <v>11.57609561752988</v>
      </c>
      <c r="CA32" s="83">
        <v>9.6282758620689641</v>
      </c>
      <c r="CB32" s="83">
        <v>8.5432288568257491</v>
      </c>
      <c r="CC32" s="165">
        <v>9.265153747234514</v>
      </c>
      <c r="CD32" s="165">
        <v>10.005549716234972</v>
      </c>
      <c r="CE32" s="165">
        <v>10.587955748712563</v>
      </c>
      <c r="CF32" s="165">
        <v>11.506137746202938</v>
      </c>
    </row>
    <row r="33" spans="1:84" ht="15.95" customHeight="1" x14ac:dyDescent="0.2">
      <c r="A33" s="108" t="s">
        <v>57</v>
      </c>
      <c r="B33" s="70">
        <v>2.6228045861459628</v>
      </c>
      <c r="C33" s="70">
        <v>2.4231265151243959</v>
      </c>
      <c r="D33" s="70">
        <v>2.4503269829709931</v>
      </c>
      <c r="E33" s="70">
        <v>2.8805286678964102</v>
      </c>
      <c r="F33" s="70">
        <v>3.3596110637689791</v>
      </c>
      <c r="G33" s="70">
        <v>3.6271840070953987</v>
      </c>
      <c r="H33" s="70">
        <v>3.6597547375655815</v>
      </c>
      <c r="I33" s="70">
        <v>4.5366232714813393</v>
      </c>
      <c r="J33" s="70">
        <v>4.9437961157363528</v>
      </c>
      <c r="K33" s="70">
        <v>4.6605843408285184</v>
      </c>
      <c r="L33" s="70">
        <v>4.5571053908845283</v>
      </c>
      <c r="M33" s="70">
        <v>5.0186587340616482</v>
      </c>
      <c r="N33" s="70">
        <v>5.0928257129405194</v>
      </c>
      <c r="O33" s="70">
        <v>5.5118021736315921</v>
      </c>
      <c r="P33" s="70">
        <v>6.3612532554736223</v>
      </c>
      <c r="Q33" s="70">
        <v>6.9098129106446082</v>
      </c>
      <c r="R33" s="70">
        <v>7.9286747562795457</v>
      </c>
      <c r="S33" s="70">
        <v>7.7086723912394532</v>
      </c>
      <c r="T33" s="70">
        <v>6.214396107080125</v>
      </c>
      <c r="U33" s="70">
        <v>6.103739768909735</v>
      </c>
      <c r="V33" s="70">
        <v>5.5856122997232367</v>
      </c>
      <c r="W33" s="70">
        <v>4.5631577201227778</v>
      </c>
      <c r="X33" s="70">
        <v>4.6877174553249104</v>
      </c>
      <c r="Y33" s="70">
        <v>4.6969750597074178</v>
      </c>
      <c r="Z33" s="70">
        <v>4.8215657157006806</v>
      </c>
      <c r="AA33" s="70">
        <v>4.5584450787049935</v>
      </c>
      <c r="AB33" s="70">
        <v>4.4329283931354748</v>
      </c>
      <c r="AC33" s="70">
        <v>4.3620765979993488</v>
      </c>
      <c r="AD33" s="70">
        <v>4.1816670539347154</v>
      </c>
      <c r="AE33" s="70">
        <v>5.1165243281452728</v>
      </c>
      <c r="AF33" s="83">
        <v>5.7336767728570113</v>
      </c>
      <c r="AG33" s="98">
        <v>6.9857105351491313</v>
      </c>
      <c r="AH33" s="98">
        <v>7.9101355059460108</v>
      </c>
      <c r="AI33" s="98">
        <v>7.9161006847999982</v>
      </c>
      <c r="AJ33" s="98">
        <v>8.17259978425027</v>
      </c>
      <c r="AK33" s="98">
        <v>7.4166775956284141</v>
      </c>
      <c r="AL33" s="83">
        <v>7.2606237006237011</v>
      </c>
      <c r="AM33" s="83">
        <v>8.9164492385786804</v>
      </c>
      <c r="AN33" s="165">
        <v>8.4300613772173882</v>
      </c>
      <c r="AO33" s="165">
        <v>7.3870040150153766</v>
      </c>
      <c r="AP33" s="165">
        <v>7.5697245850844741</v>
      </c>
      <c r="AR33" s="97">
        <v>2.6228045861459628</v>
      </c>
      <c r="AS33" s="97">
        <v>2.4231265151243959</v>
      </c>
      <c r="AT33" s="97">
        <v>2.4503269829709931</v>
      </c>
      <c r="AU33" s="97">
        <v>2.8805286678964102</v>
      </c>
      <c r="AV33" s="97">
        <v>3.3596110637689791</v>
      </c>
      <c r="AW33" s="97">
        <v>3.6271840070953987</v>
      </c>
      <c r="AX33" s="97">
        <v>3.6597547375655815</v>
      </c>
      <c r="AY33" s="97">
        <v>4.5366232714813393</v>
      </c>
      <c r="AZ33" s="97">
        <v>4.9437961157363528</v>
      </c>
      <c r="BA33" s="97">
        <v>4.6605843408285184</v>
      </c>
      <c r="BB33" s="97">
        <v>4.5571053908845283</v>
      </c>
      <c r="BC33" s="97">
        <v>5.0186587340616482</v>
      </c>
      <c r="BD33" s="97">
        <v>5.0928257129405194</v>
      </c>
      <c r="BE33" s="97">
        <v>5.5118021736315921</v>
      </c>
      <c r="BF33" s="97">
        <v>6.3612532554736223</v>
      </c>
      <c r="BG33" s="97">
        <v>6.9098129106446082</v>
      </c>
      <c r="BH33" s="97">
        <v>7.9286747562795457</v>
      </c>
      <c r="BI33" s="97">
        <v>7.7086723912394532</v>
      </c>
      <c r="BJ33" s="97">
        <v>6.214396107080125</v>
      </c>
      <c r="BK33" s="97">
        <v>6.103739768909735</v>
      </c>
      <c r="BL33" s="97">
        <v>5.5856122997232367</v>
      </c>
      <c r="BM33" s="97">
        <v>4.5631577201227778</v>
      </c>
      <c r="BN33" s="97">
        <v>4.6877174553249104</v>
      </c>
      <c r="BO33" s="97">
        <v>4.6969750597074178</v>
      </c>
      <c r="BP33" s="97">
        <v>4.8215657157006806</v>
      </c>
      <c r="BQ33" s="97">
        <v>4.5584450787049935</v>
      </c>
      <c r="BR33" s="97">
        <v>4.4329283931354748</v>
      </c>
      <c r="BS33" s="97">
        <v>4.3620765979993488</v>
      </c>
      <c r="BT33" s="97">
        <v>4.1816670539347154</v>
      </c>
      <c r="BU33" s="97">
        <v>5.1165243281452728</v>
      </c>
      <c r="BV33" s="83">
        <v>5.9993981475002292</v>
      </c>
      <c r="BW33" s="98">
        <v>7.2651389565550968</v>
      </c>
      <c r="BX33" s="98">
        <v>8.2265409261838514</v>
      </c>
      <c r="BY33" s="98">
        <v>8.2190127007999987</v>
      </c>
      <c r="BZ33" s="98">
        <v>8.4832793959007553</v>
      </c>
      <c r="CA33" s="98">
        <v>7.8147103825136597</v>
      </c>
      <c r="CB33" s="83">
        <v>8.0084407484407478</v>
      </c>
      <c r="CC33" s="165">
        <v>9.8944187817258893</v>
      </c>
      <c r="CD33" s="168">
        <v>9.6129511869298359</v>
      </c>
      <c r="CE33" s="168">
        <v>9.1503780922894169</v>
      </c>
      <c r="CF33" s="168">
        <v>9.3833044335942954</v>
      </c>
    </row>
    <row r="34" spans="1:84" ht="15.95" customHeight="1" x14ac:dyDescent="0.2">
      <c r="A34" s="108" t="s">
        <v>58</v>
      </c>
      <c r="B34" s="83" t="s">
        <v>8</v>
      </c>
      <c r="C34" s="70">
        <v>2.0436081749999997</v>
      </c>
      <c r="D34" s="70">
        <v>3.3248584439999993</v>
      </c>
      <c r="E34" s="70">
        <v>3.2947581129644483</v>
      </c>
      <c r="F34" s="70">
        <v>3.5628243387317866</v>
      </c>
      <c r="G34" s="70">
        <v>3.9983343119999999</v>
      </c>
      <c r="H34" s="70">
        <v>3.8389625824016931</v>
      </c>
      <c r="I34" s="70">
        <v>4.2138469457789975</v>
      </c>
      <c r="J34" s="70">
        <v>3.775503630575527</v>
      </c>
      <c r="K34" s="70">
        <v>3.2804905218375238</v>
      </c>
      <c r="L34" s="70">
        <v>3.7834138403442772</v>
      </c>
      <c r="M34" s="70">
        <v>4.1392595960715139</v>
      </c>
      <c r="N34" s="70">
        <v>4.196890742949158</v>
      </c>
      <c r="O34" s="70">
        <v>4.6585093309117536</v>
      </c>
      <c r="P34" s="70">
        <v>5.5528426250630307</v>
      </c>
      <c r="Q34" s="70">
        <v>4.3169204021661089</v>
      </c>
      <c r="R34" s="70">
        <v>4.1586205264300675</v>
      </c>
      <c r="S34" s="70">
        <v>4.7653219217419878</v>
      </c>
      <c r="T34" s="70">
        <v>4.0606179484101048</v>
      </c>
      <c r="U34" s="70">
        <v>3.9191433658651307</v>
      </c>
      <c r="V34" s="70">
        <v>4.2237103895493684</v>
      </c>
      <c r="W34" s="70">
        <v>4.4814072378367458</v>
      </c>
      <c r="X34" s="70">
        <v>4.6299814888407971</v>
      </c>
      <c r="Y34" s="70">
        <v>5.2657882806931235</v>
      </c>
      <c r="Z34" s="70">
        <v>5.1090098471457033</v>
      </c>
      <c r="AA34" s="70">
        <v>4.5850077938726166</v>
      </c>
      <c r="AB34" s="70">
        <v>4.7699212557742836</v>
      </c>
      <c r="AC34" s="70">
        <v>4.4194336708469493</v>
      </c>
      <c r="AD34" s="70">
        <v>4.4289061517453607</v>
      </c>
      <c r="AE34" s="70">
        <v>6.1715735372177623</v>
      </c>
      <c r="AF34" s="83">
        <v>7.1929205430718994</v>
      </c>
      <c r="AG34" s="83">
        <v>7.9624175500861583</v>
      </c>
      <c r="AH34" s="83">
        <v>7.035941949054445</v>
      </c>
      <c r="AI34" s="83">
        <v>7.6220587815225018</v>
      </c>
      <c r="AJ34" s="83">
        <v>7.6448923884514439</v>
      </c>
      <c r="AK34" s="83">
        <v>6.4700681818181804</v>
      </c>
      <c r="AL34" s="83">
        <v>5.9683804627249364</v>
      </c>
      <c r="AM34" s="83">
        <v>6.3795146922567838</v>
      </c>
      <c r="AN34" s="165">
        <v>5.5375418216232664</v>
      </c>
      <c r="AO34" s="165">
        <v>5.2487093039332269</v>
      </c>
      <c r="AP34" s="165">
        <v>6.9100519994521274</v>
      </c>
      <c r="AR34" s="97"/>
      <c r="AS34" s="97">
        <v>2.0866315049999997</v>
      </c>
      <c r="AT34" s="97">
        <v>3.3746317739999996</v>
      </c>
      <c r="AU34" s="97">
        <v>3.3273078638060292</v>
      </c>
      <c r="AV34" s="97">
        <v>3.5993661268213435</v>
      </c>
      <c r="AW34" s="97">
        <v>4.0391336417142849</v>
      </c>
      <c r="AX34" s="97">
        <v>3.8788240149665669</v>
      </c>
      <c r="AY34" s="97">
        <v>4.2557757711101321</v>
      </c>
      <c r="AZ34" s="97">
        <v>3.8136115176878773</v>
      </c>
      <c r="BA34" s="97">
        <v>3.350330407145786</v>
      </c>
      <c r="BB34" s="97">
        <v>3.8039224968311025</v>
      </c>
      <c r="BC34" s="97">
        <v>4.1828625601102312</v>
      </c>
      <c r="BD34" s="97">
        <v>4.2388787358299584</v>
      </c>
      <c r="BE34" s="97">
        <v>4.7051118690212332</v>
      </c>
      <c r="BF34" s="97">
        <v>5.60841356460074</v>
      </c>
      <c r="BG34" s="97">
        <v>4.3600957459014547</v>
      </c>
      <c r="BH34" s="97">
        <v>4.2002063991404075</v>
      </c>
      <c r="BI34" s="97">
        <v>4.8129753459576756</v>
      </c>
      <c r="BJ34" s="97">
        <v>4.1012240594306952</v>
      </c>
      <c r="BK34" s="97">
        <v>3.9583347022023601</v>
      </c>
      <c r="BL34" s="97">
        <v>4.2659476439170723</v>
      </c>
      <c r="BM34" s="97">
        <v>4.526221205468298</v>
      </c>
      <c r="BN34" s="97">
        <v>4.6762813568637593</v>
      </c>
      <c r="BO34" s="97">
        <v>5.3184567412661945</v>
      </c>
      <c r="BP34" s="97">
        <v>5.1601101330744825</v>
      </c>
      <c r="BQ34" s="97">
        <v>4.630857871811342</v>
      </c>
      <c r="BR34" s="97">
        <v>4.9607181060052552</v>
      </c>
      <c r="BS34" s="97">
        <v>4.5962110176808277</v>
      </c>
      <c r="BT34" s="97">
        <v>4.6057548348879713</v>
      </c>
      <c r="BU34" s="97">
        <v>6.4190583420530887</v>
      </c>
      <c r="BV34" s="83">
        <v>7.480653948852745</v>
      </c>
      <c r="BW34" s="83">
        <v>8.280931529766832</v>
      </c>
      <c r="BX34" s="83">
        <v>7.3173908221296458</v>
      </c>
      <c r="BY34" s="83">
        <v>7.9269411327834005</v>
      </c>
      <c r="BZ34" s="83">
        <v>7.9506880839895002</v>
      </c>
      <c r="CA34" s="83">
        <v>6.7287114641388754</v>
      </c>
      <c r="CB34" s="83">
        <v>6.207110877708411</v>
      </c>
      <c r="CC34" s="165">
        <v>6.580770488418267</v>
      </c>
      <c r="CD34" s="165">
        <v>5.6685602062802678</v>
      </c>
      <c r="CE34" s="165">
        <v>5.333975326998873</v>
      </c>
      <c r="CF34" s="165">
        <v>7.0248221946976086</v>
      </c>
    </row>
    <row r="35" spans="1:84" ht="15.95" customHeight="1" thickBot="1" x14ac:dyDescent="0.25">
      <c r="A35" s="110" t="s">
        <v>17</v>
      </c>
      <c r="B35" s="81" t="s">
        <v>8</v>
      </c>
      <c r="C35" s="81" t="s">
        <v>8</v>
      </c>
      <c r="D35" s="81" t="s">
        <v>8</v>
      </c>
      <c r="E35" s="81" t="s">
        <v>8</v>
      </c>
      <c r="F35" s="81" t="s">
        <v>8</v>
      </c>
      <c r="G35" s="81" t="s">
        <v>8</v>
      </c>
      <c r="H35" s="81" t="s">
        <v>8</v>
      </c>
      <c r="I35" s="81" t="s">
        <v>8</v>
      </c>
      <c r="J35" s="81" t="s">
        <v>8</v>
      </c>
      <c r="K35" s="81" t="s">
        <v>8</v>
      </c>
      <c r="L35" s="81" t="s">
        <v>8</v>
      </c>
      <c r="M35" s="81" t="s">
        <v>8</v>
      </c>
      <c r="N35" s="81" t="s">
        <v>8</v>
      </c>
      <c r="O35" s="81" t="s">
        <v>8</v>
      </c>
      <c r="P35" s="81" t="s">
        <v>8</v>
      </c>
      <c r="Q35" s="81" t="s">
        <v>8</v>
      </c>
      <c r="R35" s="81" t="s">
        <v>8</v>
      </c>
      <c r="S35" s="81" t="s">
        <v>8</v>
      </c>
      <c r="T35" s="81" t="s">
        <v>8</v>
      </c>
      <c r="U35" s="81" t="s">
        <v>8</v>
      </c>
      <c r="V35" s="81" t="s">
        <v>8</v>
      </c>
      <c r="W35" s="81" t="s">
        <v>8</v>
      </c>
      <c r="X35" s="81" t="s">
        <v>8</v>
      </c>
      <c r="Y35" s="81" t="s">
        <v>8</v>
      </c>
      <c r="Z35" s="81" t="s">
        <v>8</v>
      </c>
      <c r="AA35" s="81" t="s">
        <v>8</v>
      </c>
      <c r="AB35" s="100">
        <v>3.0046326312666669</v>
      </c>
      <c r="AC35" s="100">
        <v>3.1879491382476188</v>
      </c>
      <c r="AD35" s="100">
        <v>3.0432365752095238</v>
      </c>
      <c r="AE35" s="100">
        <v>3.5487170902857144</v>
      </c>
      <c r="AF35" s="81">
        <v>4.1604589718234095</v>
      </c>
      <c r="AG35" s="81">
        <v>4.1863113212495904</v>
      </c>
      <c r="AH35" s="81">
        <v>4.052117880045115</v>
      </c>
      <c r="AI35" s="81">
        <v>4.0100451298448085</v>
      </c>
      <c r="AJ35" s="81">
        <v>4.1679547733333333</v>
      </c>
      <c r="AK35" s="81">
        <v>4.1051618692380956</v>
      </c>
      <c r="AL35" s="81">
        <v>4.3044945217142851</v>
      </c>
      <c r="AM35" s="81">
        <v>4.7734610968571412</v>
      </c>
      <c r="AN35" s="166">
        <v>5.0856882315633145</v>
      </c>
      <c r="AO35" s="166">
        <v>4.9392461055414278</v>
      </c>
      <c r="AP35" s="166">
        <v>5.0974398519121245</v>
      </c>
      <c r="AR35" s="101">
        <v>1.439905</v>
      </c>
      <c r="AS35" s="101">
        <v>1.5875608769999998</v>
      </c>
      <c r="AT35" s="101">
        <v>2.1352758569999999</v>
      </c>
      <c r="AU35" s="101">
        <v>2.8345348349999999</v>
      </c>
      <c r="AV35" s="101">
        <v>3.272525168</v>
      </c>
      <c r="AW35" s="101">
        <v>3.7878956639999997</v>
      </c>
      <c r="AX35" s="101">
        <v>4.0214026560000002</v>
      </c>
      <c r="AY35" s="101">
        <v>3.3426575000000001</v>
      </c>
      <c r="AZ35" s="101">
        <v>2.886791176</v>
      </c>
      <c r="BA35" s="101">
        <v>2.5971713460000005</v>
      </c>
      <c r="BB35" s="101">
        <v>2.8675053959999999</v>
      </c>
      <c r="BC35" s="101">
        <v>2.6743687500000002</v>
      </c>
      <c r="BD35" s="101">
        <v>2.7550528380000001</v>
      </c>
      <c r="BE35" s="101">
        <v>2.7574689999999999</v>
      </c>
      <c r="BF35" s="101">
        <v>3.2369626619999998</v>
      </c>
      <c r="BG35" s="101">
        <v>3.0833791760000002</v>
      </c>
      <c r="BH35" s="101">
        <v>2.9530420000000004</v>
      </c>
      <c r="BI35" s="101">
        <v>2.9477568199999999</v>
      </c>
      <c r="BJ35" s="101">
        <v>2.7655650000000001</v>
      </c>
      <c r="BK35" s="101">
        <v>2.7039783679999996</v>
      </c>
      <c r="BL35" s="101">
        <v>2.4290999879999999</v>
      </c>
      <c r="BM35" s="101">
        <v>3.0386449999999998</v>
      </c>
      <c r="BN35" s="101">
        <v>3.4714584999999998</v>
      </c>
      <c r="BO35" s="101">
        <v>3.1994400000000001</v>
      </c>
      <c r="BP35" s="101">
        <v>3.1413806989799999</v>
      </c>
      <c r="BQ35" s="101">
        <v>2.8753276035500006</v>
      </c>
      <c r="BR35" s="101">
        <v>3.1548642628300003</v>
      </c>
      <c r="BS35" s="101">
        <v>3.3473465951599999</v>
      </c>
      <c r="BT35" s="101">
        <v>3.1953984039700001</v>
      </c>
      <c r="BU35" s="101">
        <v>3.7261529448000004</v>
      </c>
      <c r="BV35" s="81">
        <v>4.3684819204145802</v>
      </c>
      <c r="BW35" s="81">
        <v>4.3956268873120701</v>
      </c>
      <c r="BX35" s="81">
        <v>4.2547237740473705</v>
      </c>
      <c r="BY35" s="81">
        <v>4.2105473863370495</v>
      </c>
      <c r="BZ35" s="81">
        <v>4.3763525120000004</v>
      </c>
      <c r="CA35" s="81">
        <v>4.3104199627000002</v>
      </c>
      <c r="CB35" s="81">
        <v>4.5197192477999995</v>
      </c>
      <c r="CC35" s="166">
        <v>5.0121341516999989</v>
      </c>
      <c r="CD35" s="166">
        <v>5.3399726431414809</v>
      </c>
      <c r="CE35" s="166">
        <v>5.1862084108184998</v>
      </c>
      <c r="CF35" s="166">
        <v>5.3523118445077307</v>
      </c>
    </row>
    <row r="36" spans="1:84" ht="18" customHeight="1" thickTop="1" x14ac:dyDescent="0.2">
      <c r="A36" s="71" t="s">
        <v>59</v>
      </c>
      <c r="B36" s="70">
        <v>1.5910250082094859</v>
      </c>
      <c r="C36" s="70">
        <v>1.9101758455745639</v>
      </c>
      <c r="D36" s="70">
        <v>2.0780126816118072</v>
      </c>
      <c r="E36" s="70">
        <v>2.526718798718826</v>
      </c>
      <c r="F36" s="70">
        <v>2.9466589848371112</v>
      </c>
      <c r="G36" s="70">
        <v>3.0653625190366709</v>
      </c>
      <c r="H36" s="70">
        <v>3.4548315122172624</v>
      </c>
      <c r="I36" s="70">
        <v>3.2636204454990816</v>
      </c>
      <c r="J36" s="70">
        <v>3.3675936524771597</v>
      </c>
      <c r="K36" s="70">
        <v>3.1183125997180672</v>
      </c>
      <c r="L36" s="70">
        <v>3.463564885353299</v>
      </c>
      <c r="M36" s="70">
        <v>3.5039082712034384</v>
      </c>
      <c r="N36" s="70">
        <v>3.5930606225128026</v>
      </c>
      <c r="O36" s="70">
        <v>3.7957292731902212</v>
      </c>
      <c r="P36" s="70">
        <v>4.1129982383594639</v>
      </c>
      <c r="Q36" s="70">
        <v>3.870423548338465</v>
      </c>
      <c r="R36" s="70">
        <v>4.0675066868982173</v>
      </c>
      <c r="S36" s="70">
        <v>4.1363174940656773</v>
      </c>
      <c r="T36" s="70">
        <v>3.6807934537077216</v>
      </c>
      <c r="U36" s="70">
        <v>3.5844505972166898</v>
      </c>
      <c r="V36" s="70">
        <v>3.4310678793208687</v>
      </c>
      <c r="W36" s="70">
        <v>3.0688905966869426</v>
      </c>
      <c r="X36" s="70">
        <v>3.2256014475279655</v>
      </c>
      <c r="Y36" s="70">
        <v>3.2507429501202409</v>
      </c>
      <c r="Z36" s="70">
        <v>3.6937940395752897</v>
      </c>
      <c r="AA36" s="70">
        <v>3.7413369781611809</v>
      </c>
      <c r="AB36" s="70">
        <v>4.4134380278800931</v>
      </c>
      <c r="AC36" s="70">
        <v>4.6461448213882264</v>
      </c>
      <c r="AD36" s="70">
        <v>4.4289061517453607</v>
      </c>
      <c r="AE36" s="70">
        <v>6.2216228315848854</v>
      </c>
      <c r="AF36" s="83">
        <f>MEDIAN(AF7:AF21,AF23:AF35)</f>
        <v>7.3671744844756955</v>
      </c>
      <c r="AG36" s="83">
        <f>MEDIAN(AG7:AG21,AG23:AG35)</f>
        <v>6.9857105351491313</v>
      </c>
      <c r="AH36" s="83">
        <v>7.0912191080633331</v>
      </c>
      <c r="AI36" s="83">
        <v>7.0080967259443137</v>
      </c>
      <c r="AJ36" s="83">
        <v>7.0069800796812753</v>
      </c>
      <c r="AK36" s="83">
        <f t="shared" ref="AK36:AP36" si="0">MEDIAN(AK7:AK21,AK23:AK35)</f>
        <v>6.3359670324933672</v>
      </c>
      <c r="AL36" s="83">
        <f t="shared" si="0"/>
        <v>5.8822469525276331</v>
      </c>
      <c r="AM36" s="83">
        <f t="shared" si="0"/>
        <v>6.0283127239815144</v>
      </c>
      <c r="AN36" s="83">
        <f t="shared" si="0"/>
        <v>6.44286731524668</v>
      </c>
      <c r="AO36" s="83">
        <f t="shared" si="0"/>
        <v>6.7506410041259155</v>
      </c>
      <c r="AP36" s="83">
        <f t="shared" si="0"/>
        <v>7.1584850031884786</v>
      </c>
      <c r="AR36" s="97">
        <v>1.6214927104394159</v>
      </c>
      <c r="AS36" s="97">
        <v>1.8832719604256263</v>
      </c>
      <c r="AT36" s="97">
        <v>2.1352758569999999</v>
      </c>
      <c r="AU36" s="97">
        <v>2.7335519747201458</v>
      </c>
      <c r="AV36" s="97">
        <v>3.0720844076059901</v>
      </c>
      <c r="AW36" s="97">
        <v>3.2154048423095736</v>
      </c>
      <c r="AX36" s="97">
        <v>3.4784139798774492</v>
      </c>
      <c r="AY36" s="97">
        <v>3.4745005358236378</v>
      </c>
      <c r="AZ36" s="97">
        <v>3.5200000000000005</v>
      </c>
      <c r="BA36" s="97">
        <v>3.2816416420982328</v>
      </c>
      <c r="BB36" s="97">
        <v>3.4938584557791295</v>
      </c>
      <c r="BC36" s="97">
        <v>3.6068433665662667</v>
      </c>
      <c r="BD36" s="97">
        <v>3.5634312198046061</v>
      </c>
      <c r="BE36" s="97">
        <v>3.684538437737257</v>
      </c>
      <c r="BF36" s="97">
        <v>4.1155420938254164</v>
      </c>
      <c r="BG36" s="97">
        <v>3.8845968200069132</v>
      </c>
      <c r="BH36" s="97">
        <v>4.0882996232533877</v>
      </c>
      <c r="BI36" s="97">
        <v>4.1363174940656773</v>
      </c>
      <c r="BJ36" s="97">
        <v>3.6807934537077216</v>
      </c>
      <c r="BK36" s="97">
        <v>3.5844505972166898</v>
      </c>
      <c r="BL36" s="97">
        <v>3.4310678793208687</v>
      </c>
      <c r="BM36" s="97">
        <v>3.0960583349545612</v>
      </c>
      <c r="BN36" s="97">
        <v>3.3918151859428392</v>
      </c>
      <c r="BO36" s="97">
        <v>3.2507429501202409</v>
      </c>
      <c r="BP36" s="97">
        <v>3.4468814581700271</v>
      </c>
      <c r="BQ36" s="97">
        <v>3.786431942119501</v>
      </c>
      <c r="BR36" s="97">
        <v>4.5860093690725492</v>
      </c>
      <c r="BS36" s="97">
        <v>5.100682629459703</v>
      </c>
      <c r="BT36" s="97">
        <v>4.8232737210466254</v>
      </c>
      <c r="BU36" s="97">
        <v>6.6692624016848576</v>
      </c>
      <c r="BV36" s="83">
        <f>MEDIAN(BV7:BV21,BV23:BV35)</f>
        <v>7.6791804395174923</v>
      </c>
      <c r="BW36" s="83">
        <f>MEDIAN(BW7:BW21,BW23:BW35)</f>
        <v>7.7863217832869349</v>
      </c>
      <c r="BX36" s="83">
        <v>7.8284293717993334</v>
      </c>
      <c r="BY36" s="83">
        <v>7.9895547164990148</v>
      </c>
      <c r="BZ36" s="83">
        <v>8.2103585657370513</v>
      </c>
      <c r="CA36" s="83">
        <f t="shared" ref="CA36:CF36" si="1">MEDIAN(CA7:CA21,CA23:CA35)</f>
        <v>7.4835014668879154</v>
      </c>
      <c r="CB36" s="83">
        <f t="shared" si="1"/>
        <v>6.5218548953917352</v>
      </c>
      <c r="CC36" s="83">
        <f t="shared" si="1"/>
        <v>7.2797012873867191</v>
      </c>
      <c r="CD36" s="83">
        <f t="shared" si="1"/>
        <v>7.6501657310873981</v>
      </c>
      <c r="CE36" s="83">
        <f t="shared" si="1"/>
        <v>7.5230885323936132</v>
      </c>
      <c r="CF36" s="83">
        <f t="shared" si="1"/>
        <v>7.7479211715798986</v>
      </c>
    </row>
    <row r="37" spans="1:84" ht="15.95" customHeight="1" x14ac:dyDescent="0.2">
      <c r="A37" s="85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83"/>
      <c r="BW37" s="86"/>
      <c r="BX37" s="86"/>
      <c r="BY37" s="86"/>
      <c r="BZ37" s="83"/>
      <c r="CA37" s="83"/>
      <c r="CB37" s="83"/>
      <c r="CC37" s="83"/>
      <c r="CD37" s="83"/>
      <c r="CE37" s="83"/>
      <c r="CF37" s="83"/>
    </row>
    <row r="38" spans="1:84" ht="18" customHeight="1" x14ac:dyDescent="0.2">
      <c r="A38" s="71" t="s">
        <v>60</v>
      </c>
      <c r="B38" s="86">
        <f t="shared" ref="B38:AE38" si="2">(B21-B36)/B36*100</f>
        <v>69.701920841491798</v>
      </c>
      <c r="C38" s="86">
        <f t="shared" si="2"/>
        <v>41.348243213067342</v>
      </c>
      <c r="D38" s="86">
        <f t="shared" si="2"/>
        <v>51.105911325067744</v>
      </c>
      <c r="E38" s="86">
        <f t="shared" si="2"/>
        <v>36.144948212846387</v>
      </c>
      <c r="F38" s="86">
        <f t="shared" si="2"/>
        <v>17.421120591301332</v>
      </c>
      <c r="G38" s="86">
        <f t="shared" si="2"/>
        <v>12.874088415726728</v>
      </c>
      <c r="H38" s="86">
        <f t="shared" si="2"/>
        <v>3.6229983239444832</v>
      </c>
      <c r="I38" s="86">
        <f t="shared" si="2"/>
        <v>11.22616923809872</v>
      </c>
      <c r="J38" s="86">
        <f t="shared" si="2"/>
        <v>4.5256751036673499</v>
      </c>
      <c r="K38" s="86">
        <f t="shared" si="2"/>
        <v>18.653915593148824</v>
      </c>
      <c r="L38" s="86">
        <f t="shared" si="2"/>
        <v>7.6925111399933535</v>
      </c>
      <c r="M38" s="86">
        <f t="shared" si="2"/>
        <v>13.587448413226999</v>
      </c>
      <c r="N38" s="86">
        <f t="shared" si="2"/>
        <v>14.387159911754477</v>
      </c>
      <c r="O38" s="86">
        <f t="shared" si="2"/>
        <v>13.812121178208841</v>
      </c>
      <c r="P38" s="86">
        <f t="shared" si="2"/>
        <v>10.624895424580615</v>
      </c>
      <c r="Q38" s="86">
        <f t="shared" si="2"/>
        <v>13.165909242162686</v>
      </c>
      <c r="R38" s="86">
        <f t="shared" si="2"/>
        <v>6.699271422945821</v>
      </c>
      <c r="S38" s="86">
        <f t="shared" si="2"/>
        <v>1.2978333024807656</v>
      </c>
      <c r="T38" s="86">
        <f t="shared" si="2"/>
        <v>7.3138183296077797</v>
      </c>
      <c r="U38" s="86">
        <f t="shared" si="2"/>
        <v>9.3612505928764431</v>
      </c>
      <c r="V38" s="86">
        <f t="shared" si="2"/>
        <v>14.833053107065524</v>
      </c>
      <c r="W38" s="86">
        <f t="shared" si="2"/>
        <v>19.261338411711275</v>
      </c>
      <c r="X38" s="86">
        <f t="shared" si="2"/>
        <v>3.5465805163160202</v>
      </c>
      <c r="Y38" s="86">
        <f t="shared" si="2"/>
        <v>-0.94572073498163278</v>
      </c>
      <c r="Z38" s="86">
        <f t="shared" si="2"/>
        <v>-15.534001988948582</v>
      </c>
      <c r="AA38" s="86">
        <f t="shared" si="2"/>
        <v>-9.1233957313554725</v>
      </c>
      <c r="AB38" s="86">
        <f t="shared" si="2"/>
        <v>3.3208118295546916</v>
      </c>
      <c r="AC38" s="86">
        <f t="shared" si="2"/>
        <v>31.722110163828233</v>
      </c>
      <c r="AD38" s="86">
        <f>(AD21-AD36)/AD36*100</f>
        <v>41.795734315236103</v>
      </c>
      <c r="AE38" s="86">
        <f t="shared" si="2"/>
        <v>24.244111371676848</v>
      </c>
      <c r="AF38" s="86">
        <f>(AF21-AF36)/AF36*100</f>
        <v>13.198079094953075</v>
      </c>
      <c r="AG38" s="86">
        <f>(AG21-AG36)/AG36*100</f>
        <v>8.405579674342075</v>
      </c>
      <c r="AH38" s="86">
        <v>10.163342592491086</v>
      </c>
      <c r="AI38" s="86">
        <v>17.129985800730008</v>
      </c>
      <c r="AJ38" s="86">
        <v>23.426055185722607</v>
      </c>
      <c r="AK38" s="86">
        <f t="shared" ref="AK38:AP38" si="3">(AK21-AK36)/AK36*100</f>
        <v>44.088196058800406</v>
      </c>
      <c r="AL38" s="86">
        <f t="shared" si="3"/>
        <v>57.230872396912545</v>
      </c>
      <c r="AM38" s="86">
        <f t="shared" si="3"/>
        <v>48.213714335955196</v>
      </c>
      <c r="AN38" s="86">
        <f t="shared" si="3"/>
        <v>45.764685822036483</v>
      </c>
      <c r="AO38" s="86">
        <f t="shared" si="3"/>
        <v>48.542419806819311</v>
      </c>
      <c r="AP38" s="86">
        <f t="shared" si="3"/>
        <v>52.726648098450227</v>
      </c>
      <c r="AR38" s="86">
        <f t="shared" ref="AR38:BU38" si="4">(AR21-AR36)/AR36*100</f>
        <v>66.513237007911968</v>
      </c>
      <c r="AS38" s="86">
        <f t="shared" si="4"/>
        <v>43.367503830396878</v>
      </c>
      <c r="AT38" s="86">
        <f t="shared" si="4"/>
        <v>47.053599173439245</v>
      </c>
      <c r="AU38" s="86">
        <f t="shared" si="4"/>
        <v>25.843592213101363</v>
      </c>
      <c r="AV38" s="86">
        <f t="shared" si="4"/>
        <v>12.627113741848786</v>
      </c>
      <c r="AW38" s="86">
        <f t="shared" si="4"/>
        <v>7.6069785823528715</v>
      </c>
      <c r="AX38" s="86">
        <f t="shared" si="4"/>
        <v>2.9204695217482288</v>
      </c>
      <c r="AY38" s="86">
        <f t="shared" si="4"/>
        <v>4.4754479837632433</v>
      </c>
      <c r="AZ38" s="122">
        <f t="shared" si="4"/>
        <v>0</v>
      </c>
      <c r="BA38" s="86">
        <f t="shared" si="4"/>
        <v>12.748447378741673</v>
      </c>
      <c r="BB38" s="86">
        <f t="shared" si="4"/>
        <v>6.7587610434038199</v>
      </c>
      <c r="BC38" s="86">
        <f t="shared" si="4"/>
        <v>10.345795353707857</v>
      </c>
      <c r="BD38" s="86">
        <f t="shared" si="4"/>
        <v>15.338272201178174</v>
      </c>
      <c r="BE38" s="86">
        <f t="shared" si="4"/>
        <v>17.246707369213713</v>
      </c>
      <c r="BF38" s="86">
        <f t="shared" si="4"/>
        <v>10.5565171311552</v>
      </c>
      <c r="BG38" s="86">
        <f t="shared" si="4"/>
        <v>12.753014095094816</v>
      </c>
      <c r="BH38" s="86">
        <f t="shared" si="4"/>
        <v>6.1566029875842121</v>
      </c>
      <c r="BI38" s="86">
        <f t="shared" si="4"/>
        <v>1.2978333024807656</v>
      </c>
      <c r="BJ38" s="86">
        <f t="shared" si="4"/>
        <v>7.3138183296077797</v>
      </c>
      <c r="BK38" s="86">
        <f t="shared" si="4"/>
        <v>9.3612505928764431</v>
      </c>
      <c r="BL38" s="86">
        <f t="shared" si="4"/>
        <v>14.833053107065524</v>
      </c>
      <c r="BM38" s="86">
        <f t="shared" si="4"/>
        <v>18.214826855118531</v>
      </c>
      <c r="BN38" s="86">
        <f t="shared" si="4"/>
        <v>4.0740667306950789</v>
      </c>
      <c r="BO38" s="86">
        <f t="shared" si="4"/>
        <v>6.437206912100474</v>
      </c>
      <c r="BP38" s="86">
        <f t="shared" si="4"/>
        <v>-2.8106988692747805</v>
      </c>
      <c r="BQ38" s="86">
        <f t="shared" si="4"/>
        <v>-3.8672804465497466</v>
      </c>
      <c r="BR38" s="86">
        <f t="shared" si="4"/>
        <v>4.0119985835236216</v>
      </c>
      <c r="BS38" s="86">
        <f t="shared" si="4"/>
        <v>24.493140649933604</v>
      </c>
      <c r="BT38" s="86">
        <f t="shared" si="4"/>
        <v>34.555913169110042</v>
      </c>
      <c r="BU38" s="86">
        <f t="shared" si="4"/>
        <v>19.503470098680438</v>
      </c>
      <c r="BV38" s="86">
        <f>(BV21-BV36)/BV36*100</f>
        <v>12.147384318281755</v>
      </c>
      <c r="BW38" s="86">
        <f>(BW21-BW36)/BW36*100</f>
        <v>0.67397955252387087</v>
      </c>
      <c r="BX38" s="86">
        <v>3.2468585475945262</v>
      </c>
      <c r="BY38" s="86">
        <v>5.9982977838718057</v>
      </c>
      <c r="BZ38" s="86">
        <v>8.3323186044254705</v>
      </c>
      <c r="CA38" s="86">
        <f t="shared" ref="CA38:CF38" si="5">(CA21-CA36)/CA36*100</f>
        <v>25.277989741595601</v>
      </c>
      <c r="CB38" s="86">
        <f t="shared" si="5"/>
        <v>45.631173222070146</v>
      </c>
      <c r="CC38" s="86">
        <f t="shared" si="5"/>
        <v>27.481111293392651</v>
      </c>
      <c r="CD38" s="86">
        <f t="shared" si="5"/>
        <v>27.96044483350769</v>
      </c>
      <c r="CE38" s="86">
        <f t="shared" si="5"/>
        <v>38.644181244021539</v>
      </c>
      <c r="CF38" s="86">
        <f t="shared" si="5"/>
        <v>48.812532351163725</v>
      </c>
    </row>
    <row r="39" spans="1:84" ht="18" customHeight="1" thickBot="1" x14ac:dyDescent="0.25">
      <c r="A39" s="87" t="s">
        <v>61</v>
      </c>
      <c r="B39" s="121">
        <v>17</v>
      </c>
      <c r="C39" s="121">
        <v>18</v>
      </c>
      <c r="D39" s="121">
        <v>18</v>
      </c>
      <c r="E39" s="121">
        <v>18</v>
      </c>
      <c r="F39" s="121">
        <v>16</v>
      </c>
      <c r="G39" s="121">
        <v>14</v>
      </c>
      <c r="H39" s="121">
        <v>14</v>
      </c>
      <c r="I39" s="121">
        <v>13</v>
      </c>
      <c r="J39" s="121">
        <v>12</v>
      </c>
      <c r="K39" s="121">
        <v>16</v>
      </c>
      <c r="L39" s="121">
        <v>15</v>
      </c>
      <c r="M39" s="121">
        <v>14</v>
      </c>
      <c r="N39" s="121">
        <v>18</v>
      </c>
      <c r="O39" s="121">
        <v>17</v>
      </c>
      <c r="P39" s="121">
        <v>16</v>
      </c>
      <c r="Q39" s="121">
        <v>17</v>
      </c>
      <c r="R39" s="121">
        <v>15</v>
      </c>
      <c r="S39" s="121">
        <v>13</v>
      </c>
      <c r="T39" s="121">
        <v>17</v>
      </c>
      <c r="U39" s="121">
        <v>17</v>
      </c>
      <c r="V39" s="121">
        <v>18</v>
      </c>
      <c r="W39" s="121">
        <v>18</v>
      </c>
      <c r="X39" s="121">
        <v>12</v>
      </c>
      <c r="Y39" s="121">
        <v>9</v>
      </c>
      <c r="Z39" s="121">
        <v>5</v>
      </c>
      <c r="AA39" s="121">
        <v>8</v>
      </c>
      <c r="AB39" s="121">
        <v>14</v>
      </c>
      <c r="AC39" s="121">
        <v>17</v>
      </c>
      <c r="AD39" s="121">
        <v>18</v>
      </c>
      <c r="AE39" s="121">
        <v>21</v>
      </c>
      <c r="AF39" s="82">
        <f>_xlfn.RANK.AVG(AF21,(AF7:AF21,AF23:AF35),1)</f>
        <v>19</v>
      </c>
      <c r="AG39" s="82">
        <f>_xlfn.RANK.AVG(AG21,(AG7:AG21,AG23:AG35),1)</f>
        <v>18</v>
      </c>
      <c r="AH39" s="82">
        <v>17</v>
      </c>
      <c r="AI39" s="82">
        <v>19</v>
      </c>
      <c r="AJ39" s="82">
        <v>19</v>
      </c>
      <c r="AK39" s="82">
        <f>_xlfn.RANK.AVG(AK21,(AK7:AK21,AK23:AK35),1)</f>
        <v>24</v>
      </c>
      <c r="AL39" s="82">
        <f>_xlfn.RANK.AVG(AL21,(AL7:AL21,AL23:AL35),1)</f>
        <v>26</v>
      </c>
      <c r="AM39" s="82">
        <f>_xlfn.RANK.AVG(AM21,(AM7:AM21,AM23:AM35),1)</f>
        <v>25</v>
      </c>
      <c r="AN39" s="82">
        <f>_xlfn.RANK.AVG(AN21,(AN7:AN21,AN23:AN35),1)</f>
        <v>24</v>
      </c>
      <c r="AO39" s="82">
        <f>_xlfn.RANK.AVG(AO21,(AO7:AO21,AO23:AO35),1)</f>
        <v>25</v>
      </c>
      <c r="AP39" s="82">
        <f>_xlfn.RANK.AVG(AP21,(AP7:AP21,AP23:AP35),1)</f>
        <v>25</v>
      </c>
      <c r="AR39" s="121">
        <v>19</v>
      </c>
      <c r="AS39" s="121">
        <v>20</v>
      </c>
      <c r="AT39" s="121">
        <v>20</v>
      </c>
      <c r="AU39" s="121">
        <v>20</v>
      </c>
      <c r="AV39" s="121">
        <v>18</v>
      </c>
      <c r="AW39" s="121">
        <v>15</v>
      </c>
      <c r="AX39" s="121">
        <v>16</v>
      </c>
      <c r="AY39" s="121">
        <v>16</v>
      </c>
      <c r="AZ39" s="121">
        <v>13</v>
      </c>
      <c r="BA39" s="121">
        <v>17</v>
      </c>
      <c r="BB39" s="121">
        <v>17</v>
      </c>
      <c r="BC39" s="121">
        <v>16</v>
      </c>
      <c r="BD39" s="121">
        <v>20</v>
      </c>
      <c r="BE39" s="121">
        <v>19</v>
      </c>
      <c r="BF39" s="121">
        <v>17</v>
      </c>
      <c r="BG39" s="121">
        <v>19</v>
      </c>
      <c r="BH39" s="121">
        <v>16</v>
      </c>
      <c r="BI39" s="121">
        <v>14</v>
      </c>
      <c r="BJ39" s="121">
        <v>19</v>
      </c>
      <c r="BK39" s="121">
        <v>17</v>
      </c>
      <c r="BL39" s="121">
        <v>19</v>
      </c>
      <c r="BM39" s="121">
        <v>18</v>
      </c>
      <c r="BN39" s="121">
        <v>15</v>
      </c>
      <c r="BO39" s="121">
        <v>14</v>
      </c>
      <c r="BP39" s="121">
        <v>9</v>
      </c>
      <c r="BQ39" s="121">
        <v>12</v>
      </c>
      <c r="BR39" s="121">
        <v>14</v>
      </c>
      <c r="BS39" s="121">
        <v>18</v>
      </c>
      <c r="BT39" s="121">
        <v>19</v>
      </c>
      <c r="BU39" s="121">
        <v>22</v>
      </c>
      <c r="BV39" s="82">
        <f>_xlfn.RANK.AVG(BV21,(BV7:BV21,BV23:BV35),1)</f>
        <v>16</v>
      </c>
      <c r="BW39" s="82">
        <f>_xlfn.RANK.AVG(BW21,(BW7:BW21,BW23:BW35),1)</f>
        <v>16</v>
      </c>
      <c r="BX39" s="82">
        <v>15</v>
      </c>
      <c r="BY39" s="82">
        <v>18</v>
      </c>
      <c r="BZ39" s="82">
        <v>17</v>
      </c>
      <c r="CA39" s="82">
        <f>_xlfn.RANK.AVG(CA21,(CA7:CA21,CA23:CA35),1)</f>
        <v>20</v>
      </c>
      <c r="CB39" s="82">
        <f>_xlfn.RANK.AVG(CB21,(CB7:CB21,CB23:CB35),1)</f>
        <v>25</v>
      </c>
      <c r="CC39" s="82">
        <f>_xlfn.RANK.AVG(CC21,(CC7:CC21,CC23:CC35),1)</f>
        <v>22</v>
      </c>
      <c r="CD39" s="82">
        <f>_xlfn.RANK.AVG(CD21,(CD7:CD21,CD23:CD35),1)</f>
        <v>21</v>
      </c>
      <c r="CE39" s="82">
        <f>_xlfn.RANK.AVG(CE21,(CE7:CE21,CE23:CE35),1)</f>
        <v>23</v>
      </c>
      <c r="CF39" s="82">
        <f>_xlfn.RANK.AVG(CF21,(CF7:CF21,CF23:CF35),1)</f>
        <v>25</v>
      </c>
    </row>
    <row r="40" spans="1:84" ht="18" customHeight="1" thickTop="1" thickBot="1" x14ac:dyDescent="0.25">
      <c r="A40" s="89" t="s">
        <v>36</v>
      </c>
      <c r="B40" s="121">
        <v>3</v>
      </c>
      <c r="C40" s="121">
        <v>3</v>
      </c>
      <c r="D40" s="121">
        <v>3</v>
      </c>
      <c r="E40" s="121">
        <v>3</v>
      </c>
      <c r="F40" s="121">
        <v>3</v>
      </c>
      <c r="G40" s="121">
        <v>3</v>
      </c>
      <c r="H40" s="121">
        <v>3</v>
      </c>
      <c r="I40" s="121">
        <v>3</v>
      </c>
      <c r="J40" s="121">
        <v>3</v>
      </c>
      <c r="K40" s="121">
        <v>3</v>
      </c>
      <c r="L40" s="121">
        <v>3</v>
      </c>
      <c r="M40" s="121">
        <v>4</v>
      </c>
      <c r="N40" s="121">
        <v>4</v>
      </c>
      <c r="O40" s="121">
        <v>4</v>
      </c>
      <c r="P40" s="121">
        <v>3</v>
      </c>
      <c r="Q40" s="121">
        <v>3</v>
      </c>
      <c r="R40" s="121">
        <v>3</v>
      </c>
      <c r="S40" s="121">
        <v>3</v>
      </c>
      <c r="T40" s="121">
        <v>3</v>
      </c>
      <c r="U40" s="121">
        <v>3</v>
      </c>
      <c r="V40" s="121">
        <v>4</v>
      </c>
      <c r="W40" s="121">
        <v>4</v>
      </c>
      <c r="X40" s="121">
        <v>4</v>
      </c>
      <c r="Y40" s="121">
        <v>3</v>
      </c>
      <c r="Z40" s="121">
        <v>3</v>
      </c>
      <c r="AA40" s="121">
        <v>3</v>
      </c>
      <c r="AB40" s="121">
        <v>4</v>
      </c>
      <c r="AC40" s="121">
        <v>6</v>
      </c>
      <c r="AD40" s="121">
        <v>6</v>
      </c>
      <c r="AE40" s="121">
        <v>5</v>
      </c>
      <c r="AF40" s="104">
        <f>_xlfn.RANK.AVG(AF21,(AF11,AF12,AF15,AF21,AF24,AF27,AF35),1)</f>
        <v>5</v>
      </c>
      <c r="AG40" s="104">
        <f>_xlfn.RANK.AVG(AG21,(AG11,AG12,AG15,AG21,AG24,AG27,AG35),1)</f>
        <v>5</v>
      </c>
      <c r="AH40" s="104">
        <v>5</v>
      </c>
      <c r="AI40" s="104">
        <v>5</v>
      </c>
      <c r="AJ40" s="104">
        <v>5</v>
      </c>
      <c r="AK40" s="104">
        <f>_xlfn.RANK.AVG(AK21,(AK11,AK12,AK15,AK21,AK24,AK27,AK35),1)</f>
        <v>6</v>
      </c>
      <c r="AL40" s="104">
        <f>_xlfn.RANK.AVG(AL21,(AL11,AL12,AL15,AL21,AL24,AL27,AL35),1)</f>
        <v>6</v>
      </c>
      <c r="AM40" s="104">
        <f>_xlfn.RANK.AVG(AM21,(AM11,AM12,AM15,AM21,AM24,AM27,AM35),1)</f>
        <v>6</v>
      </c>
      <c r="AN40" s="104">
        <f>_xlfn.RANK.AVG(AN21,(AN11,AN12,AN15,AN21,AN24,AN27,AN35),1)</f>
        <v>6</v>
      </c>
      <c r="AO40" s="104">
        <f>_xlfn.RANK.AVG(AO21,(AO11,AO12,AO15,AO21,AO24,AO27,AO35),1)</f>
        <v>6</v>
      </c>
      <c r="AP40" s="104">
        <f>_xlfn.RANK.AVG(AP21,(AP11,AP12,AP15,AP21,AP24,AP27,AP35),1)</f>
        <v>6</v>
      </c>
      <c r="AR40" s="121">
        <v>5</v>
      </c>
      <c r="AS40" s="121">
        <v>5</v>
      </c>
      <c r="AT40" s="121">
        <v>5</v>
      </c>
      <c r="AU40" s="121">
        <v>5</v>
      </c>
      <c r="AV40" s="121">
        <v>5</v>
      </c>
      <c r="AW40" s="121">
        <v>4</v>
      </c>
      <c r="AX40" s="121">
        <v>4</v>
      </c>
      <c r="AY40" s="121">
        <v>5</v>
      </c>
      <c r="AZ40" s="121">
        <v>4</v>
      </c>
      <c r="BA40" s="121">
        <v>5</v>
      </c>
      <c r="BB40" s="121">
        <v>5</v>
      </c>
      <c r="BC40" s="121">
        <v>4</v>
      </c>
      <c r="BD40" s="121">
        <v>4</v>
      </c>
      <c r="BE40" s="121">
        <v>4</v>
      </c>
      <c r="BF40" s="121">
        <v>4</v>
      </c>
      <c r="BG40" s="121">
        <v>4</v>
      </c>
      <c r="BH40" s="121">
        <v>4</v>
      </c>
      <c r="BI40" s="121">
        <v>4</v>
      </c>
      <c r="BJ40" s="121">
        <v>4</v>
      </c>
      <c r="BK40" s="121">
        <v>4</v>
      </c>
      <c r="BL40" s="121">
        <v>5</v>
      </c>
      <c r="BM40" s="121">
        <v>5</v>
      </c>
      <c r="BN40" s="121">
        <v>5</v>
      </c>
      <c r="BO40" s="121">
        <v>5</v>
      </c>
      <c r="BP40" s="121">
        <v>4</v>
      </c>
      <c r="BQ40" s="121">
        <v>4</v>
      </c>
      <c r="BR40" s="121">
        <v>5</v>
      </c>
      <c r="BS40" s="121">
        <v>6</v>
      </c>
      <c r="BT40" s="121">
        <v>6</v>
      </c>
      <c r="BU40" s="121">
        <v>6</v>
      </c>
      <c r="BV40" s="104">
        <f>_xlfn.RANK.AVG(BV21,(BV11,BV12,BV15,BV21,BV24,BV27,BV35),1)</f>
        <v>4</v>
      </c>
      <c r="BW40" s="104">
        <f>_xlfn.RANK.AVG(BW21,(BW11,BW12,BW15,BW21,BW24,BW27,BW35),1)</f>
        <v>4</v>
      </c>
      <c r="BX40" s="104">
        <v>4</v>
      </c>
      <c r="BY40" s="104">
        <v>4</v>
      </c>
      <c r="BZ40" s="104">
        <v>4</v>
      </c>
      <c r="CA40" s="104">
        <f>_xlfn.RANK.AVG(CA21,(CA11,CA12,CA15,CA21,CA24,CA27,CA35),1)</f>
        <v>4</v>
      </c>
      <c r="CB40" s="104">
        <f>_xlfn.RANK.AVG(CB21,(CB11,CB12,CB15,CB21,CB24,CB27,CB35),1)</f>
        <v>5</v>
      </c>
      <c r="CC40" s="104">
        <f>_xlfn.RANK.AVG(CC21,(CC11,CC12,CC15,CC21,CC24,CC27,CC35),1)</f>
        <v>4</v>
      </c>
      <c r="CD40" s="104">
        <f>_xlfn.RANK.AVG(CD21,(CD11,CD12,CD15,CD21,CD24,CD27,CD35),1)</f>
        <v>4</v>
      </c>
      <c r="CE40" s="104">
        <f>_xlfn.RANK.AVG(CE21,(CE11,CE12,CE15,CE21,CE24,CE27,CE35),1)</f>
        <v>4</v>
      </c>
      <c r="CF40" s="104">
        <f>_xlfn.RANK.AVG(CF21,(CF11,CF12,CF15,CF21,CF24,CF27,CF35),1)</f>
        <v>5</v>
      </c>
    </row>
    <row r="41" spans="1:84" ht="13.5" thickTop="1" x14ac:dyDescent="0.2">
      <c r="A41" s="27"/>
      <c r="AJ41" s="10"/>
      <c r="AK41" s="10"/>
      <c r="AL41" s="10"/>
      <c r="AM41" s="10"/>
      <c r="AN41" s="10"/>
      <c r="AO41" s="10"/>
      <c r="AP41" s="10"/>
      <c r="BY41" s="16"/>
      <c r="BZ41" s="16"/>
      <c r="CA41" s="10"/>
      <c r="CB41" s="10"/>
      <c r="CC41" s="10"/>
      <c r="CD41" s="10"/>
      <c r="CE41" s="10"/>
      <c r="CF41" s="10"/>
    </row>
    <row r="42" spans="1:84" x14ac:dyDescent="0.2">
      <c r="AJ42" s="10"/>
      <c r="AK42" s="10"/>
      <c r="AL42" s="10"/>
      <c r="AM42" s="10"/>
      <c r="AN42" s="10"/>
      <c r="AO42" s="10"/>
      <c r="AP42" s="10"/>
      <c r="BZ42" s="10"/>
      <c r="CA42" s="10"/>
      <c r="CB42" s="10"/>
      <c r="CC42" s="10"/>
      <c r="CD42" s="10"/>
      <c r="CE42" s="10"/>
      <c r="CF42" s="10"/>
    </row>
    <row r="43" spans="1:84" x14ac:dyDescent="0.2">
      <c r="X43" s="7"/>
      <c r="Y43" s="7"/>
      <c r="Z43" s="7"/>
      <c r="AA43" s="11"/>
      <c r="AB43" s="2"/>
      <c r="AC43" s="7"/>
      <c r="AD43" s="7"/>
      <c r="AE43" s="7"/>
      <c r="AF43" s="17"/>
      <c r="AG43" s="17"/>
      <c r="AH43" s="17"/>
      <c r="AI43" s="17"/>
      <c r="AJ43" s="42"/>
      <c r="AK43" s="42"/>
      <c r="AL43" s="42"/>
      <c r="AM43" s="42"/>
      <c r="AN43" s="42"/>
      <c r="AO43" s="42"/>
      <c r="AP43" s="42"/>
      <c r="AR43" s="7"/>
      <c r="AS43" s="7"/>
      <c r="AT43" s="7"/>
      <c r="AU43" s="7"/>
      <c r="AV43" s="7"/>
      <c r="BM43" s="6"/>
      <c r="BN43" s="12"/>
      <c r="BO43" s="2"/>
      <c r="BQ43" s="10"/>
      <c r="BR43" s="2"/>
      <c r="BS43" s="2"/>
      <c r="BT43" s="2"/>
      <c r="BU43" s="2"/>
      <c r="BV43" s="2"/>
      <c r="BW43" s="2"/>
      <c r="BX43" s="2"/>
      <c r="BZ43" s="10"/>
      <c r="CA43" s="10"/>
      <c r="CB43" s="10"/>
      <c r="CC43" s="10"/>
      <c r="CD43" s="10"/>
      <c r="CE43" s="10"/>
      <c r="CF43" s="10"/>
    </row>
    <row r="44" spans="1:84" x14ac:dyDescent="0.2">
      <c r="X44" s="7"/>
      <c r="Y44" s="7"/>
      <c r="Z44" s="7"/>
      <c r="AA44" s="11"/>
      <c r="AB44" s="7"/>
      <c r="AC44" s="7"/>
      <c r="AD44" s="7"/>
      <c r="AE44" s="7"/>
      <c r="AF44" s="17"/>
      <c r="AG44" s="17"/>
      <c r="AH44" s="17"/>
      <c r="AI44" s="17"/>
      <c r="AJ44" s="42"/>
      <c r="AK44" s="42"/>
      <c r="AL44" s="42"/>
      <c r="AM44" s="42"/>
      <c r="AN44" s="42"/>
      <c r="AO44" s="42"/>
      <c r="AP44" s="42"/>
      <c r="AR44" s="7"/>
      <c r="AS44" s="7"/>
      <c r="AT44" s="7"/>
      <c r="AU44" s="7"/>
      <c r="AV44" s="7"/>
      <c r="BN44" s="7"/>
      <c r="BO44" s="2"/>
      <c r="BQ44" s="10"/>
      <c r="BU44" s="18"/>
      <c r="BV44" s="18"/>
      <c r="BW44" s="18"/>
      <c r="BZ44" s="10"/>
      <c r="CA44" s="10"/>
      <c r="CB44" s="10"/>
      <c r="CC44" s="10"/>
      <c r="CD44" s="10"/>
      <c r="CE44" s="10"/>
      <c r="CF44" s="10"/>
    </row>
    <row r="45" spans="1:84" x14ac:dyDescent="0.2">
      <c r="X45" s="7"/>
      <c r="Y45" s="7"/>
      <c r="Z45" s="7"/>
      <c r="AA45" s="11"/>
      <c r="AB45" s="7"/>
      <c r="AC45" s="7"/>
      <c r="AD45" s="7"/>
      <c r="AE45" s="7"/>
      <c r="AF45" s="17"/>
      <c r="AG45" s="17"/>
      <c r="AH45" s="17"/>
      <c r="AI45" s="17"/>
      <c r="AJ45" s="42"/>
      <c r="AK45" s="42"/>
      <c r="AL45" s="42"/>
      <c r="AM45" s="42"/>
      <c r="AN45" s="42"/>
      <c r="AO45" s="42"/>
      <c r="AP45" s="42"/>
      <c r="AR45" s="7"/>
      <c r="AS45" s="7"/>
      <c r="AT45" s="7"/>
      <c r="AU45" s="7"/>
      <c r="AV45" s="7"/>
      <c r="BN45" s="7"/>
      <c r="BO45" s="2"/>
      <c r="BQ45" s="10"/>
      <c r="BU45" s="18"/>
      <c r="BV45" s="18"/>
      <c r="BW45" s="18"/>
      <c r="BZ45" s="10"/>
      <c r="CA45" s="10"/>
      <c r="CB45" s="10"/>
      <c r="CC45" s="10"/>
      <c r="CD45" s="10"/>
      <c r="CE45" s="10"/>
      <c r="CF45" s="10"/>
    </row>
    <row r="46" spans="1:84" x14ac:dyDescent="0.2">
      <c r="X46" s="7"/>
      <c r="Y46" s="7"/>
      <c r="Z46" s="7"/>
      <c r="AA46" s="11"/>
      <c r="AB46" s="7"/>
      <c r="AC46" s="7"/>
      <c r="AD46" s="7"/>
      <c r="AE46" s="7"/>
      <c r="AF46" s="17"/>
      <c r="AG46" s="17"/>
      <c r="AH46" s="17"/>
      <c r="AI46" s="17"/>
      <c r="AJ46" s="42"/>
      <c r="AK46" s="42"/>
      <c r="AL46" s="42"/>
      <c r="AM46" s="42"/>
      <c r="AN46" s="42"/>
      <c r="AO46" s="42"/>
      <c r="AP46" s="42"/>
      <c r="AR46" s="7"/>
      <c r="AS46" s="7"/>
      <c r="AT46" s="7"/>
      <c r="AU46" s="7"/>
      <c r="AV46" s="7"/>
      <c r="BN46" s="7"/>
      <c r="BO46" s="2"/>
      <c r="BQ46" s="10"/>
      <c r="BU46" s="18"/>
      <c r="BV46" s="18"/>
      <c r="BW46" s="18"/>
      <c r="BZ46" s="10"/>
      <c r="CA46" s="10"/>
      <c r="CB46" s="10"/>
      <c r="CC46" s="10"/>
      <c r="CD46" s="10"/>
      <c r="CE46" s="10"/>
      <c r="CF46" s="10"/>
    </row>
    <row r="47" spans="1:84" x14ac:dyDescent="0.2">
      <c r="X47" s="7"/>
      <c r="Y47" s="7"/>
      <c r="Z47" s="7"/>
      <c r="AA47" s="11"/>
      <c r="AB47" s="7"/>
      <c r="AC47" s="7"/>
      <c r="AD47" s="7"/>
      <c r="AE47" s="7"/>
      <c r="AF47" s="17"/>
      <c r="AG47" s="17"/>
      <c r="AH47" s="17"/>
      <c r="AI47" s="17"/>
      <c r="AJ47" s="42"/>
      <c r="AK47" s="42"/>
      <c r="AL47" s="42"/>
      <c r="AM47" s="42"/>
      <c r="AN47" s="42"/>
      <c r="AO47" s="42"/>
      <c r="AP47" s="42"/>
      <c r="AR47" s="7"/>
      <c r="AS47" s="7"/>
      <c r="AT47" s="7"/>
      <c r="AU47" s="7"/>
      <c r="AV47" s="7"/>
      <c r="BN47" s="7"/>
      <c r="BO47" s="2"/>
      <c r="BQ47" s="10"/>
      <c r="BU47" s="18"/>
      <c r="BV47" s="18"/>
      <c r="BW47" s="18"/>
      <c r="BZ47" s="10"/>
      <c r="CA47" s="10"/>
      <c r="CB47" s="10"/>
      <c r="CC47" s="10"/>
      <c r="CD47" s="10"/>
      <c r="CE47" s="10"/>
      <c r="CF47" s="10"/>
    </row>
    <row r="48" spans="1:84" x14ac:dyDescent="0.2">
      <c r="X48" s="7"/>
      <c r="Y48" s="7"/>
      <c r="Z48" s="7"/>
      <c r="AA48" s="11"/>
      <c r="AB48" s="7"/>
      <c r="AC48" s="7"/>
      <c r="AD48" s="7"/>
      <c r="AE48" s="7"/>
      <c r="AF48" s="17"/>
      <c r="AG48" s="17"/>
      <c r="AH48" s="17"/>
      <c r="AI48" s="17"/>
      <c r="AJ48" s="42"/>
      <c r="AK48" s="42"/>
      <c r="AL48" s="42"/>
      <c r="AM48" s="42"/>
      <c r="AN48" s="42"/>
      <c r="AO48" s="42"/>
      <c r="AP48" s="42"/>
      <c r="AR48" s="7"/>
      <c r="AS48" s="7"/>
      <c r="AT48" s="7"/>
      <c r="AU48" s="7"/>
      <c r="AV48" s="7"/>
      <c r="BN48" s="7"/>
      <c r="BO48" s="2"/>
      <c r="BQ48" s="10"/>
      <c r="BU48" s="18"/>
      <c r="BV48" s="18"/>
      <c r="BW48" s="18"/>
      <c r="BZ48" s="10"/>
      <c r="CA48" s="10"/>
      <c r="CB48" s="10"/>
      <c r="CC48" s="10"/>
      <c r="CD48" s="10"/>
      <c r="CE48" s="10"/>
      <c r="CF48" s="10"/>
    </row>
    <row r="49" spans="1:84" x14ac:dyDescent="0.2">
      <c r="X49" s="7"/>
      <c r="Y49" s="7"/>
      <c r="Z49" s="7"/>
      <c r="AA49" s="11"/>
      <c r="AB49" s="7"/>
      <c r="AC49" s="7"/>
      <c r="AD49" s="7"/>
      <c r="AE49" s="7"/>
      <c r="AF49" s="17"/>
      <c r="AG49" s="17"/>
      <c r="AH49" s="17"/>
      <c r="AI49" s="26"/>
      <c r="AJ49" s="26"/>
      <c r="AK49" s="26"/>
      <c r="AL49" s="26"/>
      <c r="AM49" s="26"/>
      <c r="AN49" s="26"/>
      <c r="AO49" s="26"/>
      <c r="AP49" s="26"/>
      <c r="AR49" s="7"/>
      <c r="AS49" s="7"/>
      <c r="AT49" s="7"/>
      <c r="AU49" s="7"/>
      <c r="AV49" s="7"/>
      <c r="BN49" s="7"/>
      <c r="BO49" s="2"/>
      <c r="BQ49" s="10"/>
      <c r="BU49" s="18"/>
      <c r="BV49" s="18"/>
      <c r="BW49" s="18"/>
      <c r="BZ49" s="10"/>
      <c r="CA49" s="10"/>
      <c r="CB49" s="10"/>
      <c r="CC49" s="10"/>
      <c r="CD49" s="10"/>
      <c r="CE49" s="10"/>
      <c r="CF49" s="10"/>
    </row>
    <row r="50" spans="1:84" x14ac:dyDescent="0.2">
      <c r="X50" s="7"/>
      <c r="Y50" s="7"/>
      <c r="Z50" s="7"/>
      <c r="AA50" s="11"/>
      <c r="AB50" s="7"/>
      <c r="AC50" s="7"/>
      <c r="AD50" s="7"/>
      <c r="AE50" s="7"/>
      <c r="AF50" s="17"/>
      <c r="AG50" s="17"/>
      <c r="AH50" s="17"/>
      <c r="AI50" s="17"/>
      <c r="AJ50" s="42"/>
      <c r="AK50" s="42"/>
      <c r="AL50" s="42"/>
      <c r="AM50" s="42"/>
      <c r="AN50" s="42"/>
      <c r="AO50" s="42"/>
      <c r="AP50" s="42"/>
      <c r="AR50" s="7"/>
      <c r="AS50" s="7"/>
      <c r="AT50" s="7"/>
      <c r="AU50" s="7"/>
      <c r="AV50" s="7"/>
      <c r="BN50" s="7"/>
      <c r="BO50" s="2"/>
      <c r="BQ50" s="10"/>
      <c r="BU50" s="18"/>
      <c r="BV50" s="18"/>
      <c r="BW50" s="18"/>
      <c r="BZ50" s="10"/>
      <c r="CA50" s="10"/>
      <c r="CB50" s="10"/>
      <c r="CC50" s="10"/>
      <c r="CD50" s="10"/>
      <c r="CE50" s="10"/>
      <c r="CF50" s="10"/>
    </row>
    <row r="51" spans="1:84" ht="15" x14ac:dyDescent="0.25">
      <c r="A51" s="169" t="s">
        <v>76</v>
      </c>
      <c r="X51" s="7"/>
      <c r="Y51" s="7"/>
      <c r="Z51" s="7"/>
      <c r="AA51" s="11"/>
      <c r="AB51" s="7"/>
      <c r="AC51" s="7"/>
      <c r="AD51" s="7"/>
      <c r="AE51" s="7"/>
      <c r="AF51" s="17"/>
      <c r="AG51" s="17"/>
      <c r="AH51" s="17"/>
      <c r="AI51" s="17"/>
      <c r="AJ51" s="42"/>
      <c r="AK51" s="42"/>
      <c r="AL51" s="42"/>
      <c r="AM51" s="42"/>
      <c r="AN51" s="42"/>
      <c r="AO51" s="42"/>
      <c r="AP51" s="42"/>
      <c r="AR51" s="7"/>
      <c r="AS51" s="7"/>
      <c r="AT51" s="7"/>
      <c r="AU51" s="7"/>
      <c r="AV51" s="7"/>
      <c r="BN51" s="7"/>
      <c r="BO51" s="2"/>
      <c r="BQ51" s="10"/>
      <c r="BU51" s="18"/>
      <c r="BV51" s="18"/>
      <c r="BW51" s="18"/>
      <c r="BZ51" s="10"/>
      <c r="CA51" s="10"/>
      <c r="CB51" s="10"/>
      <c r="CC51" s="10"/>
      <c r="CD51" s="10"/>
      <c r="CE51" s="10"/>
      <c r="CF51" s="10"/>
    </row>
  </sheetData>
  <phoneticPr fontId="0" type="noConversion"/>
  <conditionalFormatting sqref="AN29">
    <cfRule type="expression" dxfId="69" priority="60">
      <formula>BI29:BU51=1</formula>
    </cfRule>
  </conditionalFormatting>
  <conditionalFormatting sqref="CD29:CF29">
    <cfRule type="expression" dxfId="68" priority="59">
      <formula>#REF!=1</formula>
    </cfRule>
  </conditionalFormatting>
  <hyperlinks>
    <hyperlink ref="A51" location="Contents!A1" display="Return to Contents Page" xr:uid="{37FFFD13-548F-4312-AEA4-65A505BDB7DD}"/>
  </hyperlinks>
  <pageMargins left="0.78740157480314965" right="0.78740157480314965" top="0.78740157480314965" bottom="0.78740157480314965" header="0.51181102362204722" footer="0.51181102362204722"/>
  <pageSetup paperSize="9" scale="90" orientation="portrait" horizontalDpi="4294967292" r:id="rId1"/>
  <headerFooter alignWithMargins="0">
    <oddFooter>&amp;C61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4" tint="0.39997558519241921"/>
    <pageSetUpPr fitToPage="1"/>
  </sheetPr>
  <dimension ref="A1:AJ35"/>
  <sheetViews>
    <sheetView showGridLines="0" zoomScaleNormal="100" workbookViewId="0">
      <pane xSplit="1" ySplit="5" topLeftCell="C6" activePane="bottomRight" state="frozen"/>
      <selection activeCell="B4" sqref="B4:AN4"/>
      <selection pane="topRight" activeCell="B4" sqref="B4:AN4"/>
      <selection pane="bottomLeft" activeCell="B4" sqref="B4:AN4"/>
      <selection pane="bottomRight" activeCell="R28" sqref="R28"/>
    </sheetView>
  </sheetViews>
  <sheetFormatPr defaultColWidth="9.42578125" defaultRowHeight="12.75" x14ac:dyDescent="0.2"/>
  <cols>
    <col min="1" max="1" width="20.42578125" customWidth="1"/>
    <col min="2" max="18" width="8.7109375" customWidth="1"/>
    <col min="19" max="19" width="2.7109375" customWidth="1"/>
    <col min="20" max="36" width="8.7109375" customWidth="1"/>
  </cols>
  <sheetData>
    <row r="1" spans="1:36" ht="18" customHeight="1" x14ac:dyDescent="0.2">
      <c r="A1" s="51" t="s">
        <v>64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52"/>
      <c r="AE1" s="52"/>
      <c r="AF1" s="52"/>
      <c r="AG1" s="52"/>
      <c r="AH1" s="52"/>
      <c r="AI1" s="52"/>
      <c r="AJ1" s="52"/>
    </row>
    <row r="2" spans="1:36" ht="18" customHeight="1" x14ac:dyDescent="0.2">
      <c r="A2" s="51" t="s">
        <v>25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52"/>
      <c r="AE2" s="52"/>
      <c r="AF2" s="52"/>
      <c r="AG2" s="52"/>
      <c r="AH2" s="52"/>
      <c r="AI2" s="52"/>
      <c r="AJ2" s="52"/>
    </row>
    <row r="3" spans="1:36" ht="18" customHeight="1" x14ac:dyDescent="0.2">
      <c r="A3" s="52"/>
      <c r="B3" s="253" t="s">
        <v>26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156"/>
      <c r="R3" s="156"/>
      <c r="S3" s="53"/>
      <c r="T3" s="253" t="s">
        <v>27</v>
      </c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52"/>
      <c r="AJ3" s="52"/>
    </row>
    <row r="4" spans="1:36" ht="15" customHeight="1" x14ac:dyDescent="0.2">
      <c r="A4" s="32"/>
      <c r="B4" s="136" t="s">
        <v>51</v>
      </c>
      <c r="C4" s="137" t="s">
        <v>50</v>
      </c>
      <c r="D4" s="137" t="s">
        <v>48</v>
      </c>
      <c r="E4" s="137" t="s">
        <v>49</v>
      </c>
      <c r="F4" s="137" t="s">
        <v>41</v>
      </c>
      <c r="G4" s="137" t="s">
        <v>42</v>
      </c>
      <c r="H4" s="137" t="s">
        <v>43</v>
      </c>
      <c r="I4" s="137" t="s">
        <v>45</v>
      </c>
      <c r="J4" s="137" t="s">
        <v>46</v>
      </c>
      <c r="K4" s="137" t="s">
        <v>47</v>
      </c>
      <c r="L4" s="137" t="s">
        <v>70</v>
      </c>
      <c r="M4" s="137" t="s">
        <v>85</v>
      </c>
      <c r="N4" s="137" t="s">
        <v>86</v>
      </c>
      <c r="O4" s="137" t="s">
        <v>87</v>
      </c>
      <c r="P4" s="137" t="s">
        <v>88</v>
      </c>
      <c r="Q4" s="137" t="s">
        <v>90</v>
      </c>
      <c r="R4" s="138" t="s">
        <v>93</v>
      </c>
      <c r="S4" s="43"/>
      <c r="T4" s="136" t="s">
        <v>51</v>
      </c>
      <c r="U4" s="137" t="s">
        <v>50</v>
      </c>
      <c r="V4" s="137" t="s">
        <v>48</v>
      </c>
      <c r="W4" s="137" t="s">
        <v>49</v>
      </c>
      <c r="X4" s="137" t="s">
        <v>41</v>
      </c>
      <c r="Y4" s="137" t="s">
        <v>42</v>
      </c>
      <c r="Z4" s="137" t="s">
        <v>43</v>
      </c>
      <c r="AA4" s="137" t="s">
        <v>45</v>
      </c>
      <c r="AB4" s="137" t="s">
        <v>46</v>
      </c>
      <c r="AC4" s="137" t="s">
        <v>47</v>
      </c>
      <c r="AD4" s="137" t="s">
        <v>70</v>
      </c>
      <c r="AE4" s="137" t="s">
        <v>85</v>
      </c>
      <c r="AF4" s="137" t="s">
        <v>86</v>
      </c>
      <c r="AG4" s="137" t="s">
        <v>87</v>
      </c>
      <c r="AH4" s="137" t="s">
        <v>88</v>
      </c>
      <c r="AI4" s="138" t="s">
        <v>90</v>
      </c>
      <c r="AJ4" s="138" t="s">
        <v>93</v>
      </c>
    </row>
    <row r="5" spans="1:36" ht="15" customHeight="1" x14ac:dyDescent="0.2">
      <c r="A5" s="3"/>
      <c r="B5" s="152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44"/>
      <c r="T5" s="28"/>
      <c r="U5" s="28"/>
      <c r="V5" s="28"/>
      <c r="W5" s="28"/>
      <c r="X5" s="28"/>
      <c r="Y5" s="28"/>
      <c r="Z5" s="28"/>
      <c r="AA5" s="28"/>
      <c r="AB5" s="28"/>
      <c r="AC5" s="28"/>
      <c r="AD5" s="31"/>
      <c r="AE5" s="30"/>
      <c r="AF5" s="30"/>
      <c r="AG5" s="30"/>
      <c r="AH5" s="30"/>
      <c r="AI5" s="30"/>
      <c r="AJ5" s="134"/>
    </row>
    <row r="6" spans="1:36" ht="18" customHeight="1" x14ac:dyDescent="0.2">
      <c r="A6" s="99" t="s">
        <v>53</v>
      </c>
      <c r="B6" s="123">
        <v>-7.4610244988864177E-2</v>
      </c>
      <c r="C6" s="123">
        <v>-3.6101083032490633E-3</v>
      </c>
      <c r="D6" s="123" t="s">
        <v>8</v>
      </c>
      <c r="E6" s="123" t="s">
        <v>8</v>
      </c>
      <c r="F6" s="123" t="s">
        <v>8</v>
      </c>
      <c r="G6" s="123" t="s">
        <v>8</v>
      </c>
      <c r="H6" s="123" t="s">
        <v>8</v>
      </c>
      <c r="I6" s="123" t="s">
        <v>8</v>
      </c>
      <c r="J6" s="123" t="s">
        <v>8</v>
      </c>
      <c r="K6" s="123" t="s">
        <v>8</v>
      </c>
      <c r="L6" s="123" t="s">
        <v>8</v>
      </c>
      <c r="M6" s="123" t="s">
        <v>8</v>
      </c>
      <c r="N6" s="123" t="s">
        <v>8</v>
      </c>
      <c r="O6" s="123" t="s">
        <v>8</v>
      </c>
      <c r="P6" s="123" t="s">
        <v>8</v>
      </c>
      <c r="Q6" s="123" t="s">
        <v>8</v>
      </c>
      <c r="R6" s="123"/>
      <c r="S6" s="124"/>
      <c r="T6" s="123">
        <v>-7.4610244988864177E-2</v>
      </c>
      <c r="U6" s="123">
        <v>-3.6101083032490633E-3</v>
      </c>
      <c r="V6" s="123" t="s">
        <v>8</v>
      </c>
      <c r="W6" s="123" t="s">
        <v>8</v>
      </c>
      <c r="X6" s="123" t="s">
        <v>8</v>
      </c>
      <c r="Y6" s="123" t="s">
        <v>8</v>
      </c>
      <c r="Z6" s="123" t="s">
        <v>8</v>
      </c>
      <c r="AA6" s="123" t="s">
        <v>8</v>
      </c>
      <c r="AB6" s="123" t="s">
        <v>8</v>
      </c>
      <c r="AC6" s="123" t="s">
        <v>8</v>
      </c>
      <c r="AD6" s="123" t="s">
        <v>8</v>
      </c>
      <c r="AE6" s="123" t="s">
        <v>8</v>
      </c>
      <c r="AF6" s="123" t="s">
        <v>8</v>
      </c>
      <c r="AG6" s="123" t="s">
        <v>8</v>
      </c>
      <c r="AH6" s="123" t="s">
        <v>8</v>
      </c>
      <c r="AI6" s="123" t="s">
        <v>8</v>
      </c>
      <c r="AJ6" s="125" t="s">
        <v>8</v>
      </c>
    </row>
    <row r="7" spans="1:36" ht="15.75" customHeight="1" x14ac:dyDescent="0.2">
      <c r="A7" s="99" t="s">
        <v>23</v>
      </c>
      <c r="B7" s="123" t="s">
        <v>8</v>
      </c>
      <c r="C7" s="123" t="s">
        <v>8</v>
      </c>
      <c r="D7" s="123">
        <v>8.5814360770577913E-2</v>
      </c>
      <c r="E7" s="123">
        <v>8.0645161290322578E-2</v>
      </c>
      <c r="F7" s="123">
        <v>0.19402985074626866</v>
      </c>
      <c r="G7" s="123">
        <v>9.1499999999999915E-2</v>
      </c>
      <c r="H7" s="123" t="s">
        <v>8</v>
      </c>
      <c r="I7" s="123" t="s">
        <v>8</v>
      </c>
      <c r="J7" s="123" t="s">
        <v>8</v>
      </c>
      <c r="K7" s="123" t="s">
        <v>8</v>
      </c>
      <c r="L7" s="127">
        <v>-4.3807358999857951E-2</v>
      </c>
      <c r="M7" s="127">
        <v>-8.1097785648912957E-2</v>
      </c>
      <c r="N7" s="127">
        <v>-9.238271892381332E-2</v>
      </c>
      <c r="O7" s="128">
        <v>-6.8705655287463988E-2</v>
      </c>
      <c r="P7" s="128">
        <v>-2.8126878004319025E-2</v>
      </c>
      <c r="Q7" s="128">
        <v>7.0548743873993722E-2</v>
      </c>
      <c r="R7" s="128">
        <v>9.0180412155818582E-2</v>
      </c>
      <c r="S7" s="124"/>
      <c r="T7" s="123" t="s">
        <v>8</v>
      </c>
      <c r="U7" s="123" t="s">
        <v>8</v>
      </c>
      <c r="V7" s="123">
        <v>6.2256809338521554E-2</v>
      </c>
      <c r="W7" s="123">
        <v>6.2271062271062196E-2</v>
      </c>
      <c r="X7" s="123">
        <v>0.12643678160919541</v>
      </c>
      <c r="Y7" s="123">
        <v>7.5510204081632712E-2</v>
      </c>
      <c r="Z7" s="123" t="s">
        <v>8</v>
      </c>
      <c r="AA7" s="123" t="s">
        <v>8</v>
      </c>
      <c r="AB7" s="123" t="s">
        <v>8</v>
      </c>
      <c r="AC7" s="123" t="s">
        <v>8</v>
      </c>
      <c r="AD7" s="123">
        <v>-9.9853362195377899E-3</v>
      </c>
      <c r="AE7" s="127">
        <v>-4.2319085907744393E-2</v>
      </c>
      <c r="AF7" s="127">
        <v>-3.8512377866155918E-2</v>
      </c>
      <c r="AG7" s="127">
        <v>-2.437160293130165E-2</v>
      </c>
      <c r="AH7" s="127">
        <v>-5.059269601984849E-2</v>
      </c>
      <c r="AI7" s="171">
        <v>2.9989590802947053E-2</v>
      </c>
      <c r="AJ7" s="129">
        <v>4.8482821139758631E-2</v>
      </c>
    </row>
    <row r="8" spans="1:36" ht="15.75" customHeight="1" x14ac:dyDescent="0.2">
      <c r="A8" s="99" t="s">
        <v>24</v>
      </c>
      <c r="B8" s="123" t="s">
        <v>8</v>
      </c>
      <c r="C8" s="123" t="s">
        <v>8</v>
      </c>
      <c r="D8" s="123" t="s">
        <v>8</v>
      </c>
      <c r="E8" s="123" t="s">
        <v>8</v>
      </c>
      <c r="F8" s="123" t="s">
        <v>8</v>
      </c>
      <c r="G8" s="123" t="s">
        <v>8</v>
      </c>
      <c r="H8" s="123">
        <v>8.0283353010625697E-2</v>
      </c>
      <c r="I8" s="123">
        <v>-8.633879781420771E-2</v>
      </c>
      <c r="J8" s="127">
        <v>5.2033492822966612E-2</v>
      </c>
      <c r="K8" s="127">
        <v>-1.8192154633314479E-2</v>
      </c>
      <c r="L8" s="127">
        <v>-6.4852345107122122E-2</v>
      </c>
      <c r="M8" s="127">
        <v>0.20668730650154796</v>
      </c>
      <c r="N8" s="127">
        <v>-2.5656814449917898E-2</v>
      </c>
      <c r="O8" s="128">
        <v>-9.5850010532967829E-3</v>
      </c>
      <c r="P8" s="123">
        <v>-4.2119749016271427E-2</v>
      </c>
      <c r="Q8" s="123">
        <v>-4.0921364262345036E-2</v>
      </c>
      <c r="R8" s="123">
        <v>4.5248320765648109E-2</v>
      </c>
      <c r="S8" s="124"/>
      <c r="T8" s="123" t="s">
        <v>8</v>
      </c>
      <c r="U8" s="123" t="s">
        <v>8</v>
      </c>
      <c r="V8" s="123" t="s">
        <v>8</v>
      </c>
      <c r="W8" s="123" t="s">
        <v>8</v>
      </c>
      <c r="X8" s="123" t="s">
        <v>8</v>
      </c>
      <c r="Y8" s="123" t="s">
        <v>8</v>
      </c>
      <c r="Z8" s="123">
        <v>5.3797468354430472E-2</v>
      </c>
      <c r="AA8" s="123">
        <v>-5.9059059059059116E-2</v>
      </c>
      <c r="AB8" s="123">
        <v>5.9042553191489329E-2</v>
      </c>
      <c r="AC8" s="123">
        <v>-1.0547463586137592E-2</v>
      </c>
      <c r="AD8" s="123">
        <v>-1.92893401015229E-2</v>
      </c>
      <c r="AE8" s="127">
        <v>0.18033126293995863</v>
      </c>
      <c r="AF8" s="127">
        <v>-1.1576916330468279E-2</v>
      </c>
      <c r="AG8" s="127">
        <v>4.8802129547471158E-2</v>
      </c>
      <c r="AH8" s="127">
        <v>2.2427918781725922E-2</v>
      </c>
      <c r="AI8" s="170">
        <v>-4.2833206648386399E-2</v>
      </c>
      <c r="AJ8" s="125">
        <v>4.2403875459376177E-2</v>
      </c>
    </row>
    <row r="9" spans="1:36" ht="15.75" customHeight="1" x14ac:dyDescent="0.2">
      <c r="A9" s="99" t="s">
        <v>16</v>
      </c>
      <c r="B9" s="123">
        <v>6.7395264116575648E-2</v>
      </c>
      <c r="C9" s="123">
        <v>-3.0716723549488126E-2</v>
      </c>
      <c r="D9" s="123">
        <v>5.281690140845071E-2</v>
      </c>
      <c r="E9" s="123">
        <v>1.0033444816053536E-2</v>
      </c>
      <c r="F9" s="123">
        <v>4.3046357615894065E-2</v>
      </c>
      <c r="G9" s="123">
        <v>9.999999999999995E-2</v>
      </c>
      <c r="H9" s="123">
        <v>-8.22510822510822E-2</v>
      </c>
      <c r="I9" s="123">
        <v>8.3333333333333398E-2</v>
      </c>
      <c r="J9" s="127">
        <v>4.2089985486211776E-2</v>
      </c>
      <c r="K9" s="127">
        <v>5.5710306406685242E-2</v>
      </c>
      <c r="L9" s="123">
        <v>0.23350923482849609</v>
      </c>
      <c r="M9" s="123">
        <v>-0.15294117647058819</v>
      </c>
      <c r="N9" s="123">
        <v>-4.2929292929292998E-2</v>
      </c>
      <c r="O9" s="128">
        <v>0.22064643799472308</v>
      </c>
      <c r="P9" s="128">
        <v>3.5080605241826428E-2</v>
      </c>
      <c r="Q9" s="128">
        <v>4.3071568564095972E-3</v>
      </c>
      <c r="R9" s="128">
        <v>0.10808352835932597</v>
      </c>
      <c r="S9" s="124"/>
      <c r="T9" s="123">
        <v>6.688417618270813E-2</v>
      </c>
      <c r="U9" s="123">
        <v>-2.7522935779816578E-2</v>
      </c>
      <c r="V9" s="123">
        <v>5.345911949685532E-2</v>
      </c>
      <c r="W9" s="123">
        <v>7.462686567164179E-3</v>
      </c>
      <c r="X9" s="123">
        <v>3.1111111111111027E-2</v>
      </c>
      <c r="Y9" s="123">
        <v>8.7643678160919669E-2</v>
      </c>
      <c r="Z9" s="123">
        <v>-7.7939233817701528E-2</v>
      </c>
      <c r="AA9" s="123">
        <v>7.7363896848137617E-2</v>
      </c>
      <c r="AB9" s="123">
        <v>6.5159574468084985E-2</v>
      </c>
      <c r="AC9" s="123">
        <v>6.2421972534332092E-2</v>
      </c>
      <c r="AD9" s="123">
        <v>0.16686251468860169</v>
      </c>
      <c r="AE9" s="123">
        <v>-0.10473313192346417</v>
      </c>
      <c r="AF9" s="123">
        <v>-7.9865016872890979E-2</v>
      </c>
      <c r="AG9" s="123">
        <v>0.27664018337408325</v>
      </c>
      <c r="AH9" s="123">
        <v>4.1176235754135593E-2</v>
      </c>
      <c r="AI9" s="170">
        <v>7.6642728257079443E-4</v>
      </c>
      <c r="AJ9" s="125">
        <v>0.10308252268811029</v>
      </c>
    </row>
    <row r="10" spans="1:36" ht="15.75" customHeight="1" x14ac:dyDescent="0.2">
      <c r="A10" s="99" t="s">
        <v>32</v>
      </c>
      <c r="B10" s="123">
        <v>-1.8633540372670808E-2</v>
      </c>
      <c r="C10" s="123">
        <v>7.5949367088607597E-2</v>
      </c>
      <c r="D10" s="123">
        <v>0.13529411764705881</v>
      </c>
      <c r="E10" s="123">
        <v>9.8445595854922283E-2</v>
      </c>
      <c r="F10" s="123">
        <v>0.10377358490566038</v>
      </c>
      <c r="G10" s="123">
        <v>9.1880341880341887E-2</v>
      </c>
      <c r="H10" s="123">
        <v>9.0019569471624261E-2</v>
      </c>
      <c r="I10" s="123">
        <v>-2.4416517055655295E-2</v>
      </c>
      <c r="J10" s="127">
        <v>2.8851674641148278E-2</v>
      </c>
      <c r="K10" s="127">
        <v>2.4540404022337231E-3</v>
      </c>
      <c r="L10" s="127">
        <v>2.8819698456597456E-2</v>
      </c>
      <c r="M10" s="127">
        <v>-0.125341223235438</v>
      </c>
      <c r="N10" s="127">
        <v>-5.8498502964328861E-2</v>
      </c>
      <c r="O10" s="128">
        <v>-9.164338034795598E-2</v>
      </c>
      <c r="P10" s="128">
        <v>-5.3707344318710895E-2</v>
      </c>
      <c r="Q10" s="128">
        <v>1.2456246263610233E-2</v>
      </c>
      <c r="R10" s="128">
        <v>0.1403374891651662</v>
      </c>
      <c r="S10" s="124"/>
      <c r="T10" s="123">
        <v>-1.8633540372670808E-2</v>
      </c>
      <c r="U10" s="123">
        <v>7.5949367088607597E-2</v>
      </c>
      <c r="V10" s="123">
        <v>0.13529411764705881</v>
      </c>
      <c r="W10" s="123">
        <v>9.8445595854922283E-2</v>
      </c>
      <c r="X10" s="123">
        <v>0.10377358490566038</v>
      </c>
      <c r="Y10" s="123">
        <v>0.10397435897435905</v>
      </c>
      <c r="Z10" s="123">
        <v>8.9033406882669447E-2</v>
      </c>
      <c r="AA10" s="123">
        <v>-2.4170902498844772E-2</v>
      </c>
      <c r="AB10" s="123">
        <v>2.8554256365424496E-2</v>
      </c>
      <c r="AC10" s="123">
        <v>2.4294451586399806E-3</v>
      </c>
      <c r="AD10" s="123">
        <v>2.8531557471162764E-2</v>
      </c>
      <c r="AE10" s="127">
        <v>-0.1241228175632276</v>
      </c>
      <c r="AF10" s="127">
        <v>-5.7849271554344155E-2</v>
      </c>
      <c r="AG10" s="127">
        <v>-9.0563848441827077E-2</v>
      </c>
      <c r="AH10" s="127">
        <v>-5.301168621815016E-2</v>
      </c>
      <c r="AI10" s="171">
        <v>1.2285871708618574E-2</v>
      </c>
      <c r="AJ10" s="129">
        <v>0.13844127199261413</v>
      </c>
    </row>
    <row r="11" spans="1:36" ht="15.75" customHeight="1" x14ac:dyDescent="0.2">
      <c r="A11" s="99" t="s">
        <v>0</v>
      </c>
      <c r="B11" s="123">
        <v>0.12309644670050758</v>
      </c>
      <c r="C11" s="123">
        <v>-1.3182674199623353E-2</v>
      </c>
      <c r="D11" s="123">
        <v>-8.5877862595419852E-2</v>
      </c>
      <c r="E11" s="123">
        <v>3.9665970772442591E-2</v>
      </c>
      <c r="F11" s="123">
        <v>-5.2208835341365459E-2</v>
      </c>
      <c r="G11" s="123">
        <v>0.24152542372881355</v>
      </c>
      <c r="H11" s="123">
        <v>-0.11945392491467577</v>
      </c>
      <c r="I11" s="123">
        <v>0.13565891472868216</v>
      </c>
      <c r="J11" s="127">
        <v>-3.2423208191126277E-2</v>
      </c>
      <c r="K11" s="127">
        <v>-8.8183421516754845E-3</v>
      </c>
      <c r="L11" s="127">
        <v>5.3380782918149468E-2</v>
      </c>
      <c r="M11" s="127">
        <v>-0.22292357770270269</v>
      </c>
      <c r="N11" s="127">
        <v>-8.5319989288854786E-2</v>
      </c>
      <c r="O11" s="123">
        <v>2.7058375213061644E-2</v>
      </c>
      <c r="P11" s="123">
        <v>4.3747026874537742E-2</v>
      </c>
      <c r="Q11" s="123">
        <v>-2.9178047281875914E-2</v>
      </c>
      <c r="R11" s="123">
        <v>0.10273779255829728</v>
      </c>
      <c r="S11" s="124"/>
      <c r="T11" s="123">
        <v>9.6938775510204175E-2</v>
      </c>
      <c r="U11" s="123">
        <v>-4.6511627906976744E-2</v>
      </c>
      <c r="V11" s="123">
        <v>-3.1358885017421602E-2</v>
      </c>
      <c r="W11" s="123">
        <v>3.41726618705036E-2</v>
      </c>
      <c r="X11" s="123">
        <v>-4.5217391304347827E-2</v>
      </c>
      <c r="Y11" s="123">
        <v>0.2058287795992714</v>
      </c>
      <c r="Z11" s="123">
        <v>-0.10422960725075529</v>
      </c>
      <c r="AA11" s="123">
        <v>8.4317032040472181E-2</v>
      </c>
      <c r="AB11" s="123">
        <v>-1.5552099533437015E-2</v>
      </c>
      <c r="AC11" s="123">
        <v>1.579778830963665E-2</v>
      </c>
      <c r="AD11" s="123">
        <v>4.5101088646967338E-2</v>
      </c>
      <c r="AE11" s="127">
        <v>1.1948276785714217E-2</v>
      </c>
      <c r="AF11" s="127">
        <v>-5.1978817699136412E-2</v>
      </c>
      <c r="AG11" s="123">
        <v>2.5721153621684183E-2</v>
      </c>
      <c r="AH11" s="123">
        <v>-8.3846683198256319E-2</v>
      </c>
      <c r="AI11" s="170">
        <v>-3.1239260978768446E-2</v>
      </c>
      <c r="AJ11" s="125">
        <v>-8.9950932974864908E-2</v>
      </c>
    </row>
    <row r="12" spans="1:36" ht="15.75" customHeight="1" x14ac:dyDescent="0.2">
      <c r="A12" s="99" t="s">
        <v>1</v>
      </c>
      <c r="B12" s="123">
        <v>0.30243902439024389</v>
      </c>
      <c r="C12" s="123">
        <v>-7.4906367041198234E-3</v>
      </c>
      <c r="D12" s="123">
        <v>-1.683018867924534E-2</v>
      </c>
      <c r="E12" s="123" t="s">
        <v>8</v>
      </c>
      <c r="F12" s="123" t="s">
        <v>8</v>
      </c>
      <c r="G12" s="123">
        <v>0.11451838879159372</v>
      </c>
      <c r="H12" s="123">
        <v>6.0733198196074763E-2</v>
      </c>
      <c r="I12" s="123">
        <v>2.186537094098126E-2</v>
      </c>
      <c r="J12" s="127">
        <v>8.2115685706001668E-2</v>
      </c>
      <c r="K12" s="127">
        <v>-1.1345039690886042E-2</v>
      </c>
      <c r="L12" s="127">
        <v>-7.0032456520849849E-3</v>
      </c>
      <c r="M12" s="127">
        <v>-0.14118416622117635</v>
      </c>
      <c r="N12" s="127">
        <v>-4.1863709828062139E-2</v>
      </c>
      <c r="O12" s="128">
        <v>-2.3506893739574656E-2</v>
      </c>
      <c r="P12" s="128">
        <v>-2.2831721172537924E-2</v>
      </c>
      <c r="Q12" s="128">
        <v>3.3481828624231463E-2</v>
      </c>
      <c r="R12" s="128">
        <v>1.5465767540583248E-2</v>
      </c>
      <c r="S12" s="124"/>
      <c r="T12" s="123">
        <v>0.27814569536423844</v>
      </c>
      <c r="U12" s="123">
        <v>1.7271157167530471E-3</v>
      </c>
      <c r="V12" s="123">
        <v>-2.3482758620689687E-2</v>
      </c>
      <c r="W12" s="123" t="s">
        <v>8</v>
      </c>
      <c r="X12" s="123" t="s">
        <v>8</v>
      </c>
      <c r="Y12" s="123">
        <v>0.11507656065959962</v>
      </c>
      <c r="Z12" s="123">
        <v>5.8322896075087817E-2</v>
      </c>
      <c r="AA12" s="123">
        <v>2.1045427324835303E-2</v>
      </c>
      <c r="AB12" s="123">
        <v>0.14054377880184335</v>
      </c>
      <c r="AC12" s="123">
        <v>-1.0368531903655505E-2</v>
      </c>
      <c r="AD12" s="123">
        <v>-6.3941358965995277E-3</v>
      </c>
      <c r="AE12" s="127">
        <v>-0.12882560132883963</v>
      </c>
      <c r="AF12" s="127">
        <v>-3.7657270239105464E-2</v>
      </c>
      <c r="AG12" s="127">
        <v>-2.1052510259627719E-2</v>
      </c>
      <c r="AH12" s="127">
        <v>-2.0396567180374185E-2</v>
      </c>
      <c r="AI12" s="171">
        <v>2.9836416373936834E-2</v>
      </c>
      <c r="AJ12" s="129">
        <v>1.3830681116210398E-2</v>
      </c>
    </row>
    <row r="13" spans="1:36" ht="15.75" customHeight="1" x14ac:dyDescent="0.2">
      <c r="A13" s="99" t="s">
        <v>2</v>
      </c>
      <c r="B13" s="123">
        <v>-6.5721649484536016E-2</v>
      </c>
      <c r="C13" s="123">
        <v>-1.7931034482758582E-2</v>
      </c>
      <c r="D13" s="123">
        <v>0</v>
      </c>
      <c r="E13" s="123">
        <v>8.4269662921347514E-3</v>
      </c>
      <c r="F13" s="123">
        <v>0.67688022284122573</v>
      </c>
      <c r="G13" s="123">
        <v>6.9767441860465157E-2</v>
      </c>
      <c r="H13" s="123">
        <v>7.1428571428571327E-2</v>
      </c>
      <c r="I13" s="123">
        <v>4.6680898550724728E-2</v>
      </c>
      <c r="J13" s="127">
        <v>4.9413036228169796E-2</v>
      </c>
      <c r="K13" s="127">
        <v>1.6757963225580607E-2</v>
      </c>
      <c r="L13" s="127">
        <v>2.1803518102583248E-2</v>
      </c>
      <c r="M13" s="127">
        <v>-4.5870014072792647E-4</v>
      </c>
      <c r="N13" s="127">
        <v>1.5795138162051369E-2</v>
      </c>
      <c r="O13" s="128">
        <v>-6.8897257720223107E-2</v>
      </c>
      <c r="P13" s="123">
        <v>8.523110175798471E-4</v>
      </c>
      <c r="Q13" s="123">
        <v>3.1151669894892035E-2</v>
      </c>
      <c r="R13" s="123">
        <v>8.8044386855865409E-2</v>
      </c>
      <c r="S13" s="124"/>
      <c r="T13" s="123">
        <v>1.9329896907216496E-2</v>
      </c>
      <c r="U13" s="123">
        <v>1.3906447534766228E-2</v>
      </c>
      <c r="V13" s="123">
        <v>0</v>
      </c>
      <c r="W13" s="123">
        <v>7.4812967581046668E-3</v>
      </c>
      <c r="X13" s="123">
        <v>0.66584158415841588</v>
      </c>
      <c r="Y13" s="123">
        <v>6.5378900445765317E-2</v>
      </c>
      <c r="Z13" s="123">
        <v>7.1129707112970633E-2</v>
      </c>
      <c r="AA13" s="123">
        <v>5.2952044270833297E-2</v>
      </c>
      <c r="AB13" s="123">
        <v>8.8250287197883887E-2</v>
      </c>
      <c r="AC13" s="123">
        <v>3.2390266411591179E-2</v>
      </c>
      <c r="AD13" s="123">
        <v>6.7248891503300462E-2</v>
      </c>
      <c r="AE13" s="127">
        <v>2.6300972989986786E-2</v>
      </c>
      <c r="AF13" s="127">
        <v>3.4757067013041813E-2</v>
      </c>
      <c r="AG13" s="127">
        <v>-7.0861543609439054E-2</v>
      </c>
      <c r="AH13" s="127">
        <v>1.8902828984888279E-2</v>
      </c>
      <c r="AI13" s="170">
        <v>1.1048407664194081E-2</v>
      </c>
      <c r="AJ13" s="125">
        <v>6.7981364291793175E-2</v>
      </c>
    </row>
    <row r="14" spans="1:36" ht="15.75" customHeight="1" x14ac:dyDescent="0.2">
      <c r="A14" s="99" t="s">
        <v>3</v>
      </c>
      <c r="B14" s="123">
        <v>0.12427184466019414</v>
      </c>
      <c r="C14" s="123">
        <v>6.9084628670120898E-2</v>
      </c>
      <c r="D14" s="123">
        <v>9.2084006462035475E-2</v>
      </c>
      <c r="E14" s="123">
        <v>0.11094674556213019</v>
      </c>
      <c r="F14" s="123">
        <v>5.8588548601864264E-2</v>
      </c>
      <c r="G14" s="123" t="s">
        <v>8</v>
      </c>
      <c r="H14" s="123" t="s">
        <v>8</v>
      </c>
      <c r="I14" s="123">
        <v>-5.1312649164677773E-2</v>
      </c>
      <c r="J14" s="127">
        <v>3.1446540880503146E-3</v>
      </c>
      <c r="K14" s="127">
        <v>-2.4451410658307245E-2</v>
      </c>
      <c r="L14" s="127">
        <v>-3.856041131105362E-3</v>
      </c>
      <c r="M14" s="123">
        <v>-9.6774193548387094E-2</v>
      </c>
      <c r="N14" s="123">
        <v>-6.4285714285714692E-3</v>
      </c>
      <c r="O14" s="128">
        <v>-3.0913012221423314E-2</v>
      </c>
      <c r="P14" s="128">
        <v>-5.56379821958458E-2</v>
      </c>
      <c r="Q14" s="123">
        <v>-1.5710919088766917E-3</v>
      </c>
      <c r="R14" s="123">
        <v>6.2942564909520956E-3</v>
      </c>
      <c r="S14" s="124"/>
      <c r="T14" s="123">
        <v>0.12427184466019414</v>
      </c>
      <c r="U14" s="123">
        <v>6.9084628670120898E-2</v>
      </c>
      <c r="V14" s="123">
        <v>9.2084006462035475E-2</v>
      </c>
      <c r="W14" s="123">
        <v>0.11094674556213019</v>
      </c>
      <c r="X14" s="123">
        <v>5.8588548601864264E-2</v>
      </c>
      <c r="Y14" s="123">
        <v>0.10943396226415097</v>
      </c>
      <c r="Z14" s="123">
        <v>0.1388888888888889</v>
      </c>
      <c r="AA14" s="123">
        <v>2.0905923344947678E-2</v>
      </c>
      <c r="AB14" s="123">
        <v>0.10190151145782549</v>
      </c>
      <c r="AC14" s="123">
        <v>2.3893805309734537E-2</v>
      </c>
      <c r="AD14" s="123">
        <v>0.10242005185825405</v>
      </c>
      <c r="AE14" s="123">
        <v>3.5672285378283007E-2</v>
      </c>
      <c r="AF14" s="123">
        <v>-9.84102952308844E-3</v>
      </c>
      <c r="AG14" s="123">
        <v>-2.6376146788990952E-2</v>
      </c>
      <c r="AH14" s="123">
        <v>-3.5335689045935506E-3</v>
      </c>
      <c r="AI14" s="170">
        <v>-2.9156816390858965E-2</v>
      </c>
      <c r="AJ14" s="125">
        <v>5.8847402597402482E-2</v>
      </c>
    </row>
    <row r="15" spans="1:36" ht="15.75" customHeight="1" x14ac:dyDescent="0.2">
      <c r="A15" s="99" t="s">
        <v>4</v>
      </c>
      <c r="B15" s="123">
        <v>1.2320328542094338E-2</v>
      </c>
      <c r="C15" s="123">
        <v>3.4482758620689717E-2</v>
      </c>
      <c r="D15" s="123">
        <v>5.6862745098039187E-2</v>
      </c>
      <c r="E15" s="123" t="s">
        <v>8</v>
      </c>
      <c r="F15" s="123" t="s">
        <v>8</v>
      </c>
      <c r="G15" s="123" t="s">
        <v>8</v>
      </c>
      <c r="H15" s="123">
        <v>1.5625000000000038E-2</v>
      </c>
      <c r="I15" s="123">
        <v>-4.7435897435897476E-2</v>
      </c>
      <c r="J15" s="127">
        <v>4.8452220726783429E-2</v>
      </c>
      <c r="K15" s="127">
        <v>0.10975609756097557</v>
      </c>
      <c r="L15" s="123">
        <v>8.0971659919028671E-3</v>
      </c>
      <c r="M15" s="123">
        <v>2.2948938611587907E-3</v>
      </c>
      <c r="N15" s="123">
        <v>-5.3234115626788689E-2</v>
      </c>
      <c r="O15" s="128">
        <v>-0.12817412333736405</v>
      </c>
      <c r="P15" s="123">
        <v>2.0804438280166437E-2</v>
      </c>
      <c r="Q15" s="123">
        <v>-6.3858695652173766E-2</v>
      </c>
      <c r="R15" s="123">
        <v>2.3222060957909931E-2</v>
      </c>
      <c r="S15" s="124"/>
      <c r="T15" s="123">
        <v>1.2320328542094338E-2</v>
      </c>
      <c r="U15" s="123">
        <v>3.4482758620689717E-2</v>
      </c>
      <c r="V15" s="123">
        <v>5.6862745098039187E-2</v>
      </c>
      <c r="W15" s="123" t="s">
        <v>8</v>
      </c>
      <c r="X15" s="123" t="s">
        <v>8</v>
      </c>
      <c r="Y15" s="123" t="s">
        <v>8</v>
      </c>
      <c r="Z15" s="123">
        <v>6.770833333333337E-2</v>
      </c>
      <c r="AA15" s="123">
        <v>4.878048780487805E-2</v>
      </c>
      <c r="AB15" s="123">
        <v>4.9418604651162788E-2</v>
      </c>
      <c r="AC15" s="123">
        <v>0.15290858725761769</v>
      </c>
      <c r="AD15" s="123">
        <v>2.7390677558866011E-2</v>
      </c>
      <c r="AE15" s="123">
        <v>6.5481758652945615E-3</v>
      </c>
      <c r="AF15" s="123">
        <v>-0.1175650557620817</v>
      </c>
      <c r="AG15" s="123">
        <v>-5.6872037914692003E-2</v>
      </c>
      <c r="AH15" s="123">
        <v>6.1418202121719709E-2</v>
      </c>
      <c r="AI15" s="170">
        <v>-6.8911099421357147E-2</v>
      </c>
      <c r="AJ15" s="125">
        <v>-2.1468926553672382E-2</v>
      </c>
    </row>
    <row r="16" spans="1:36" ht="15.75" customHeight="1" x14ac:dyDescent="0.2">
      <c r="A16" s="99" t="s">
        <v>33</v>
      </c>
      <c r="B16" s="123">
        <v>0.1605875557022611</v>
      </c>
      <c r="C16" s="123">
        <v>5.5176336746302616E-2</v>
      </c>
      <c r="D16" s="123">
        <v>1.7814123989218389E-2</v>
      </c>
      <c r="E16" s="123">
        <v>0.15613206717720515</v>
      </c>
      <c r="F16" s="123">
        <v>0.1210729870989473</v>
      </c>
      <c r="G16" s="123">
        <v>0.18528319492456266</v>
      </c>
      <c r="H16" s="123">
        <v>0.10410954256855816</v>
      </c>
      <c r="I16" s="123">
        <v>-0.15851823628457806</v>
      </c>
      <c r="J16" s="127">
        <v>-2.0469215421931013E-2</v>
      </c>
      <c r="K16" s="127">
        <v>5.4048619431596848E-2</v>
      </c>
      <c r="L16" s="127">
        <v>-3.5973249388336517E-4</v>
      </c>
      <c r="M16" s="127">
        <v>-5.4277555208632575E-2</v>
      </c>
      <c r="N16" s="127">
        <v>-4.5331280038992346E-2</v>
      </c>
      <c r="O16" s="128">
        <v>-8.7953930233998279E-2</v>
      </c>
      <c r="P16" s="128">
        <v>-3.7740396142365282E-2</v>
      </c>
      <c r="Q16" s="128">
        <v>9.9605427077969308E-2</v>
      </c>
      <c r="R16" s="128">
        <v>0</v>
      </c>
      <c r="S16" s="124"/>
      <c r="T16" s="123">
        <v>0.1605875557022611</v>
      </c>
      <c r="U16" s="123">
        <v>6.5756541524459616E-2</v>
      </c>
      <c r="V16" s="123">
        <v>1.763727583262175E-2</v>
      </c>
      <c r="W16" s="123">
        <v>0.1546089434992938</v>
      </c>
      <c r="X16" s="123">
        <v>0.12005003475923114</v>
      </c>
      <c r="Y16" s="123">
        <v>0.18656223054175072</v>
      </c>
      <c r="Z16" s="123">
        <v>0.10321281951836882</v>
      </c>
      <c r="AA16" s="123">
        <v>-0.14603418783770461</v>
      </c>
      <c r="AB16" s="123">
        <v>-4.2129334161825153E-4</v>
      </c>
      <c r="AC16" s="123">
        <v>7.3560027149717211E-2</v>
      </c>
      <c r="AD16" s="123">
        <v>3.1523252268548562E-3</v>
      </c>
      <c r="AE16" s="127">
        <v>-3.3462744418507898E-2</v>
      </c>
      <c r="AF16" s="127">
        <v>-2.9181322593540098E-2</v>
      </c>
      <c r="AG16" s="127">
        <v>-9.1899122298747402E-2</v>
      </c>
      <c r="AH16" s="127">
        <v>-3.7574442531535759E-2</v>
      </c>
      <c r="AI16" s="171">
        <v>4.7703888107616256E-2</v>
      </c>
      <c r="AJ16" s="129">
        <v>0</v>
      </c>
    </row>
    <row r="17" spans="1:36" ht="15.75" customHeight="1" x14ac:dyDescent="0.2">
      <c r="A17" s="99" t="s">
        <v>5</v>
      </c>
      <c r="B17" s="123">
        <v>4.3914680050188205E-2</v>
      </c>
      <c r="C17" s="123">
        <v>-7.4519230769230796E-2</v>
      </c>
      <c r="D17" s="123">
        <v>3.896103896103896E-2</v>
      </c>
      <c r="E17" s="123">
        <v>0.21249999999999999</v>
      </c>
      <c r="F17" s="123">
        <v>0.12202061855670102</v>
      </c>
      <c r="G17" s="123">
        <v>0.16827152780330046</v>
      </c>
      <c r="H17" s="123">
        <v>-4.3444750294927253E-2</v>
      </c>
      <c r="I17" s="123">
        <v>-0.14820844227385599</v>
      </c>
      <c r="J17" s="127">
        <v>5.7191573359073426E-2</v>
      </c>
      <c r="K17" s="127">
        <v>0.10241304895308552</v>
      </c>
      <c r="L17" s="127">
        <v>8.1342498330798332E-2</v>
      </c>
      <c r="M17" s="127">
        <v>-3.9549464763769374E-2</v>
      </c>
      <c r="N17" s="127">
        <v>-4.8373002473309723E-2</v>
      </c>
      <c r="O17" s="128">
        <v>-0.10357799246217467</v>
      </c>
      <c r="P17" s="128">
        <v>2.7770896256948605E-2</v>
      </c>
      <c r="Q17" s="128">
        <v>-9.477949912132147E-3</v>
      </c>
      <c r="R17" s="128">
        <v>5.6734144928579575E-2</v>
      </c>
      <c r="S17" s="124"/>
      <c r="T17" s="123">
        <v>4.3914680050188205E-2</v>
      </c>
      <c r="U17" s="123">
        <v>-7.4519230769230796E-2</v>
      </c>
      <c r="V17" s="123">
        <v>3.896103896103896E-2</v>
      </c>
      <c r="W17" s="123">
        <v>0.21249999999999999</v>
      </c>
      <c r="X17" s="123">
        <v>0.12202061855670102</v>
      </c>
      <c r="Y17" s="123">
        <v>0.16827152780330046</v>
      </c>
      <c r="Z17" s="123">
        <v>-4.3444750294927253E-2</v>
      </c>
      <c r="AA17" s="123">
        <v>-0.14820844227385599</v>
      </c>
      <c r="AB17" s="123">
        <v>5.7191573359073426E-2</v>
      </c>
      <c r="AC17" s="123">
        <v>0.10241304895308552</v>
      </c>
      <c r="AD17" s="123">
        <v>8.1342498330798332E-2</v>
      </c>
      <c r="AE17" s="127">
        <v>-3.9549464763769374E-2</v>
      </c>
      <c r="AF17" s="127">
        <v>-4.8373002473309723E-2</v>
      </c>
      <c r="AG17" s="127">
        <v>-0.10357799246217467</v>
      </c>
      <c r="AH17" s="127">
        <v>2.7770896256948605E-2</v>
      </c>
      <c r="AI17" s="171">
        <v>-9.477949912132147E-3</v>
      </c>
      <c r="AJ17" s="129">
        <v>5.6734144928579575E-2</v>
      </c>
    </row>
    <row r="18" spans="1:36" ht="15.75" customHeight="1" x14ac:dyDescent="0.2">
      <c r="A18" s="99" t="s">
        <v>6</v>
      </c>
      <c r="B18" s="123">
        <v>0.1111111111111111</v>
      </c>
      <c r="C18" s="123">
        <v>0</v>
      </c>
      <c r="D18" s="123">
        <v>0.1</v>
      </c>
      <c r="E18" s="123">
        <v>0.18181818181818182</v>
      </c>
      <c r="F18" s="123">
        <v>1.5384615384615385E-2</v>
      </c>
      <c r="G18" s="123">
        <v>0.18901515151515144</v>
      </c>
      <c r="H18" s="123">
        <v>-4.2688754380375126E-3</v>
      </c>
      <c r="I18" s="123" t="s">
        <v>8</v>
      </c>
      <c r="J18" s="123" t="s">
        <v>8</v>
      </c>
      <c r="K18" s="127">
        <v>3.8630129078915894E-2</v>
      </c>
      <c r="L18" s="127">
        <v>-4.0160853718118193E-2</v>
      </c>
      <c r="M18" s="127">
        <v>-6.3335364824428586E-2</v>
      </c>
      <c r="N18" s="127">
        <v>-0.10536525085275857</v>
      </c>
      <c r="O18" s="128">
        <v>-4.5755303286497226E-2</v>
      </c>
      <c r="P18" s="123">
        <v>-2.4797748585767141E-2</v>
      </c>
      <c r="Q18" s="123">
        <v>3.1760549068341686E-2</v>
      </c>
      <c r="R18" s="123">
        <v>5.4130480738650733E-2</v>
      </c>
      <c r="S18" s="124"/>
      <c r="T18" s="123">
        <v>8.3333333333333329E-2</v>
      </c>
      <c r="U18" s="123">
        <v>0</v>
      </c>
      <c r="V18" s="123">
        <v>7.6923076923076927E-2</v>
      </c>
      <c r="W18" s="123">
        <v>0.19285714285714287</v>
      </c>
      <c r="X18" s="123">
        <v>3.5928143712574849E-2</v>
      </c>
      <c r="Y18" s="123">
        <v>0.14583815028901728</v>
      </c>
      <c r="Z18" s="123">
        <v>2.7241083589770493E-3</v>
      </c>
      <c r="AA18" s="123">
        <v>-0.2376489007395482</v>
      </c>
      <c r="AB18" s="123">
        <v>3.9630217216464404E-2</v>
      </c>
      <c r="AC18" s="123">
        <v>0.11359434731202132</v>
      </c>
      <c r="AD18" s="123">
        <v>2.2313182707870301E-2</v>
      </c>
      <c r="AE18" s="127">
        <v>-9.3313840691023192E-3</v>
      </c>
      <c r="AF18" s="127">
        <v>-4.4413252130055571E-2</v>
      </c>
      <c r="AG18" s="127">
        <v>-1.6389170922058868E-2</v>
      </c>
      <c r="AH18" s="127">
        <v>-5.9181533440565412E-2</v>
      </c>
      <c r="AI18" s="170">
        <v>-5.9527353741553622E-2</v>
      </c>
      <c r="AJ18" s="125">
        <v>0.11906920748037701</v>
      </c>
    </row>
    <row r="19" spans="1:36" ht="15.75" customHeight="1" x14ac:dyDescent="0.2">
      <c r="A19" s="99" t="s">
        <v>14</v>
      </c>
      <c r="B19" s="123">
        <v>-2.1837349397590362E-2</v>
      </c>
      <c r="C19" s="123">
        <v>-2.4326404926866822E-2</v>
      </c>
      <c r="D19" s="123">
        <v>-1.6174846141707434E-2</v>
      </c>
      <c r="E19" s="123">
        <v>8.019889325527307E-3</v>
      </c>
      <c r="F19" s="123">
        <v>4.8532102792584932E-3</v>
      </c>
      <c r="G19" s="123">
        <v>5.6215360253365002E-2</v>
      </c>
      <c r="H19" s="123">
        <v>2.5869565217391331E-2</v>
      </c>
      <c r="I19" s="123">
        <v>-3.7296037296037268E-2</v>
      </c>
      <c r="J19" s="127">
        <v>5.6487054733694038E-2</v>
      </c>
      <c r="K19" s="127">
        <v>8.6975263849873224E-2</v>
      </c>
      <c r="L19" s="127">
        <v>9.9137446710069826E-2</v>
      </c>
      <c r="M19" s="127">
        <v>9.372557037535921E-2</v>
      </c>
      <c r="N19" s="127">
        <v>-2.2748515504728391E-2</v>
      </c>
      <c r="O19" s="128">
        <v>-9.6572288563511827E-2</v>
      </c>
      <c r="P19" s="123">
        <v>2.7515270196634106E-2</v>
      </c>
      <c r="Q19" s="123">
        <v>5.2643866370896943E-2</v>
      </c>
      <c r="R19" s="123">
        <v>9.9851865985313825E-3</v>
      </c>
      <c r="S19" s="124"/>
      <c r="T19" s="123">
        <v>-2.2578295702840496E-2</v>
      </c>
      <c r="U19" s="123">
        <v>-2.3919523099850969E-2</v>
      </c>
      <c r="V19" s="123">
        <v>-1.7558592258951063E-2</v>
      </c>
      <c r="W19" s="123">
        <v>7.8483176626000465E-3</v>
      </c>
      <c r="X19" s="123">
        <v>2.6985350809560524E-3</v>
      </c>
      <c r="Y19" s="123">
        <v>5.4286812764321415E-2</v>
      </c>
      <c r="Z19" s="123">
        <v>2.5461308438480081E-2</v>
      </c>
      <c r="AA19" s="123">
        <v>-3.6304613765193706E-2</v>
      </c>
      <c r="AB19" s="123">
        <v>5.4930308734463078E-2</v>
      </c>
      <c r="AC19" s="123">
        <v>8.4688573430188901E-2</v>
      </c>
      <c r="AD19" s="123">
        <v>9.6742817172273454E-2</v>
      </c>
      <c r="AE19" s="127">
        <v>9.1657345560742551E-2</v>
      </c>
      <c r="AF19" s="127">
        <v>-2.2288961913483812E-2</v>
      </c>
      <c r="AG19" s="127">
        <v>-9.4576910891634641E-2</v>
      </c>
      <c r="AH19" s="127">
        <v>2.6887363953081576E-2</v>
      </c>
      <c r="AI19" s="170">
        <v>5.1473973787298177E-2</v>
      </c>
      <c r="AJ19" s="125">
        <v>9.774150928534564E-3</v>
      </c>
    </row>
    <row r="20" spans="1:36" ht="15.75" customHeight="1" x14ac:dyDescent="0.2">
      <c r="A20" s="99" t="s">
        <v>54</v>
      </c>
      <c r="B20" s="123" t="s">
        <v>8</v>
      </c>
      <c r="C20" s="123" t="s">
        <v>8</v>
      </c>
      <c r="D20" s="123" t="s">
        <v>8</v>
      </c>
      <c r="E20" s="123" t="s">
        <v>8</v>
      </c>
      <c r="F20" s="123" t="s">
        <v>8</v>
      </c>
      <c r="G20" s="123" t="s">
        <v>8</v>
      </c>
      <c r="H20" s="123" t="s">
        <v>8</v>
      </c>
      <c r="I20" s="123" t="s">
        <v>8</v>
      </c>
      <c r="J20" s="123">
        <v>6.002870938274827E-2</v>
      </c>
      <c r="K20" s="123">
        <v>0.14280438261725964</v>
      </c>
      <c r="L20" s="123">
        <v>8.4778627598836587E-2</v>
      </c>
      <c r="M20" s="123">
        <v>6.0873882820258192E-2</v>
      </c>
      <c r="N20" s="123">
        <v>5.4291865580829357E-3</v>
      </c>
      <c r="O20" s="128">
        <v>-2.7930360301647891E-3</v>
      </c>
      <c r="P20" s="128">
        <v>2.7831201568481543E-3</v>
      </c>
      <c r="Q20" s="128">
        <v>-8.8633911222710388E-3</v>
      </c>
      <c r="R20" s="128">
        <v>9.7317110057564818E-4</v>
      </c>
      <c r="S20" s="124"/>
      <c r="T20" s="123">
        <v>2.1687563537783804E-2</v>
      </c>
      <c r="U20" s="123">
        <v>-1.1608623548922056E-3</v>
      </c>
      <c r="V20" s="123">
        <v>3.3206043499916984E-4</v>
      </c>
      <c r="W20" s="123">
        <v>2.7717842323651452E-2</v>
      </c>
      <c r="X20" s="123">
        <v>4.2635658914728682E-2</v>
      </c>
      <c r="Y20" s="123">
        <v>2.6022304832713755E-2</v>
      </c>
      <c r="Z20" s="123">
        <v>0.11246980676328502</v>
      </c>
      <c r="AA20" s="123">
        <v>7.8372913556792004E-2</v>
      </c>
      <c r="AB20" s="123">
        <v>6.0028716936826473E-2</v>
      </c>
      <c r="AC20" s="123">
        <v>0.1428043995702524</v>
      </c>
      <c r="AD20" s="123">
        <v>8.4778740285899171E-2</v>
      </c>
      <c r="AE20" s="123">
        <v>6.0873787058574581E-2</v>
      </c>
      <c r="AF20" s="123">
        <v>5.4295481153645835E-3</v>
      </c>
      <c r="AG20" s="123">
        <v>-2.7930352778939137E-3</v>
      </c>
      <c r="AH20" s="123">
        <v>2.7828520136737992E-3</v>
      </c>
      <c r="AI20" s="170">
        <v>-8.8631756241122645E-3</v>
      </c>
      <c r="AJ20" s="125">
        <v>9.7287014810448096E-4</v>
      </c>
    </row>
    <row r="21" spans="1:36" ht="15.75" customHeight="1" x14ac:dyDescent="0.2">
      <c r="A21" s="99" t="s">
        <v>7</v>
      </c>
      <c r="B21" s="123" t="s">
        <v>8</v>
      </c>
      <c r="C21" s="123" t="s">
        <v>8</v>
      </c>
      <c r="D21" s="123" t="s">
        <v>8</v>
      </c>
      <c r="E21" s="123" t="s">
        <v>8</v>
      </c>
      <c r="F21" s="123" t="s">
        <v>8</v>
      </c>
      <c r="G21" s="123" t="s">
        <v>8</v>
      </c>
      <c r="H21" s="123">
        <v>0.24470899470899474</v>
      </c>
      <c r="I21" s="123">
        <v>-0.14133900106269923</v>
      </c>
      <c r="J21" s="127">
        <v>-3.712871287128678E-3</v>
      </c>
      <c r="K21" s="127">
        <v>2.608695652173906E-2</v>
      </c>
      <c r="L21" s="130">
        <v>-7.9297820823244519E-2</v>
      </c>
      <c r="M21" s="130">
        <v>-0.10782380013149248</v>
      </c>
      <c r="N21" s="130">
        <v>-0.17170228445099472</v>
      </c>
      <c r="O21" s="128">
        <v>-4.6263345195729562E-2</v>
      </c>
      <c r="P21" s="123">
        <v>9.7014925373134248E-2</v>
      </c>
      <c r="Q21" s="123">
        <v>4.3367346938775586E-2</v>
      </c>
      <c r="R21" s="123">
        <v>3.6674816625916873E-2</v>
      </c>
      <c r="S21" s="124"/>
      <c r="T21" s="123" t="s">
        <v>8</v>
      </c>
      <c r="U21" s="123" t="s">
        <v>8</v>
      </c>
      <c r="V21" s="123" t="s">
        <v>8</v>
      </c>
      <c r="W21" s="123" t="s">
        <v>8</v>
      </c>
      <c r="X21" s="123" t="s">
        <v>8</v>
      </c>
      <c r="Y21" s="123" t="s">
        <v>8</v>
      </c>
      <c r="Z21" s="123">
        <v>0.24146649810366638</v>
      </c>
      <c r="AA21" s="123">
        <v>-0.10896130346232182</v>
      </c>
      <c r="AB21" s="123">
        <v>-3.0857142857142889E-2</v>
      </c>
      <c r="AC21" s="123">
        <v>2.4764150943396328E-2</v>
      </c>
      <c r="AD21" s="130">
        <v>-7.5373993095512209E-2</v>
      </c>
      <c r="AE21" s="130">
        <v>-7.218419415059113E-2</v>
      </c>
      <c r="AF21" s="130">
        <v>-0.13078470824949698</v>
      </c>
      <c r="AG21" s="130">
        <v>-4.0123456790123371E-2</v>
      </c>
      <c r="AH21" s="130">
        <v>9.6463022508038579E-2</v>
      </c>
      <c r="AI21" s="170">
        <v>3.7243401759530677E-2</v>
      </c>
      <c r="AJ21" s="125">
        <v>3.1947978512864086E-2</v>
      </c>
    </row>
    <row r="22" spans="1:36" ht="15.75" customHeight="1" x14ac:dyDescent="0.2">
      <c r="A22" s="99" t="s">
        <v>9</v>
      </c>
      <c r="B22" s="123" t="s">
        <v>8</v>
      </c>
      <c r="C22" s="123" t="s">
        <v>8</v>
      </c>
      <c r="D22" s="123" t="s">
        <v>8</v>
      </c>
      <c r="E22" s="123" t="s">
        <v>8</v>
      </c>
      <c r="F22" s="123" t="s">
        <v>8</v>
      </c>
      <c r="G22" s="123">
        <v>2.3627075351213393E-2</v>
      </c>
      <c r="H22" s="123">
        <v>0.10917030567685589</v>
      </c>
      <c r="I22" s="123">
        <v>-0.13667041619797532</v>
      </c>
      <c r="J22" s="127">
        <v>-3.1270358306188996E-2</v>
      </c>
      <c r="K22" s="127">
        <v>-3.3624747814391394E-3</v>
      </c>
      <c r="L22" s="126">
        <v>-2.0242914979755936E-3</v>
      </c>
      <c r="M22" s="130">
        <v>-2.7721433400946547E-2</v>
      </c>
      <c r="N22" s="123">
        <v>-7.4408901251738643E-2</v>
      </c>
      <c r="O22" s="128">
        <v>-7.8136739293764024E-2</v>
      </c>
      <c r="P22" s="123">
        <v>-2.607986960065202E-2</v>
      </c>
      <c r="Q22" s="123">
        <v>-3.347280334728081E-3</v>
      </c>
      <c r="R22" s="123">
        <v>7.976490344248531E-2</v>
      </c>
      <c r="S22" s="124"/>
      <c r="T22" s="123" t="s">
        <v>8</v>
      </c>
      <c r="U22" s="123" t="s">
        <v>8</v>
      </c>
      <c r="V22" s="123" t="s">
        <v>8</v>
      </c>
      <c r="W22" s="123" t="s">
        <v>8</v>
      </c>
      <c r="X22" s="123" t="s">
        <v>8</v>
      </c>
      <c r="Y22" s="123">
        <v>3.1196823596142936E-2</v>
      </c>
      <c r="Z22" s="123">
        <v>9.7909790979097813E-2</v>
      </c>
      <c r="AA22" s="123">
        <v>-0.12174348697394781</v>
      </c>
      <c r="AB22" s="123">
        <v>-2.8522532800912718E-2</v>
      </c>
      <c r="AC22" s="123">
        <v>5.8719906048146982E-4</v>
      </c>
      <c r="AD22" s="123">
        <v>-2.3474178403756203E-3</v>
      </c>
      <c r="AE22" s="130">
        <v>4.7058823529411764E-2</v>
      </c>
      <c r="AF22" s="130">
        <v>-9.3258426966292107E-2</v>
      </c>
      <c r="AG22" s="123">
        <v>-4.5848822800495695E-2</v>
      </c>
      <c r="AH22" s="123">
        <v>-5.1948051948052685E-3</v>
      </c>
      <c r="AI22" s="170">
        <v>2.8720626631853825E-2</v>
      </c>
      <c r="AJ22" s="125">
        <v>9.5177664974619297E-2</v>
      </c>
    </row>
    <row r="23" spans="1:36" ht="15.75" customHeight="1" x14ac:dyDescent="0.2">
      <c r="A23" s="99" t="s">
        <v>55</v>
      </c>
      <c r="B23" s="123">
        <v>0.11072056239015818</v>
      </c>
      <c r="C23" s="123">
        <v>-2.6582278481012585E-2</v>
      </c>
      <c r="D23" s="123">
        <v>0.13394018205461633</v>
      </c>
      <c r="E23" s="123">
        <v>5.389908256880737E-2</v>
      </c>
      <c r="F23" s="123">
        <v>1.3057671381936763E-2</v>
      </c>
      <c r="G23" s="123">
        <v>9.3877551020408262E-2</v>
      </c>
      <c r="H23" s="123">
        <v>2.1229890023566404E-2</v>
      </c>
      <c r="I23" s="123">
        <v>-5.9991258634012369E-2</v>
      </c>
      <c r="J23" s="127">
        <v>5.4777163895344351E-2</v>
      </c>
      <c r="K23" s="127">
        <v>6.1075568284100559E-2</v>
      </c>
      <c r="L23" s="130">
        <v>5.8684287489946689E-2</v>
      </c>
      <c r="M23" s="123">
        <v>3.9948298039486449E-2</v>
      </c>
      <c r="N23" s="123">
        <v>-4.5570474373232459E-2</v>
      </c>
      <c r="O23" s="123">
        <v>-6.8332725272906888E-2</v>
      </c>
      <c r="P23" s="123">
        <v>0.14084636371400933</v>
      </c>
      <c r="Q23" s="123">
        <v>0.16729521287605706</v>
      </c>
      <c r="R23" s="123">
        <v>-2.7863290523410574E-2</v>
      </c>
      <c r="S23" s="124"/>
      <c r="T23" s="123">
        <v>0.11072056239015818</v>
      </c>
      <c r="U23" s="123">
        <v>-2.6582278481012585E-2</v>
      </c>
      <c r="V23" s="123">
        <v>0.13394018205461633</v>
      </c>
      <c r="W23" s="123">
        <v>5.389908256880737E-2</v>
      </c>
      <c r="X23" s="123">
        <v>1.3057671381936763E-2</v>
      </c>
      <c r="Y23" s="123">
        <v>9.3877551020408262E-2</v>
      </c>
      <c r="Z23" s="123">
        <v>2.1229890023566404E-2</v>
      </c>
      <c r="AA23" s="123">
        <v>-5.9991258634012369E-2</v>
      </c>
      <c r="AB23" s="123">
        <v>5.4777163895344351E-2</v>
      </c>
      <c r="AC23" s="123">
        <v>6.1114358792555827E-2</v>
      </c>
      <c r="AD23" s="123">
        <v>5.8673003107293016E-2</v>
      </c>
      <c r="AE23" s="123">
        <v>3.9921365676795509E-2</v>
      </c>
      <c r="AF23" s="123">
        <v>-4.5570474373232459E-2</v>
      </c>
      <c r="AG23" s="123">
        <v>-6.8332725272906888E-2</v>
      </c>
      <c r="AH23" s="123">
        <v>0.14084636371400933</v>
      </c>
      <c r="AI23" s="170">
        <v>0.16729521287605706</v>
      </c>
      <c r="AJ23" s="125">
        <v>-2.7863290523410574E-2</v>
      </c>
    </row>
    <row r="24" spans="1:36" ht="15.75" customHeight="1" x14ac:dyDescent="0.2">
      <c r="A24" s="99" t="s">
        <v>56</v>
      </c>
      <c r="B24" s="123">
        <v>0.31313131313131315</v>
      </c>
      <c r="C24" s="123">
        <v>-9.4999999999999959E-2</v>
      </c>
      <c r="D24" s="123">
        <v>-4.887377815554611E-2</v>
      </c>
      <c r="E24" s="123">
        <v>0.26899016979445928</v>
      </c>
      <c r="F24" s="123">
        <v>-0.20598591549295775</v>
      </c>
      <c r="G24" s="123">
        <v>0.27272727272727271</v>
      </c>
      <c r="H24" s="123">
        <v>2.8745644599303136E-2</v>
      </c>
      <c r="I24" s="123">
        <v>0.20745131244707873</v>
      </c>
      <c r="J24" s="127">
        <v>-0.10589060308555399</v>
      </c>
      <c r="K24" s="127">
        <v>-0.16</v>
      </c>
      <c r="L24" s="126">
        <v>0.20634920634920634</v>
      </c>
      <c r="M24" s="126">
        <v>-0.14783281733746131</v>
      </c>
      <c r="N24" s="126">
        <v>-0.17166212534059946</v>
      </c>
      <c r="O24" s="128">
        <v>0.25</v>
      </c>
      <c r="P24" s="128">
        <v>5.701754385964912E-2</v>
      </c>
      <c r="Q24" s="128">
        <v>0.47136929460580912</v>
      </c>
      <c r="R24" s="128">
        <v>-4.7941342357586014E-2</v>
      </c>
      <c r="S24" s="124"/>
      <c r="T24" s="123">
        <v>0.31313131313131315</v>
      </c>
      <c r="U24" s="123">
        <v>-9.4999999999999959E-2</v>
      </c>
      <c r="V24" s="123">
        <v>-4.887377815554611E-2</v>
      </c>
      <c r="W24" s="123">
        <v>0.26899016979445928</v>
      </c>
      <c r="X24" s="123">
        <v>-0.20598591549295775</v>
      </c>
      <c r="Y24" s="123">
        <v>0.27272727272727271</v>
      </c>
      <c r="Z24" s="123">
        <v>2.8745644599303136E-2</v>
      </c>
      <c r="AA24" s="123">
        <v>0.20745131244707873</v>
      </c>
      <c r="AB24" s="123">
        <v>-0.10589060308555399</v>
      </c>
      <c r="AC24" s="123">
        <v>-0.16</v>
      </c>
      <c r="AD24" s="123">
        <v>0.20634920634920634</v>
      </c>
      <c r="AE24" s="126">
        <v>-0.14783281733746131</v>
      </c>
      <c r="AF24" s="126">
        <v>-0.17166212534059946</v>
      </c>
      <c r="AG24" s="126">
        <v>0.25</v>
      </c>
      <c r="AH24" s="126">
        <v>5.701754385964912E-2</v>
      </c>
      <c r="AI24" s="172">
        <v>0.47136929460580912</v>
      </c>
      <c r="AJ24" s="125">
        <v>-4.7941342357586014E-2</v>
      </c>
    </row>
    <row r="25" spans="1:36" ht="15.75" customHeight="1" x14ac:dyDescent="0.2">
      <c r="A25" s="99" t="s">
        <v>34</v>
      </c>
      <c r="B25" s="123">
        <v>8.0978260869565249E-2</v>
      </c>
      <c r="C25" s="123">
        <v>2.0110608345902748E-3</v>
      </c>
      <c r="D25" s="123">
        <v>3.4305067737079725E-2</v>
      </c>
      <c r="E25" s="123">
        <v>8.1935799977684402E-3</v>
      </c>
      <c r="F25" s="123">
        <v>9.1422632394405764E-4</v>
      </c>
      <c r="G25" s="123">
        <v>0.2856751403738173</v>
      </c>
      <c r="H25" s="123">
        <v>0.32170086112450974</v>
      </c>
      <c r="I25" s="123">
        <v>-2.9968003575904404E-2</v>
      </c>
      <c r="J25" s="127">
        <v>-7.9659360016799494E-3</v>
      </c>
      <c r="K25" s="127">
        <v>3.6664487370327604E-2</v>
      </c>
      <c r="L25" s="126">
        <v>-7.5554957272932349E-2</v>
      </c>
      <c r="M25" s="126">
        <v>-9.4353421659701578E-2</v>
      </c>
      <c r="N25" s="126">
        <v>7.7678636082835706E-2</v>
      </c>
      <c r="O25" s="128">
        <v>-3.6728344806006008E-2</v>
      </c>
      <c r="P25" s="123">
        <v>1.4451760364028034E-2</v>
      </c>
      <c r="Q25" s="123">
        <v>4.5890923246858638E-2</v>
      </c>
      <c r="R25" s="123">
        <v>0.15210499086621226</v>
      </c>
      <c r="S25" s="124"/>
      <c r="T25" s="123">
        <v>0.10000000000000003</v>
      </c>
      <c r="U25" s="123">
        <v>1.8273184102330091E-3</v>
      </c>
      <c r="V25" s="123">
        <v>3.1176470588235243E-2</v>
      </c>
      <c r="W25" s="123">
        <v>7.4335469206720335E-3</v>
      </c>
      <c r="X25" s="123">
        <v>8.691148197244251E-4</v>
      </c>
      <c r="Y25" s="123">
        <v>0.26061767595256469</v>
      </c>
      <c r="Z25" s="123">
        <v>0.29931707724367784</v>
      </c>
      <c r="AA25" s="123">
        <v>-2.8363192378647043E-2</v>
      </c>
      <c r="AB25" s="123">
        <v>-7.5269011584970071E-3</v>
      </c>
      <c r="AC25" s="123">
        <v>3.4628434510739395E-2</v>
      </c>
      <c r="AD25" s="123">
        <v>-7.1499666625185143E-2</v>
      </c>
      <c r="AE25" s="126">
        <v>-8.8899177039539173E-2</v>
      </c>
      <c r="AF25" s="126">
        <v>7.2750166162715069E-2</v>
      </c>
      <c r="AG25" s="126">
        <v>-3.4556077402623453E-2</v>
      </c>
      <c r="AH25" s="126">
        <v>1.3566429454656324E-2</v>
      </c>
      <c r="AI25" s="170">
        <v>4.3117223463305397E-2</v>
      </c>
      <c r="AJ25" s="125">
        <v>9.9834494189977627E-2</v>
      </c>
    </row>
    <row r="26" spans="1:36" ht="15.75" customHeight="1" x14ac:dyDescent="0.2">
      <c r="A26" s="99" t="s">
        <v>10</v>
      </c>
      <c r="B26" s="123">
        <v>1.1019283746556632E-2</v>
      </c>
      <c r="C26" s="123">
        <v>1.77111716621253E-2</v>
      </c>
      <c r="D26" s="123">
        <v>5.5555555555555441E-2</v>
      </c>
      <c r="E26" s="123">
        <v>0.11604311984781238</v>
      </c>
      <c r="F26" s="123">
        <v>6.8181818181818177E-2</v>
      </c>
      <c r="G26" s="123">
        <v>-4.4680851063829817E-2</v>
      </c>
      <c r="H26" s="123">
        <v>2.1102449888641382E-2</v>
      </c>
      <c r="I26" s="123">
        <v>1.4231964665467113E-2</v>
      </c>
      <c r="J26" s="127">
        <v>7.6075268817204333E-2</v>
      </c>
      <c r="K26" s="127">
        <v>0.1451411441418935</v>
      </c>
      <c r="L26" s="130">
        <v>-9.1623036649214409E-3</v>
      </c>
      <c r="M26" s="130">
        <v>-8.3663584324086313E-2</v>
      </c>
      <c r="N26" s="130">
        <v>-4.3728976453628041E-2</v>
      </c>
      <c r="O26" s="128">
        <v>-4.8241206030150724E-2</v>
      </c>
      <c r="P26" s="123">
        <v>-5.5966209081309365E-2</v>
      </c>
      <c r="Q26" s="123">
        <v>-0.10794183445190163</v>
      </c>
      <c r="R26" s="123">
        <v>8.3385579937304152E-2</v>
      </c>
      <c r="S26" s="124"/>
      <c r="T26" s="123">
        <v>1.1019283746556632E-2</v>
      </c>
      <c r="U26" s="123">
        <v>1.77111716621253E-2</v>
      </c>
      <c r="V26" s="123">
        <v>5.5555555555555441E-2</v>
      </c>
      <c r="W26" s="123">
        <v>0.11604311984781238</v>
      </c>
      <c r="X26" s="123">
        <v>6.8181818181818177E-2</v>
      </c>
      <c r="Y26" s="123">
        <v>-4.4680851063829817E-2</v>
      </c>
      <c r="Z26" s="123">
        <v>2.1102449888641382E-2</v>
      </c>
      <c r="AA26" s="123">
        <v>1.4231964665467113E-2</v>
      </c>
      <c r="AB26" s="123">
        <v>7.6075268817204333E-2</v>
      </c>
      <c r="AC26" s="123">
        <v>0.1451411441418935</v>
      </c>
      <c r="AD26" s="123">
        <v>-4.3630017452004504E-4</v>
      </c>
      <c r="AE26" s="130">
        <v>2.5316455696202583E-2</v>
      </c>
      <c r="AF26" s="130">
        <v>-2.3414218816517667E-2</v>
      </c>
      <c r="AG26" s="130">
        <v>-1.6129032258064589E-2</v>
      </c>
      <c r="AH26" s="130">
        <v>1.5507310589277803E-2</v>
      </c>
      <c r="AI26" s="170">
        <v>4.3630017452016902E-4</v>
      </c>
      <c r="AJ26" s="125">
        <v>1.1774967291757473E-2</v>
      </c>
    </row>
    <row r="27" spans="1:36" ht="15.75" customHeight="1" x14ac:dyDescent="0.2">
      <c r="A27" s="99" t="s">
        <v>68</v>
      </c>
      <c r="B27" s="123">
        <v>0.20256554835071899</v>
      </c>
      <c r="C27" s="123">
        <v>3.8916891337475008E-2</v>
      </c>
      <c r="D27" s="123">
        <v>3.7233442400992703E-3</v>
      </c>
      <c r="E27" s="123">
        <v>8.576888489208645E-2</v>
      </c>
      <c r="F27" s="123">
        <v>0.16161093280877936</v>
      </c>
      <c r="G27" s="123">
        <v>9.8930481283422411E-2</v>
      </c>
      <c r="H27" s="123">
        <v>0.13706407137064064</v>
      </c>
      <c r="I27" s="123">
        <v>-8.91583452211126E-2</v>
      </c>
      <c r="J27" s="127">
        <v>4.5027407987470857E-3</v>
      </c>
      <c r="K27" s="127">
        <v>2.9506918729292508E-2</v>
      </c>
      <c r="L27" s="126">
        <v>2.1429463880054449E-2</v>
      </c>
      <c r="M27" s="126">
        <v>-0.12298430628369526</v>
      </c>
      <c r="N27" s="126">
        <v>-1.6334867208013439E-2</v>
      </c>
      <c r="O27" s="128">
        <v>-4.0010286315333536E-2</v>
      </c>
      <c r="P27" s="128">
        <v>1.1332013424666141E-2</v>
      </c>
      <c r="Q27" s="128">
        <v>4.7458713273888259E-2</v>
      </c>
      <c r="R27" s="128">
        <v>9.7304377218184773E-2</v>
      </c>
      <c r="S27" s="124"/>
      <c r="T27" s="123">
        <v>0.19649368863955127</v>
      </c>
      <c r="U27" s="123">
        <v>3.8916891337475008E-2</v>
      </c>
      <c r="V27" s="123">
        <v>3.7233442400992703E-3</v>
      </c>
      <c r="W27" s="123">
        <v>8.576888489208645E-2</v>
      </c>
      <c r="X27" s="123">
        <v>0.16161093280877936</v>
      </c>
      <c r="Y27" s="123">
        <v>9.8930481283422411E-2</v>
      </c>
      <c r="Z27" s="123">
        <v>0.13706407137064064</v>
      </c>
      <c r="AA27" s="123">
        <v>-7.9885877318116902E-2</v>
      </c>
      <c r="AB27" s="123">
        <v>4.6511627906976301E-3</v>
      </c>
      <c r="AC27" s="123">
        <v>2.9320987654321076E-2</v>
      </c>
      <c r="AD27" s="123">
        <v>2.0989505247376184E-2</v>
      </c>
      <c r="AE27" s="126">
        <v>-0.12187958883994122</v>
      </c>
      <c r="AF27" s="126">
        <v>-1.5903010033444825E-2</v>
      </c>
      <c r="AG27" s="126">
        <v>-3.9640648099372899E-2</v>
      </c>
      <c r="AH27" s="126">
        <v>1.119922500080171E-2</v>
      </c>
      <c r="AI27" s="172">
        <v>4.6910167041052692E-2</v>
      </c>
      <c r="AJ27" s="131">
        <v>9.6230987798763282E-2</v>
      </c>
    </row>
    <row r="28" spans="1:36" ht="15.75" customHeight="1" x14ac:dyDescent="0.2">
      <c r="A28" s="99" t="s">
        <v>11</v>
      </c>
      <c r="B28" s="123">
        <v>-7.3619631901840524E-2</v>
      </c>
      <c r="C28" s="123">
        <v>1.242825607064023E-2</v>
      </c>
      <c r="D28" s="123">
        <v>0.39140483614242422</v>
      </c>
      <c r="E28" s="123">
        <v>8.5028363681950589E-2</v>
      </c>
      <c r="F28" s="123">
        <v>-0.10138648180242629</v>
      </c>
      <c r="G28" s="123">
        <v>0.30890388942462227</v>
      </c>
      <c r="H28" s="123">
        <v>-0.13261296660117874</v>
      </c>
      <c r="I28" s="123">
        <v>0.35194033125707808</v>
      </c>
      <c r="J28" s="127">
        <v>1.5846462026365957E-2</v>
      </c>
      <c r="K28" s="123">
        <v>0.1029561389219885</v>
      </c>
      <c r="L28" s="123">
        <v>-4.6648508673836749E-2</v>
      </c>
      <c r="M28" s="123">
        <v>9.5271687742715536E-2</v>
      </c>
      <c r="N28" s="123">
        <v>-2.0913675145959966E-2</v>
      </c>
      <c r="O28" s="128">
        <v>-8.9431543863890975E-2</v>
      </c>
      <c r="P28" s="123">
        <v>-2.1332984372455805E-2</v>
      </c>
      <c r="Q28" s="123">
        <v>5.3905429449427091E-2</v>
      </c>
      <c r="R28" s="123">
        <v>1.4700543062024502E-2</v>
      </c>
      <c r="S28" s="124"/>
      <c r="T28" s="123">
        <v>-7.3929961089494109E-2</v>
      </c>
      <c r="U28" s="123">
        <v>1.2773109243697416E-2</v>
      </c>
      <c r="V28" s="123">
        <v>0.39140806505144377</v>
      </c>
      <c r="W28" s="123">
        <v>8.5021691488885956E-2</v>
      </c>
      <c r="X28" s="123">
        <v>-0.10140148392415492</v>
      </c>
      <c r="Y28" s="123">
        <v>0.30892966360856255</v>
      </c>
      <c r="Z28" s="123">
        <v>-0.13263398906593149</v>
      </c>
      <c r="AA28" s="123">
        <v>0.34988930639730642</v>
      </c>
      <c r="AB28" s="123">
        <v>1.5882953405602116E-2</v>
      </c>
      <c r="AC28" s="123">
        <v>0.10333896221905337</v>
      </c>
      <c r="AD28" s="123">
        <v>-4.218930085534154E-2</v>
      </c>
      <c r="AE28" s="123">
        <v>8.6570089814162546E-2</v>
      </c>
      <c r="AF28" s="123">
        <v>-2.8745894579034134E-2</v>
      </c>
      <c r="AG28" s="123">
        <v>-7.8844493748297592E-2</v>
      </c>
      <c r="AH28" s="123">
        <v>-2.0413790875022299E-2</v>
      </c>
      <c r="AI28" s="170">
        <v>5.3905431346633087E-2</v>
      </c>
      <c r="AJ28" s="125">
        <v>1.4700544987263453E-2</v>
      </c>
    </row>
    <row r="29" spans="1:36" ht="15.75" customHeight="1" x14ac:dyDescent="0.2">
      <c r="A29" s="99" t="s">
        <v>12</v>
      </c>
      <c r="B29" s="123" t="s">
        <v>8</v>
      </c>
      <c r="C29" s="123" t="s">
        <v>8</v>
      </c>
      <c r="D29" s="123" t="s">
        <v>8</v>
      </c>
      <c r="E29" s="123" t="s">
        <v>8</v>
      </c>
      <c r="F29" s="123" t="s">
        <v>8</v>
      </c>
      <c r="G29" s="123">
        <v>0.23076923076923078</v>
      </c>
      <c r="H29" s="123">
        <v>6.41025641025641E-3</v>
      </c>
      <c r="I29" s="123">
        <v>9.6337579617834401E-2</v>
      </c>
      <c r="J29" s="127">
        <v>-2.6289034132171419E-2</v>
      </c>
      <c r="K29" s="127">
        <v>-0.10687649164677801</v>
      </c>
      <c r="L29" s="126">
        <v>-2.4634655532359082E-2</v>
      </c>
      <c r="M29" s="126">
        <v>-4.8544520547945245E-2</v>
      </c>
      <c r="N29" s="126">
        <v>-0.11698011338072528</v>
      </c>
      <c r="O29" s="128">
        <v>4.0252725975746459E-2</v>
      </c>
      <c r="P29" s="123">
        <v>3.702978056426328E-2</v>
      </c>
      <c r="Q29" s="123">
        <v>6.7919894199886741E-2</v>
      </c>
      <c r="R29" s="123">
        <v>0.10712074303405565</v>
      </c>
      <c r="S29" s="124"/>
      <c r="T29" s="123" t="s">
        <v>8</v>
      </c>
      <c r="U29" s="123" t="s">
        <v>8</v>
      </c>
      <c r="V29" s="123" t="s">
        <v>8</v>
      </c>
      <c r="W29" s="123" t="s">
        <v>8</v>
      </c>
      <c r="X29" s="123" t="s">
        <v>8</v>
      </c>
      <c r="Y29" s="123">
        <v>0.228515625</v>
      </c>
      <c r="Z29" s="123">
        <v>6.3593004769475362E-3</v>
      </c>
      <c r="AA29" s="123">
        <v>9.5576619273301744E-2</v>
      </c>
      <c r="AB29" s="123">
        <v>-2.6099495313626566E-2</v>
      </c>
      <c r="AC29" s="123">
        <v>-0.10608528279538049</v>
      </c>
      <c r="AD29" s="123">
        <v>-2.443064182194617E-2</v>
      </c>
      <c r="AE29" s="126">
        <v>-4.8132427843803095E-2</v>
      </c>
      <c r="AF29" s="126">
        <v>-0.11593685900294302</v>
      </c>
      <c r="AG29" s="126">
        <v>3.98466659941491E-2</v>
      </c>
      <c r="AH29" s="126">
        <v>3.6670547147846289E-2</v>
      </c>
      <c r="AI29" s="170">
        <v>0.13466217480816031</v>
      </c>
      <c r="AJ29" s="125">
        <v>9.9538144329896952E-2</v>
      </c>
    </row>
    <row r="30" spans="1:36" ht="15.75" customHeight="1" x14ac:dyDescent="0.2">
      <c r="A30" s="99" t="s">
        <v>57</v>
      </c>
      <c r="B30" s="123">
        <v>-3.4639927073837715E-2</v>
      </c>
      <c r="C30" s="123">
        <v>-1.9830028328611977E-2</v>
      </c>
      <c r="D30" s="123">
        <v>-3.2755298651252325E-2</v>
      </c>
      <c r="E30" s="123">
        <v>1.9920318725098469E-3</v>
      </c>
      <c r="F30" s="123">
        <v>-1.9880715705764278E-3</v>
      </c>
      <c r="G30" s="123">
        <v>1.1952191235059646E-2</v>
      </c>
      <c r="H30" s="123">
        <v>-4.429133858267717E-2</v>
      </c>
      <c r="I30" s="123">
        <v>0.15859938208032962</v>
      </c>
      <c r="J30" s="127">
        <v>0</v>
      </c>
      <c r="K30" s="127">
        <v>4.5333333333333281E-2</v>
      </c>
      <c r="L30" s="126">
        <v>6.5901360544218177E-3</v>
      </c>
      <c r="M30" s="126">
        <v>-5.5543822597676901E-2</v>
      </c>
      <c r="N30" s="126">
        <v>-4.4722719141323794E-2</v>
      </c>
      <c r="O30" s="128">
        <v>0.10978464419475664</v>
      </c>
      <c r="P30" s="128">
        <v>-9.8080573718624761E-2</v>
      </c>
      <c r="Q30" s="128">
        <v>-9.8690364826941171E-2</v>
      </c>
      <c r="R30" s="128">
        <v>-3.6325895173844767E-3</v>
      </c>
      <c r="S30" s="124"/>
      <c r="T30" s="123">
        <v>-3.4639927073837715E-2</v>
      </c>
      <c r="U30" s="123">
        <v>-1.9830028328611977E-2</v>
      </c>
      <c r="V30" s="123">
        <v>-3.2755298651252325E-2</v>
      </c>
      <c r="W30" s="123">
        <v>1.9920318725098469E-3</v>
      </c>
      <c r="X30" s="123">
        <v>-1.9880715705764278E-3</v>
      </c>
      <c r="Y30" s="123">
        <v>1.1952191235059646E-2</v>
      </c>
      <c r="Z30" s="123">
        <v>0</v>
      </c>
      <c r="AA30" s="123">
        <v>0.15157480314960636</v>
      </c>
      <c r="AB30" s="123">
        <v>0</v>
      </c>
      <c r="AC30" s="123">
        <v>4.3589743589743539E-2</v>
      </c>
      <c r="AD30" s="123">
        <v>6.3472563472563937E-3</v>
      </c>
      <c r="AE30" s="126">
        <v>-4.1302136317395752E-2</v>
      </c>
      <c r="AF30" s="126">
        <v>0</v>
      </c>
      <c r="AG30" s="126">
        <v>0.11651103565365033</v>
      </c>
      <c r="AH30" s="126">
        <v>-7.3180003801558632E-2</v>
      </c>
      <c r="AI30" s="172">
        <v>-2.0918785890073923E-2</v>
      </c>
      <c r="AJ30" s="131">
        <v>-2.9325513196480466E-3</v>
      </c>
    </row>
    <row r="31" spans="1:36" ht="15.75" customHeight="1" x14ac:dyDescent="0.2">
      <c r="A31" s="99" t="s">
        <v>58</v>
      </c>
      <c r="B31" s="123">
        <v>4.9373932840068309E-2</v>
      </c>
      <c r="C31" s="123">
        <v>-4.4466600199401816E-2</v>
      </c>
      <c r="D31" s="123">
        <v>-2.9215358931552589E-2</v>
      </c>
      <c r="E31" s="123">
        <v>0</v>
      </c>
      <c r="F31" s="123">
        <v>-9.4582975064487901E-3</v>
      </c>
      <c r="G31" s="123">
        <v>0.27499999999999991</v>
      </c>
      <c r="H31" s="123">
        <v>0.18116830065359488</v>
      </c>
      <c r="I31" s="123">
        <v>6.2539627644244589E-2</v>
      </c>
      <c r="J31" s="127">
        <v>2.2811109905609115E-2</v>
      </c>
      <c r="K31" s="127">
        <v>0.14769683629902691</v>
      </c>
      <c r="L31" s="126">
        <v>5.1584505008260423E-2</v>
      </c>
      <c r="M31" s="126">
        <v>2.5367493572982264E-2</v>
      </c>
      <c r="N31" s="126">
        <v>6.5026625665641699E-2</v>
      </c>
      <c r="O31" s="128">
        <v>4.6977867203219226E-2</v>
      </c>
      <c r="P31" s="128">
        <v>-3.8435816029901264E-6</v>
      </c>
      <c r="Q31" s="128">
        <v>0.30224504464337199</v>
      </c>
      <c r="R31" s="128">
        <v>0.4774312370686728</v>
      </c>
      <c r="S31" s="124"/>
      <c r="T31" s="123">
        <v>4.9373917511249588E-2</v>
      </c>
      <c r="U31" s="123">
        <v>-4.446848668156584E-2</v>
      </c>
      <c r="V31" s="123">
        <v>-3.8017157308367134E-4</v>
      </c>
      <c r="W31" s="123">
        <v>0</v>
      </c>
      <c r="X31" s="123">
        <v>-9.5244394470533848E-3</v>
      </c>
      <c r="Y31" s="123">
        <v>0.27520868113522534</v>
      </c>
      <c r="Z31" s="123">
        <v>0.18105649014858935</v>
      </c>
      <c r="AA31" s="123">
        <v>6.253948899850352E-2</v>
      </c>
      <c r="AB31" s="123">
        <v>2.2810540701252876E-2</v>
      </c>
      <c r="AC31" s="123">
        <v>0.14769508040049545</v>
      </c>
      <c r="AD31" s="123">
        <v>5.1584505008260499E-2</v>
      </c>
      <c r="AE31" s="126">
        <v>2.5343196826464579E-2</v>
      </c>
      <c r="AF31" s="126">
        <v>6.5051038543017012E-2</v>
      </c>
      <c r="AG31" s="126">
        <v>3.8469152197146084E-2</v>
      </c>
      <c r="AH31" s="126">
        <v>-7.6497747089817741E-3</v>
      </c>
      <c r="AI31" s="172">
        <v>0.29281222789733169</v>
      </c>
      <c r="AJ31" s="131">
        <v>0.47796046039504742</v>
      </c>
    </row>
    <row r="32" spans="1:36" ht="15.75" customHeight="1" x14ac:dyDescent="0.2">
      <c r="A32" s="99" t="s">
        <v>62</v>
      </c>
      <c r="B32" s="123">
        <v>-3.105590062111812E-2</v>
      </c>
      <c r="C32" s="123">
        <v>8.9743589743589772E-2</v>
      </c>
      <c r="D32" s="123">
        <v>0.34117647058823536</v>
      </c>
      <c r="E32" s="123">
        <v>0.34210526315789475</v>
      </c>
      <c r="F32" s="123">
        <v>2.614379084967311E-2</v>
      </c>
      <c r="G32" s="123">
        <v>0.23089171974522293</v>
      </c>
      <c r="H32" s="123">
        <v>7.8848641655886148E-2</v>
      </c>
      <c r="I32" s="123">
        <v>-9.1923976257569359E-2</v>
      </c>
      <c r="J32" s="127">
        <v>3.1563073591358737E-2</v>
      </c>
      <c r="K32" s="127">
        <v>5.077605721714637E-2</v>
      </c>
      <c r="L32" s="126">
        <v>5.3584938603347537E-2</v>
      </c>
      <c r="M32" s="130">
        <v>5.5610208320713055E-2</v>
      </c>
      <c r="N32" s="123">
        <v>1.3070722454051234E-2</v>
      </c>
      <c r="O32" s="128">
        <v>-3.3942253686844552E-2</v>
      </c>
      <c r="P32" s="123">
        <v>5.1108005248071804E-2</v>
      </c>
      <c r="Q32" s="123">
        <v>6.7736278539105216E-2</v>
      </c>
      <c r="R32" s="123">
        <v>9.0285992148343527E-2</v>
      </c>
      <c r="S32" s="124"/>
      <c r="T32" s="123">
        <v>-3.1791907514450907E-2</v>
      </c>
      <c r="U32" s="123">
        <v>8.6567164179104442E-2</v>
      </c>
      <c r="V32" s="123">
        <v>0.31043956043956056</v>
      </c>
      <c r="W32" s="123">
        <v>0.33123689727463307</v>
      </c>
      <c r="X32" s="123">
        <v>2.2047244094488279E-2</v>
      </c>
      <c r="Y32" s="123">
        <v>0.22804314329738051</v>
      </c>
      <c r="Z32" s="123">
        <v>8.0552070263488096E-2</v>
      </c>
      <c r="AA32" s="123">
        <v>-8.9781699953553173E-2</v>
      </c>
      <c r="AB32" s="123">
        <v>3.1102643261723736E-2</v>
      </c>
      <c r="AC32" s="123">
        <v>4.7779705346074335E-2</v>
      </c>
      <c r="AD32" s="123">
        <v>5.0264524149370875E-2</v>
      </c>
      <c r="AE32" s="130">
        <v>5.4045750080403916E-2</v>
      </c>
      <c r="AF32" s="130">
        <v>1.308493249015099E-2</v>
      </c>
      <c r="AG32" s="123">
        <v>-2.2911460271161456E-2</v>
      </c>
      <c r="AH32" s="123">
        <v>5.4841445388273825E-2</v>
      </c>
      <c r="AI32" s="170">
        <v>6.5494556283897776E-2</v>
      </c>
      <c r="AJ32" s="125">
        <v>0.10541888701545188</v>
      </c>
    </row>
    <row r="33" spans="1:36" ht="15.75" customHeight="1" thickBot="1" x14ac:dyDescent="0.25">
      <c r="A33" s="102" t="s">
        <v>17</v>
      </c>
      <c r="B33" s="132" t="s">
        <v>8</v>
      </c>
      <c r="C33" s="132" t="s">
        <v>8</v>
      </c>
      <c r="D33" s="132" t="s">
        <v>8</v>
      </c>
      <c r="E33" s="132" t="s">
        <v>8</v>
      </c>
      <c r="F33" s="132" t="s">
        <v>8</v>
      </c>
      <c r="G33" s="132" t="s">
        <v>8</v>
      </c>
      <c r="H33" s="132" t="s">
        <v>8</v>
      </c>
      <c r="I33" s="132" t="s">
        <v>8</v>
      </c>
      <c r="J33" s="132" t="s">
        <v>8</v>
      </c>
      <c r="K33" s="132" t="s">
        <v>8</v>
      </c>
      <c r="L33" s="132" t="s">
        <v>8</v>
      </c>
      <c r="M33" s="132" t="s">
        <v>8</v>
      </c>
      <c r="N33" s="132" t="s">
        <v>8</v>
      </c>
      <c r="O33" s="132" t="s">
        <v>8</v>
      </c>
      <c r="P33" s="132" t="s">
        <v>8</v>
      </c>
      <c r="Q33" s="132" t="s">
        <v>8</v>
      </c>
      <c r="R33" s="133" t="s">
        <v>8</v>
      </c>
      <c r="S33" s="125"/>
      <c r="T33" s="132">
        <v>6.887499999999995E-2</v>
      </c>
      <c r="U33" s="132">
        <v>2.6877947998284898E-2</v>
      </c>
      <c r="V33" s="132">
        <v>8.8526145961848615E-2</v>
      </c>
      <c r="W33" s="132">
        <v>7.4142530820066652E-2</v>
      </c>
      <c r="X33" s="132">
        <v>3.7986396324735043E-2</v>
      </c>
      <c r="Y33" s="132">
        <v>6.7859432914718229E-2</v>
      </c>
      <c r="Z33" s="132">
        <v>-2.4073520796718678E-3</v>
      </c>
      <c r="AA33" s="132">
        <v>-3.3179611386086453E-3</v>
      </c>
      <c r="AB33" s="132">
        <v>4.6412101785042788E-3</v>
      </c>
      <c r="AC33" s="132">
        <v>-2.1752104484395594E-2</v>
      </c>
      <c r="AD33" s="132">
        <v>2.487058257344783E-2</v>
      </c>
      <c r="AE33" s="132">
        <v>3.8481039070373528E-2</v>
      </c>
      <c r="AF33" s="132">
        <v>-2.6798396397469372E-2</v>
      </c>
      <c r="AG33" s="132">
        <v>-2.1252268721504174E-2</v>
      </c>
      <c r="AH33" s="132">
        <v>1.6616317616269784E-2</v>
      </c>
      <c r="AI33" s="132">
        <v>5.9479902490351547E-3</v>
      </c>
      <c r="AJ33" s="133">
        <v>-1.2573071241953488E-2</v>
      </c>
    </row>
    <row r="34" spans="1:36" s="184" customFormat="1" ht="6" customHeight="1" thickTop="1" x14ac:dyDescent="0.2">
      <c r="A34" s="3"/>
      <c r="B34" s="179"/>
      <c r="C34" s="179"/>
      <c r="D34" s="179"/>
      <c r="E34" s="180"/>
      <c r="F34" s="179"/>
      <c r="G34" s="179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2"/>
      <c r="U34" s="182"/>
      <c r="V34" s="182"/>
      <c r="W34" s="183"/>
      <c r="X34" s="182"/>
      <c r="Y34" s="183"/>
      <c r="Z34" s="181"/>
      <c r="AA34" s="181"/>
      <c r="AB34" s="181"/>
      <c r="AC34" s="181"/>
      <c r="AD34" s="183"/>
      <c r="AE34" s="183"/>
      <c r="AF34" s="183"/>
      <c r="AG34" s="183"/>
      <c r="AH34" s="183"/>
      <c r="AI34" s="183"/>
      <c r="AJ34" s="183"/>
    </row>
    <row r="35" spans="1:36" s="184" customFormat="1" ht="15" x14ac:dyDescent="0.25">
      <c r="A35" s="169" t="s">
        <v>76</v>
      </c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3"/>
      <c r="U35" s="183"/>
      <c r="V35" s="183"/>
      <c r="W35" s="185"/>
      <c r="X35" s="185"/>
      <c r="Y35" s="185"/>
      <c r="Z35" s="181"/>
      <c r="AA35" s="181"/>
      <c r="AB35" s="181"/>
      <c r="AC35" s="181"/>
      <c r="AD35" s="183"/>
      <c r="AE35" s="183"/>
      <c r="AF35" s="183"/>
      <c r="AG35" s="183"/>
      <c r="AH35" s="183"/>
      <c r="AI35" s="183"/>
      <c r="AJ35" s="183"/>
    </row>
  </sheetData>
  <mergeCells count="2">
    <mergeCell ref="T3:AH3"/>
    <mergeCell ref="B3:P3"/>
  </mergeCells>
  <phoneticPr fontId="0" type="noConversion"/>
  <hyperlinks>
    <hyperlink ref="A35" location="Contents!A1" display="Return to Contents Page" xr:uid="{4762CF28-37F9-4258-B9A4-4435D9D9EBAC}"/>
  </hyperlinks>
  <pageMargins left="0.78740157480314965" right="0.78740157480314965" top="0.78740157480314965" bottom="0.78740157480314965" header="0.51181102362204722" footer="0.51181102362204722"/>
  <pageSetup paperSize="9" scale="29" orientation="portrait" horizontalDpi="4294967292" r:id="rId1"/>
  <headerFooter alignWithMargins="0">
    <oddFooter>&amp;C61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92CE-F520-4968-8141-303EDCAA6552}">
  <sheetPr>
    <tabColor theme="4" tint="0.39997558519241921"/>
  </sheetPr>
  <dimension ref="A1:AG53"/>
  <sheetViews>
    <sheetView showGridLines="0" zoomScaleNormal="100" workbookViewId="0">
      <pane ySplit="9" topLeftCell="A10" activePane="bottomLeft" state="frozen"/>
      <selection activeCell="A4" sqref="A1:XFD4"/>
      <selection pane="bottomLeft" activeCell="A10" sqref="A10"/>
    </sheetView>
  </sheetViews>
  <sheetFormatPr defaultColWidth="8" defaultRowHeight="12.75" x14ac:dyDescent="0.2"/>
  <cols>
    <col min="1" max="33" width="12.7109375" customWidth="1"/>
  </cols>
  <sheetData>
    <row r="1" spans="1:33" s="50" customFormat="1" ht="18" customHeight="1" x14ac:dyDescent="0.2">
      <c r="A1" s="206" t="s">
        <v>97</v>
      </c>
    </row>
    <row r="2" spans="1:33" s="50" customFormat="1" ht="18" customHeight="1" x14ac:dyDescent="0.2">
      <c r="A2" s="205" t="s">
        <v>106</v>
      </c>
    </row>
    <row r="3" spans="1:33" s="50" customFormat="1" ht="18" customHeight="1" x14ac:dyDescent="0.2">
      <c r="A3" s="205" t="s">
        <v>107</v>
      </c>
    </row>
    <row r="4" spans="1:33" s="50" customFormat="1" ht="18" customHeight="1" x14ac:dyDescent="0.2">
      <c r="A4" s="205" t="s">
        <v>109</v>
      </c>
    </row>
    <row r="5" spans="1:33" s="50" customFormat="1" ht="18" customHeight="1" x14ac:dyDescent="0.2">
      <c r="A5" s="205" t="s">
        <v>122</v>
      </c>
    </row>
    <row r="6" spans="1:33" s="50" customFormat="1" ht="18" customHeight="1" x14ac:dyDescent="0.2">
      <c r="A6" s="205" t="s">
        <v>111</v>
      </c>
    </row>
    <row r="7" spans="1:33" s="50" customFormat="1" ht="18" customHeight="1" x14ac:dyDescent="0.2">
      <c r="A7" s="205" t="s">
        <v>114</v>
      </c>
    </row>
    <row r="8" spans="1:33" s="50" customFormat="1" ht="18" customHeight="1" x14ac:dyDescent="0.2">
      <c r="A8" s="205" t="s">
        <v>110</v>
      </c>
    </row>
    <row r="9" spans="1:33" s="248" customFormat="1" ht="32.1" customHeight="1" x14ac:dyDescent="0.2">
      <c r="A9" s="248" t="s">
        <v>98</v>
      </c>
      <c r="B9" s="249" t="s">
        <v>23</v>
      </c>
      <c r="C9" s="249" t="s">
        <v>24</v>
      </c>
      <c r="D9" s="249" t="s">
        <v>0</v>
      </c>
      <c r="E9" s="249" t="s">
        <v>1</v>
      </c>
      <c r="F9" s="249" t="s">
        <v>2</v>
      </c>
      <c r="G9" s="249" t="s">
        <v>3</v>
      </c>
      <c r="H9" s="249" t="s">
        <v>4</v>
      </c>
      <c r="I9" s="249" t="s">
        <v>5</v>
      </c>
      <c r="J9" s="249" t="s">
        <v>6</v>
      </c>
      <c r="K9" s="249" t="s">
        <v>7</v>
      </c>
      <c r="L9" s="249" t="s">
        <v>9</v>
      </c>
      <c r="M9" s="249" t="s">
        <v>10</v>
      </c>
      <c r="N9" s="249" t="s">
        <v>11</v>
      </c>
      <c r="O9" s="249" t="s">
        <v>12</v>
      </c>
      <c r="P9" s="249" t="s">
        <v>62</v>
      </c>
      <c r="Q9" s="249" t="s">
        <v>53</v>
      </c>
      <c r="R9" s="249" t="s">
        <v>16</v>
      </c>
      <c r="S9" s="249" t="s">
        <v>32</v>
      </c>
      <c r="T9" s="249" t="s">
        <v>33</v>
      </c>
      <c r="U9" s="249" t="s">
        <v>14</v>
      </c>
      <c r="V9" s="249" t="s">
        <v>54</v>
      </c>
      <c r="W9" s="249" t="s">
        <v>55</v>
      </c>
      <c r="X9" s="249" t="s">
        <v>56</v>
      </c>
      <c r="Y9" s="249" t="s">
        <v>34</v>
      </c>
      <c r="Z9" s="249" t="s">
        <v>68</v>
      </c>
      <c r="AA9" s="249" t="s">
        <v>57</v>
      </c>
      <c r="AB9" s="249" t="s">
        <v>58</v>
      </c>
      <c r="AC9" s="249" t="s">
        <v>17</v>
      </c>
      <c r="AD9" s="250" t="s">
        <v>59</v>
      </c>
      <c r="AE9" s="250" t="s">
        <v>99</v>
      </c>
      <c r="AF9" s="250" t="s">
        <v>100</v>
      </c>
      <c r="AG9" s="250" t="s">
        <v>101</v>
      </c>
    </row>
    <row r="10" spans="1:33" s="50" customFormat="1" ht="14.25" customHeight="1" x14ac:dyDescent="0.2">
      <c r="A10" s="96">
        <v>1979</v>
      </c>
      <c r="B10" s="70">
        <v>2.7681248110311376</v>
      </c>
      <c r="C10" s="70">
        <v>2.2765886296330855</v>
      </c>
      <c r="D10" s="70">
        <v>2.1430809387565866</v>
      </c>
      <c r="E10" s="70">
        <v>1.9661447255922098</v>
      </c>
      <c r="F10" s="70">
        <v>1.5910250082094859</v>
      </c>
      <c r="G10" s="70">
        <v>3.0138929017301641</v>
      </c>
      <c r="H10" s="70">
        <v>0.23930050936484135</v>
      </c>
      <c r="I10" s="70">
        <v>1.500478869530897</v>
      </c>
      <c r="J10" s="70">
        <v>1.3387893361762744</v>
      </c>
      <c r="K10" s="70">
        <v>1.9532095629238402</v>
      </c>
      <c r="L10" s="70">
        <v>2.8263330430388018</v>
      </c>
      <c r="M10" s="70">
        <v>0.45919827472712793</v>
      </c>
      <c r="N10" s="70">
        <v>0.78904492277055793</v>
      </c>
      <c r="O10" s="70">
        <v>1.4316990243134331</v>
      </c>
      <c r="P10" s="70">
        <v>2.7</v>
      </c>
      <c r="Q10" s="70">
        <v>1.3351363737983457</v>
      </c>
      <c r="R10" s="83"/>
      <c r="S10" s="83"/>
      <c r="T10" s="83"/>
      <c r="U10" s="70">
        <v>2.7998950717959832</v>
      </c>
      <c r="V10" s="83"/>
      <c r="W10" s="70">
        <v>0.96512714134390232</v>
      </c>
      <c r="X10" s="70">
        <v>0.41961336197318716</v>
      </c>
      <c r="Y10" s="83"/>
      <c r="Z10" s="70">
        <v>0.69526499342487691</v>
      </c>
      <c r="AA10" s="70">
        <v>2.6228045861459628</v>
      </c>
      <c r="AB10" s="83" t="s">
        <v>8</v>
      </c>
      <c r="AC10" s="83"/>
      <c r="AD10" s="70">
        <v>1.5910250082094859</v>
      </c>
      <c r="AE10" s="86">
        <f t="shared" ref="AE10:AE41" si="0">(P10-AD10)/AD10*100</f>
        <v>69.701920841491798</v>
      </c>
      <c r="AF10" s="201">
        <v>17</v>
      </c>
      <c r="AG10" s="201">
        <v>3</v>
      </c>
    </row>
    <row r="11" spans="1:33" s="50" customFormat="1" ht="14.25" customHeight="1" x14ac:dyDescent="0.2">
      <c r="A11" s="96">
        <v>1980</v>
      </c>
      <c r="B11" s="70">
        <v>2.8458331846431686</v>
      </c>
      <c r="C11" s="70">
        <v>2.5110292805675019</v>
      </c>
      <c r="D11" s="70">
        <v>2.1489557093306493</v>
      </c>
      <c r="E11" s="70">
        <v>1.9370797307235013</v>
      </c>
      <c r="F11" s="70">
        <v>1.8474001135603761</v>
      </c>
      <c r="G11" s="70">
        <v>3.061064265834669</v>
      </c>
      <c r="H11" s="70">
        <v>0.31686798064304189</v>
      </c>
      <c r="I11" s="70">
        <v>1.8832719604256263</v>
      </c>
      <c r="J11" s="70">
        <v>1.7039127260993763</v>
      </c>
      <c r="K11" s="70">
        <v>2.0387166301750432</v>
      </c>
      <c r="L11" s="70">
        <v>3.1925943710072522</v>
      </c>
      <c r="M11" s="70">
        <v>0.67558644929554224</v>
      </c>
      <c r="N11" s="70">
        <v>1.0881126882459173</v>
      </c>
      <c r="O11" s="70">
        <v>1.4242093540149439</v>
      </c>
      <c r="P11" s="70">
        <v>2.7</v>
      </c>
      <c r="Q11" s="70">
        <v>1.3243482034030631</v>
      </c>
      <c r="R11" s="83"/>
      <c r="S11" s="83"/>
      <c r="T11" s="83"/>
      <c r="U11" s="70">
        <v>3.5869159677877547</v>
      </c>
      <c r="V11" s="83"/>
      <c r="W11" s="70">
        <v>1.185377246750718</v>
      </c>
      <c r="X11" s="70">
        <v>0.61002723783407464</v>
      </c>
      <c r="Y11" s="83"/>
      <c r="Z11" s="70">
        <v>0.69232664449932546</v>
      </c>
      <c r="AA11" s="70">
        <v>2.4231265151243959</v>
      </c>
      <c r="AB11" s="70">
        <v>2.0436081749999997</v>
      </c>
      <c r="AC11" s="83"/>
      <c r="AD11" s="70">
        <v>1.9101758455745639</v>
      </c>
      <c r="AE11" s="86">
        <f t="shared" si="0"/>
        <v>41.348243213067342</v>
      </c>
      <c r="AF11" s="201">
        <v>18</v>
      </c>
      <c r="AG11" s="201">
        <v>3</v>
      </c>
    </row>
    <row r="12" spans="1:33" s="50" customFormat="1" ht="14.25" customHeight="1" x14ac:dyDescent="0.2">
      <c r="A12" s="96">
        <v>1981</v>
      </c>
      <c r="B12" s="70">
        <v>2.8538040827468825</v>
      </c>
      <c r="C12" s="70">
        <v>2.8981350199546005</v>
      </c>
      <c r="D12" s="70">
        <v>2.6669183598372195</v>
      </c>
      <c r="E12" s="70">
        <v>1.9616439714415459</v>
      </c>
      <c r="F12" s="70">
        <v>1.8785234641770738</v>
      </c>
      <c r="G12" s="70">
        <v>3.1752033775028417</v>
      </c>
      <c r="H12" s="70">
        <v>0.39897843486946705</v>
      </c>
      <c r="I12" s="70">
        <v>2.6543148653121484</v>
      </c>
      <c r="J12" s="70">
        <v>1.9339371356867221</v>
      </c>
      <c r="K12" s="70">
        <v>2.1943813917820689</v>
      </c>
      <c r="L12" s="70">
        <v>3.6517609524858168</v>
      </c>
      <c r="M12" s="70">
        <v>0.84228780694665262</v>
      </c>
      <c r="N12" s="70">
        <v>1.4241313577979586</v>
      </c>
      <c r="O12" s="70">
        <v>1.5739146709619405</v>
      </c>
      <c r="P12" s="70">
        <v>3.1399999999999997</v>
      </c>
      <c r="Q12" s="70">
        <v>1.7802936623776859</v>
      </c>
      <c r="R12" s="83"/>
      <c r="S12" s="83"/>
      <c r="T12" s="83"/>
      <c r="U12" s="70">
        <v>4.8060285431799237</v>
      </c>
      <c r="V12" s="83"/>
      <c r="W12" s="70">
        <v>1.3463914478931855</v>
      </c>
      <c r="X12" s="70">
        <v>0.76415591104076774</v>
      </c>
      <c r="Y12" s="83"/>
      <c r="Z12" s="70">
        <v>0.68047988613847976</v>
      </c>
      <c r="AA12" s="70">
        <v>2.4503269829709931</v>
      </c>
      <c r="AB12" s="70">
        <v>3.3248584439999993</v>
      </c>
      <c r="AC12" s="83"/>
      <c r="AD12" s="70">
        <v>2.0780126816118072</v>
      </c>
      <c r="AE12" s="86">
        <f t="shared" si="0"/>
        <v>51.105911325067744</v>
      </c>
      <c r="AF12" s="201">
        <v>18</v>
      </c>
      <c r="AG12" s="201">
        <v>3</v>
      </c>
    </row>
    <row r="13" spans="1:33" s="50" customFormat="1" ht="14.25" customHeight="1" x14ac:dyDescent="0.2">
      <c r="A13" s="96">
        <v>1982</v>
      </c>
      <c r="B13" s="70">
        <v>3.2478398718045094</v>
      </c>
      <c r="C13" s="70">
        <v>2.9571554082350864</v>
      </c>
      <c r="D13" s="70">
        <v>2.9273366747335641</v>
      </c>
      <c r="E13" s="70">
        <v>2.2695748501766451</v>
      </c>
      <c r="F13" s="70">
        <v>2.1857235626085423</v>
      </c>
      <c r="G13" s="70">
        <v>3.4993937345088169</v>
      </c>
      <c r="H13" s="70">
        <v>0.55900858378735097</v>
      </c>
      <c r="I13" s="70">
        <v>3.4434928761300818</v>
      </c>
      <c r="J13" s="70">
        <v>2.3198856227175062</v>
      </c>
      <c r="K13" s="70">
        <v>2.7335519747201458</v>
      </c>
      <c r="L13" s="70">
        <v>3.7621277688888717</v>
      </c>
      <c r="M13" s="70">
        <v>1.2354089701700457</v>
      </c>
      <c r="N13" s="70">
        <v>1.6434852363348118</v>
      </c>
      <c r="O13" s="70">
        <v>1.4857611190258266</v>
      </c>
      <c r="P13" s="70">
        <v>3.44</v>
      </c>
      <c r="Q13" s="70">
        <v>2.1371211217537756</v>
      </c>
      <c r="R13" s="83"/>
      <c r="S13" s="83"/>
      <c r="T13" s="83"/>
      <c r="U13" s="70">
        <v>4.9888759740963646</v>
      </c>
      <c r="V13" s="83"/>
      <c r="W13" s="70">
        <v>1.4697318152754391</v>
      </c>
      <c r="X13" s="70">
        <v>0.95867297717174993</v>
      </c>
      <c r="Y13" s="83"/>
      <c r="Z13" s="70">
        <v>0.72559314175598155</v>
      </c>
      <c r="AA13" s="70">
        <v>2.8805286678964102</v>
      </c>
      <c r="AB13" s="70">
        <v>3.2947581129644483</v>
      </c>
      <c r="AC13" s="83"/>
      <c r="AD13" s="70">
        <v>2.526718798718826</v>
      </c>
      <c r="AE13" s="86">
        <f t="shared" si="0"/>
        <v>36.144948212846387</v>
      </c>
      <c r="AF13" s="201">
        <v>18</v>
      </c>
      <c r="AG13" s="201">
        <v>3</v>
      </c>
    </row>
    <row r="14" spans="1:33" s="50" customFormat="1" ht="14.25" customHeight="1" x14ac:dyDescent="0.2">
      <c r="A14" s="96">
        <v>1983</v>
      </c>
      <c r="B14" s="70">
        <v>3.3725765035119202</v>
      </c>
      <c r="C14" s="70">
        <v>3.4664221105661652</v>
      </c>
      <c r="D14" s="70">
        <v>3.0720844076059901</v>
      </c>
      <c r="E14" s="70">
        <v>2.3520055267970088</v>
      </c>
      <c r="F14" s="70">
        <v>2.586619544432621</v>
      </c>
      <c r="G14" s="70">
        <v>3.8066124361378022</v>
      </c>
      <c r="H14" s="70">
        <v>0.69797670246594534</v>
      </c>
      <c r="I14" s="70">
        <v>3.5954598202657513</v>
      </c>
      <c r="J14" s="70">
        <v>2.8212335620682323</v>
      </c>
      <c r="K14" s="70">
        <v>3.3080576486621269</v>
      </c>
      <c r="L14" s="70">
        <v>3.830073837901363</v>
      </c>
      <c r="M14" s="70">
        <v>1.8006625853533209</v>
      </c>
      <c r="N14" s="70">
        <v>2.0821994065160552</v>
      </c>
      <c r="O14" s="70">
        <v>1.5059288196018161</v>
      </c>
      <c r="P14" s="70">
        <v>3.46</v>
      </c>
      <c r="Q14" s="70">
        <v>2.7126801455605127</v>
      </c>
      <c r="R14" s="83"/>
      <c r="S14" s="83"/>
      <c r="T14" s="83"/>
      <c r="U14" s="70">
        <v>6.0567001786698587</v>
      </c>
      <c r="V14" s="83"/>
      <c r="W14" s="70">
        <v>1.7153068516514764</v>
      </c>
      <c r="X14" s="70">
        <v>1.0399735891530901</v>
      </c>
      <c r="Y14" s="83"/>
      <c r="Z14" s="70">
        <v>0.80237994031379256</v>
      </c>
      <c r="AA14" s="70">
        <v>3.3596110637689791</v>
      </c>
      <c r="AB14" s="70">
        <v>3.5628243387317866</v>
      </c>
      <c r="AC14" s="83"/>
      <c r="AD14" s="70">
        <v>2.9466589848371112</v>
      </c>
      <c r="AE14" s="86">
        <f t="shared" si="0"/>
        <v>17.421120591301332</v>
      </c>
      <c r="AF14" s="201">
        <v>16</v>
      </c>
      <c r="AG14" s="201">
        <v>3</v>
      </c>
    </row>
    <row r="15" spans="1:33" s="50" customFormat="1" ht="14.25" customHeight="1" x14ac:dyDescent="0.2">
      <c r="A15" s="96">
        <v>1984</v>
      </c>
      <c r="B15" s="70">
        <v>3.4340996569519526</v>
      </c>
      <c r="C15" s="70">
        <v>3.6705264835923628</v>
      </c>
      <c r="D15" s="70">
        <v>2.9539459924559788</v>
      </c>
      <c r="E15" s="70">
        <v>2.3051615597439961</v>
      </c>
      <c r="F15" s="70">
        <v>2.7070871650326924</v>
      </c>
      <c r="G15" s="70">
        <v>3.9305959928968135</v>
      </c>
      <c r="H15" s="70">
        <v>0.85113657590547542</v>
      </c>
      <c r="I15" s="70">
        <v>3.9601493462268649</v>
      </c>
      <c r="J15" s="70">
        <v>3.0735487463253279</v>
      </c>
      <c r="K15" s="70">
        <v>3.5286703876081171</v>
      </c>
      <c r="L15" s="70">
        <v>3.7296331902524651</v>
      </c>
      <c r="M15" s="70">
        <v>2.2637868650819239</v>
      </c>
      <c r="N15" s="70">
        <v>2.3524469250720776</v>
      </c>
      <c r="O15" s="70">
        <v>1.6352015228134333</v>
      </c>
      <c r="P15" s="70">
        <v>3.46</v>
      </c>
      <c r="Q15" s="70">
        <v>3.0571762917480139</v>
      </c>
      <c r="R15" s="83"/>
      <c r="S15" s="83"/>
      <c r="T15" s="83"/>
      <c r="U15" s="70">
        <v>6.8970337136545181</v>
      </c>
      <c r="V15" s="83"/>
      <c r="W15" s="70">
        <v>1.6077500940851159</v>
      </c>
      <c r="X15" s="70">
        <v>1.132821705133773</v>
      </c>
      <c r="Y15" s="83"/>
      <c r="Z15" s="70">
        <v>0.84936337470567236</v>
      </c>
      <c r="AA15" s="70">
        <v>3.6271840070953987</v>
      </c>
      <c r="AB15" s="70">
        <v>3.9983343119999999</v>
      </c>
      <c r="AC15" s="83"/>
      <c r="AD15" s="70">
        <v>3.0653625190366709</v>
      </c>
      <c r="AE15" s="86">
        <f t="shared" si="0"/>
        <v>12.874088415726728</v>
      </c>
      <c r="AF15" s="201">
        <v>14</v>
      </c>
      <c r="AG15" s="201">
        <v>3</v>
      </c>
    </row>
    <row r="16" spans="1:33" s="50" customFormat="1" ht="14.25" customHeight="1" x14ac:dyDescent="0.2">
      <c r="A16" s="96">
        <v>1985</v>
      </c>
      <c r="B16" s="70">
        <v>3.4725183629624019</v>
      </c>
      <c r="C16" s="70">
        <v>3.7260298903094031</v>
      </c>
      <c r="D16" s="70">
        <v>3.5897681140816196</v>
      </c>
      <c r="E16" s="70">
        <v>2.3287686814433766</v>
      </c>
      <c r="F16" s="70">
        <v>2.74735748241168</v>
      </c>
      <c r="G16" s="70">
        <v>4.0031238853165894</v>
      </c>
      <c r="H16" s="70">
        <v>1.0435241939632347</v>
      </c>
      <c r="I16" s="70">
        <v>4.056184437552008</v>
      </c>
      <c r="J16" s="70">
        <v>3.4371446614721228</v>
      </c>
      <c r="K16" s="70">
        <v>3.6199087858385655</v>
      </c>
      <c r="L16" s="70">
        <v>3.5255789151978205</v>
      </c>
      <c r="M16" s="70">
        <v>2.9890777759285876</v>
      </c>
      <c r="N16" s="70">
        <v>2.5115328058098187</v>
      </c>
      <c r="O16" s="70">
        <v>1.7304105972274697</v>
      </c>
      <c r="P16" s="70">
        <v>3.5799999999999996</v>
      </c>
      <c r="Q16" s="70">
        <v>2.6508921244190642</v>
      </c>
      <c r="R16" s="83"/>
      <c r="S16" s="83"/>
      <c r="T16" s="83"/>
      <c r="U16" s="70">
        <v>7.1525237445478895</v>
      </c>
      <c r="V16" s="83"/>
      <c r="W16" s="70">
        <v>1.5082171759932819</v>
      </c>
      <c r="X16" s="70">
        <v>1.2786721387969302</v>
      </c>
      <c r="Y16" s="83"/>
      <c r="Z16" s="70">
        <v>0.88846946909751112</v>
      </c>
      <c r="AA16" s="70">
        <v>3.6597547375655815</v>
      </c>
      <c r="AB16" s="70">
        <v>3.8389625824016931</v>
      </c>
      <c r="AC16" s="83"/>
      <c r="AD16" s="70">
        <v>3.4548315122172624</v>
      </c>
      <c r="AE16" s="86">
        <f t="shared" si="0"/>
        <v>3.6229983239444832</v>
      </c>
      <c r="AF16" s="201">
        <v>14</v>
      </c>
      <c r="AG16" s="201">
        <v>3</v>
      </c>
    </row>
    <row r="17" spans="1:33" s="50" customFormat="1" ht="14.25" customHeight="1" x14ac:dyDescent="0.2">
      <c r="A17" s="96">
        <v>1986</v>
      </c>
      <c r="B17" s="70">
        <v>4.0368474433557875</v>
      </c>
      <c r="C17" s="70">
        <v>3.8694822923045522</v>
      </c>
      <c r="D17" s="70">
        <v>3.0865708555257272</v>
      </c>
      <c r="E17" s="70">
        <v>2.4903934476423766</v>
      </c>
      <c r="F17" s="70">
        <v>2.9924889007960811</v>
      </c>
      <c r="G17" s="70">
        <v>4.692918835476628</v>
      </c>
      <c r="H17" s="70">
        <v>1.4594241171667688</v>
      </c>
      <c r="I17" s="70">
        <v>4.6058889569299861</v>
      </c>
      <c r="J17" s="70">
        <v>3.233494718309859</v>
      </c>
      <c r="K17" s="70">
        <v>3.9297337466829974</v>
      </c>
      <c r="L17" s="70">
        <v>3.2937461726883042</v>
      </c>
      <c r="M17" s="70">
        <v>3.8761768983466012</v>
      </c>
      <c r="N17" s="70">
        <v>3.0996025974688712</v>
      </c>
      <c r="O17" s="70">
        <v>1.876950560896806</v>
      </c>
      <c r="P17" s="70">
        <v>3.63</v>
      </c>
      <c r="Q17" s="70">
        <v>2.2800088503147076</v>
      </c>
      <c r="R17" s="83"/>
      <c r="S17" s="83"/>
      <c r="T17" s="83"/>
      <c r="U17" s="70">
        <v>8.3389934203342992</v>
      </c>
      <c r="V17" s="83"/>
      <c r="W17" s="70">
        <v>1.6941965415392513</v>
      </c>
      <c r="X17" s="70">
        <v>1.4581498250292992</v>
      </c>
      <c r="Y17" s="83"/>
      <c r="Z17" s="70">
        <v>1.0222663426209431</v>
      </c>
      <c r="AA17" s="70">
        <v>4.5366232714813393</v>
      </c>
      <c r="AB17" s="70">
        <v>4.2138469457789975</v>
      </c>
      <c r="AC17" s="83"/>
      <c r="AD17" s="70">
        <v>3.2636204454990816</v>
      </c>
      <c r="AE17" s="86">
        <f t="shared" si="0"/>
        <v>11.22616923809872</v>
      </c>
      <c r="AF17" s="201">
        <v>13</v>
      </c>
      <c r="AG17" s="201">
        <v>3</v>
      </c>
    </row>
    <row r="18" spans="1:33" s="50" customFormat="1" ht="14.25" customHeight="1" x14ac:dyDescent="0.2">
      <c r="A18" s="96">
        <v>1987</v>
      </c>
      <c r="B18" s="70">
        <v>4.2023062143701182</v>
      </c>
      <c r="C18" s="70">
        <v>3.6311874167795488</v>
      </c>
      <c r="D18" s="70">
        <v>2.477432408402612</v>
      </c>
      <c r="E18" s="70">
        <v>2.7427803983053289</v>
      </c>
      <c r="F18" s="70">
        <v>3.0248143724241285</v>
      </c>
      <c r="G18" s="70">
        <v>4.9920013419027578</v>
      </c>
      <c r="H18" s="70">
        <v>1.6851529953598292</v>
      </c>
      <c r="I18" s="70">
        <v>3.8497637467216186</v>
      </c>
      <c r="J18" s="70">
        <v>3.2151873049543185</v>
      </c>
      <c r="K18" s="70">
        <v>4.2587130091938779</v>
      </c>
      <c r="L18" s="70">
        <v>3.1517296607775886</v>
      </c>
      <c r="M18" s="70">
        <v>4.4490859417240687</v>
      </c>
      <c r="N18" s="70">
        <v>3.5888823206617282</v>
      </c>
      <c r="O18" s="70">
        <v>1.8907018934584598</v>
      </c>
      <c r="P18" s="70">
        <v>3.5200000000000005</v>
      </c>
      <c r="Q18" s="70">
        <v>2.2344467038258466</v>
      </c>
      <c r="R18" s="83"/>
      <c r="S18" s="83"/>
      <c r="T18" s="83"/>
      <c r="U18" s="70">
        <v>8.0774145911410429</v>
      </c>
      <c r="V18" s="83"/>
      <c r="W18" s="70">
        <v>1.8942133596596846</v>
      </c>
      <c r="X18" s="70">
        <v>1.4162817704825659</v>
      </c>
      <c r="Y18" s="83"/>
      <c r="Z18" s="70">
        <v>1.0928816497103495</v>
      </c>
      <c r="AA18" s="70">
        <v>4.9437961157363528</v>
      </c>
      <c r="AB18" s="70">
        <v>3.775503630575527</v>
      </c>
      <c r="AC18" s="83"/>
      <c r="AD18" s="70">
        <v>3.3675936524771597</v>
      </c>
      <c r="AE18" s="86">
        <f t="shared" si="0"/>
        <v>4.5256751036673499</v>
      </c>
      <c r="AF18" s="201">
        <v>12</v>
      </c>
      <c r="AG18" s="201">
        <v>3</v>
      </c>
    </row>
    <row r="19" spans="1:33" s="50" customFormat="1" ht="14.25" customHeight="1" x14ac:dyDescent="0.2">
      <c r="A19" s="96">
        <v>1988</v>
      </c>
      <c r="B19" s="70">
        <v>3.9592275681994877</v>
      </c>
      <c r="C19" s="70">
        <v>3.2816416420982328</v>
      </c>
      <c r="D19" s="70">
        <v>2.7981788134082199</v>
      </c>
      <c r="E19" s="70">
        <v>2.5641977203439632</v>
      </c>
      <c r="F19" s="70">
        <v>2.9096336826700928</v>
      </c>
      <c r="G19" s="70">
        <v>4.6567424921272487</v>
      </c>
      <c r="H19" s="70">
        <v>1.6208918232226091</v>
      </c>
      <c r="I19" s="70">
        <v>3.6270776044243624</v>
      </c>
      <c r="J19" s="70">
        <v>2.9561346775986106</v>
      </c>
      <c r="K19" s="70">
        <v>3.9658705674749903</v>
      </c>
      <c r="L19" s="70">
        <v>2.6106987152724805</v>
      </c>
      <c r="M19" s="70">
        <v>4.3445215261786325</v>
      </c>
      <c r="N19" s="70">
        <v>3.5340756145673273</v>
      </c>
      <c r="O19" s="70">
        <v>1.8895281849927834</v>
      </c>
      <c r="P19" s="70">
        <v>3.7</v>
      </c>
      <c r="Q19" s="70">
        <v>2.3573100207089133</v>
      </c>
      <c r="R19" s="83"/>
      <c r="S19" s="83"/>
      <c r="T19" s="83"/>
      <c r="U19" s="70">
        <v>7.8970530185078953</v>
      </c>
      <c r="V19" s="83"/>
      <c r="W19" s="70">
        <v>2.0366149649845702</v>
      </c>
      <c r="X19" s="70">
        <v>1.5009117464506698</v>
      </c>
      <c r="Y19" s="83"/>
      <c r="Z19" s="70">
        <v>1.0316577874855375</v>
      </c>
      <c r="AA19" s="70">
        <v>4.6605843408285184</v>
      </c>
      <c r="AB19" s="70">
        <v>3.2804905218375238</v>
      </c>
      <c r="AC19" s="83"/>
      <c r="AD19" s="70">
        <v>3.1183125997180672</v>
      </c>
      <c r="AE19" s="86">
        <f t="shared" si="0"/>
        <v>18.653915593148824</v>
      </c>
      <c r="AF19" s="201">
        <v>16</v>
      </c>
      <c r="AG19" s="201">
        <v>3</v>
      </c>
    </row>
    <row r="20" spans="1:33" s="50" customFormat="1" ht="14.25" customHeight="1" x14ac:dyDescent="0.2">
      <c r="A20" s="96">
        <v>1989</v>
      </c>
      <c r="B20" s="70">
        <v>3.6284965465605987</v>
      </c>
      <c r="C20" s="70">
        <v>3.4332713149274681</v>
      </c>
      <c r="D20" s="70">
        <v>3.5069853806037492</v>
      </c>
      <c r="E20" s="70">
        <v>2.5917832475432849</v>
      </c>
      <c r="F20" s="70">
        <v>2.9956975198876927</v>
      </c>
      <c r="G20" s="70">
        <v>4.7056012728123537</v>
      </c>
      <c r="H20" s="70">
        <v>1.6897080393074404</v>
      </c>
      <c r="I20" s="70">
        <v>3.4938584557791295</v>
      </c>
      <c r="J20" s="70">
        <v>3.0024294244267664</v>
      </c>
      <c r="K20" s="70">
        <v>3.9516279644361254</v>
      </c>
      <c r="L20" s="70">
        <v>2.7466170519419744</v>
      </c>
      <c r="M20" s="70">
        <v>4.4026655685540472</v>
      </c>
      <c r="N20" s="70">
        <v>3.8775770145063171</v>
      </c>
      <c r="O20" s="70">
        <v>2.0771605024646207</v>
      </c>
      <c r="P20" s="70">
        <v>3.7299999999999995</v>
      </c>
      <c r="Q20" s="70">
        <v>2.71663591816211</v>
      </c>
      <c r="R20" s="83"/>
      <c r="S20" s="83"/>
      <c r="T20" s="83"/>
      <c r="U20" s="70">
        <v>7.6661907226133579</v>
      </c>
      <c r="V20" s="83"/>
      <c r="W20" s="70">
        <v>2.1110226338407276</v>
      </c>
      <c r="X20" s="70">
        <v>1.5410736649733721</v>
      </c>
      <c r="Y20" s="83"/>
      <c r="Z20" s="70">
        <v>1.0656604885353298</v>
      </c>
      <c r="AA20" s="70">
        <v>4.5571053908845283</v>
      </c>
      <c r="AB20" s="70">
        <v>3.7834138403442772</v>
      </c>
      <c r="AC20" s="83"/>
      <c r="AD20" s="70">
        <v>3.463564885353299</v>
      </c>
      <c r="AE20" s="86">
        <f t="shared" si="0"/>
        <v>7.6925111399933535</v>
      </c>
      <c r="AF20" s="201">
        <v>15</v>
      </c>
      <c r="AG20" s="201">
        <v>3</v>
      </c>
    </row>
    <row r="21" spans="1:33" s="50" customFormat="1" ht="14.25" customHeight="1" x14ac:dyDescent="0.2">
      <c r="A21" s="96">
        <v>1990</v>
      </c>
      <c r="B21" s="70">
        <v>3.8598851048973244</v>
      </c>
      <c r="C21" s="70">
        <v>4.1529504554543433</v>
      </c>
      <c r="D21" s="70">
        <v>3.5039082712034384</v>
      </c>
      <c r="E21" s="70">
        <v>2.9020617640524327</v>
      </c>
      <c r="F21" s="70">
        <v>3.3452337575776809</v>
      </c>
      <c r="G21" s="70">
        <v>4.9749630240898846</v>
      </c>
      <c r="H21" s="70">
        <v>2.1586764845907256</v>
      </c>
      <c r="I21" s="70">
        <v>3.709778461929095</v>
      </c>
      <c r="J21" s="70">
        <v>3.2666064684038467</v>
      </c>
      <c r="K21" s="83"/>
      <c r="L21" s="70">
        <v>3.0879080839178599</v>
      </c>
      <c r="M21" s="70">
        <v>4.9821109594693249</v>
      </c>
      <c r="N21" s="70">
        <v>4.2673174215253749</v>
      </c>
      <c r="O21" s="70">
        <v>2.283160495913152</v>
      </c>
      <c r="P21" s="70">
        <v>3.9799999999999995</v>
      </c>
      <c r="Q21" s="70">
        <v>2.5871222257155275</v>
      </c>
      <c r="R21" s="70">
        <v>2.0261947257526773</v>
      </c>
      <c r="S21" s="83"/>
      <c r="T21" s="83"/>
      <c r="U21" s="70">
        <v>6.516983607915992</v>
      </c>
      <c r="V21" s="83"/>
      <c r="W21" s="70">
        <v>1.9193172350414973</v>
      </c>
      <c r="X21" s="70">
        <v>1.6283667872218917</v>
      </c>
      <c r="Y21" s="83"/>
      <c r="Z21" s="83"/>
      <c r="AA21" s="70">
        <v>5.0186587340616482</v>
      </c>
      <c r="AB21" s="70">
        <v>4.1392595960715139</v>
      </c>
      <c r="AC21" s="83"/>
      <c r="AD21" s="70">
        <v>3.5039082712034384</v>
      </c>
      <c r="AE21" s="86">
        <f t="shared" si="0"/>
        <v>13.587448413226999</v>
      </c>
      <c r="AF21" s="201">
        <v>14</v>
      </c>
      <c r="AG21" s="201">
        <v>4</v>
      </c>
    </row>
    <row r="22" spans="1:33" s="50" customFormat="1" ht="14.25" customHeight="1" x14ac:dyDescent="0.2">
      <c r="A22" s="96">
        <v>1991</v>
      </c>
      <c r="B22" s="70">
        <v>3.9940683063364979</v>
      </c>
      <c r="C22" s="70">
        <v>3.9800540315774229</v>
      </c>
      <c r="D22" s="70">
        <v>3.693329838511874</v>
      </c>
      <c r="E22" s="70">
        <v>2.8659191882309258</v>
      </c>
      <c r="F22" s="70">
        <v>3.2443046067259624</v>
      </c>
      <c r="G22" s="70">
        <v>4.8139033797424116</v>
      </c>
      <c r="H22" s="70">
        <v>2.4314766706995874</v>
      </c>
      <c r="I22" s="70">
        <v>3.6367042999800745</v>
      </c>
      <c r="J22" s="70">
        <v>3.6226900252209995</v>
      </c>
      <c r="K22" s="83"/>
      <c r="L22" s="70">
        <v>3.1462046834124342</v>
      </c>
      <c r="M22" s="70">
        <v>5.5286313924552584</v>
      </c>
      <c r="N22" s="70">
        <v>4.4915750602836759</v>
      </c>
      <c r="O22" s="70">
        <v>2.522409036510779</v>
      </c>
      <c r="P22" s="70">
        <v>4.1100000000000003</v>
      </c>
      <c r="Q22" s="70">
        <v>2.6754251653978702</v>
      </c>
      <c r="R22" s="70">
        <v>2.1613925062164641</v>
      </c>
      <c r="S22" s="70">
        <v>2.3848962525522093</v>
      </c>
      <c r="T22" s="70">
        <v>3.5634312198046061</v>
      </c>
      <c r="U22" s="70">
        <v>7.106256780298045</v>
      </c>
      <c r="V22" s="83"/>
      <c r="W22" s="70">
        <v>1.8948102544351801</v>
      </c>
      <c r="X22" s="70">
        <v>1.6611472928042847</v>
      </c>
      <c r="Y22" s="70">
        <v>1.8328775447692194</v>
      </c>
      <c r="Z22" s="83"/>
      <c r="AA22" s="70">
        <v>5.0928257129405194</v>
      </c>
      <c r="AB22" s="70">
        <v>4.196890742949158</v>
      </c>
      <c r="AC22" s="83"/>
      <c r="AD22" s="70">
        <v>3.5930606225128026</v>
      </c>
      <c r="AE22" s="86">
        <f t="shared" si="0"/>
        <v>14.387159911754477</v>
      </c>
      <c r="AF22" s="201">
        <v>18</v>
      </c>
      <c r="AG22" s="201">
        <v>4</v>
      </c>
    </row>
    <row r="23" spans="1:33" s="50" customFormat="1" ht="14.25" customHeight="1" x14ac:dyDescent="0.2">
      <c r="A23" s="96">
        <v>1992</v>
      </c>
      <c r="B23" s="70">
        <v>4.1219589551731719</v>
      </c>
      <c r="C23" s="70">
        <v>4.1514541891994563</v>
      </c>
      <c r="D23" s="70">
        <v>3.7957292731902212</v>
      </c>
      <c r="E23" s="70">
        <v>3.0601305302269526</v>
      </c>
      <c r="F23" s="70">
        <v>3.3993257215292174</v>
      </c>
      <c r="G23" s="70">
        <v>5.0805540610273994</v>
      </c>
      <c r="H23" s="70">
        <v>2.8684115090561075</v>
      </c>
      <c r="I23" s="70">
        <v>3.8270066149103337</v>
      </c>
      <c r="J23" s="70">
        <v>4.1367065721863145</v>
      </c>
      <c r="K23" s="83"/>
      <c r="L23" s="70">
        <v>3.008513870680956</v>
      </c>
      <c r="M23" s="70">
        <v>6.5848109963678763</v>
      </c>
      <c r="N23" s="70">
        <v>4.7561064867382763</v>
      </c>
      <c r="O23" s="70">
        <v>2.6612454368711296</v>
      </c>
      <c r="P23" s="70">
        <v>4.32</v>
      </c>
      <c r="Q23" s="70">
        <v>2.6096343515193512</v>
      </c>
      <c r="R23" s="70">
        <v>2.1490466819369618</v>
      </c>
      <c r="S23" s="70">
        <v>2.9429485156445705</v>
      </c>
      <c r="T23" s="70">
        <v>3.4188078605970276</v>
      </c>
      <c r="U23" s="70">
        <v>7.6729125385835975</v>
      </c>
      <c r="V23" s="83"/>
      <c r="W23" s="70">
        <v>1.8408440508332611</v>
      </c>
      <c r="X23" s="70"/>
      <c r="Y23" s="70">
        <v>1.9689771448194289</v>
      </c>
      <c r="Z23" s="83"/>
      <c r="AA23" s="70">
        <v>5.5118021736315921</v>
      </c>
      <c r="AB23" s="70">
        <v>4.6585093309117536</v>
      </c>
      <c r="AC23" s="83"/>
      <c r="AD23" s="70">
        <v>3.7957292731902212</v>
      </c>
      <c r="AE23" s="86">
        <f t="shared" si="0"/>
        <v>13.812121178208841</v>
      </c>
      <c r="AF23" s="201">
        <v>17</v>
      </c>
      <c r="AG23" s="201">
        <v>4</v>
      </c>
    </row>
    <row r="24" spans="1:33" s="50" customFormat="1" ht="14.25" customHeight="1" x14ac:dyDescent="0.2">
      <c r="A24" s="96">
        <v>1993</v>
      </c>
      <c r="B24" s="70">
        <v>4.712393222124267</v>
      </c>
      <c r="C24" s="70">
        <v>4.4627300050580816</v>
      </c>
      <c r="D24" s="70">
        <v>4.176771174926718</v>
      </c>
      <c r="E24" s="70">
        <v>3.2690277484603776</v>
      </c>
      <c r="F24" s="70">
        <v>3.6825324517262485</v>
      </c>
      <c r="G24" s="70">
        <v>5.4847887999227805</v>
      </c>
      <c r="H24" s="70">
        <v>3.1129882377940108</v>
      </c>
      <c r="I24" s="70">
        <v>4.0492253017922097</v>
      </c>
      <c r="J24" s="70">
        <v>4.6109675401911288</v>
      </c>
      <c r="K24" s="83"/>
      <c r="L24" s="70">
        <v>4.1818588858586221</v>
      </c>
      <c r="M24" s="70">
        <v>7.3494609523858614</v>
      </c>
      <c r="N24" s="70">
        <v>5.0478781700569559</v>
      </c>
      <c r="O24" s="70">
        <v>2.352614886861915</v>
      </c>
      <c r="P24" s="70">
        <v>4.55</v>
      </c>
      <c r="Q24" s="70">
        <v>2.8033865956110722</v>
      </c>
      <c r="R24" s="70">
        <v>2.4572765076825775</v>
      </c>
      <c r="S24" s="70">
        <v>3.4953668691194002</v>
      </c>
      <c r="T24" s="70">
        <v>3.5219102029838334</v>
      </c>
      <c r="U24" s="70">
        <v>10.280381281504214</v>
      </c>
      <c r="V24" s="83"/>
      <c r="W24" s="70">
        <v>2.1665252964836936</v>
      </c>
      <c r="X24" s="70"/>
      <c r="Y24" s="70">
        <v>2.1998785713104132</v>
      </c>
      <c r="Z24" s="70">
        <v>3.7628927997194266</v>
      </c>
      <c r="AA24" s="70">
        <v>6.3612532554736223</v>
      </c>
      <c r="AB24" s="70">
        <v>5.5528426250630307</v>
      </c>
      <c r="AC24" s="83"/>
      <c r="AD24" s="70">
        <v>4.1129982383594639</v>
      </c>
      <c r="AE24" s="86">
        <f t="shared" si="0"/>
        <v>10.624895424580615</v>
      </c>
      <c r="AF24" s="201">
        <v>16</v>
      </c>
      <c r="AG24" s="201">
        <v>3</v>
      </c>
    </row>
    <row r="25" spans="1:33" s="50" customFormat="1" ht="14.25" customHeight="1" x14ac:dyDescent="0.2">
      <c r="A25" s="96">
        <v>1994</v>
      </c>
      <c r="B25" s="70">
        <v>4.64140881972921</v>
      </c>
      <c r="C25" s="70">
        <v>4.2927220135725914</v>
      </c>
      <c r="D25" s="70">
        <v>3.596910992390344</v>
      </c>
      <c r="E25" s="70">
        <v>3.3706391261806452</v>
      </c>
      <c r="F25" s="70">
        <v>3.4868680615661845</v>
      </c>
      <c r="G25" s="70">
        <v>5.2845422621958615</v>
      </c>
      <c r="H25" s="70">
        <v>3.0529467027935038</v>
      </c>
      <c r="I25" s="70">
        <v>4.0215211643396662</v>
      </c>
      <c r="J25" s="70">
        <v>4.7731349464994883</v>
      </c>
      <c r="K25" s="83"/>
      <c r="L25" s="70">
        <v>4.1300015040328359</v>
      </c>
      <c r="M25" s="70">
        <v>7.2061939939034474</v>
      </c>
      <c r="N25" s="70">
        <v>4.8893638818850276</v>
      </c>
      <c r="O25" s="70">
        <v>2.3621844511839494</v>
      </c>
      <c r="P25" s="70">
        <v>4.38</v>
      </c>
      <c r="Q25" s="70">
        <v>2.958348855979402</v>
      </c>
      <c r="R25" s="70">
        <v>2.3721803704517166</v>
      </c>
      <c r="S25" s="70">
        <v>3.6764506295394215</v>
      </c>
      <c r="T25" s="70">
        <v>3.0201723138098</v>
      </c>
      <c r="U25" s="70">
        <v>10.646025943816113</v>
      </c>
      <c r="V25" s="83"/>
      <c r="W25" s="70">
        <v>2.2806648285926316</v>
      </c>
      <c r="X25" s="70"/>
      <c r="Y25" s="70">
        <v>2.3109353182344976</v>
      </c>
      <c r="Z25" s="70">
        <v>3.7193259323372638</v>
      </c>
      <c r="AA25" s="70">
        <v>6.9098129106446082</v>
      </c>
      <c r="AB25" s="70">
        <v>4.3169204021661089</v>
      </c>
      <c r="AC25" s="83"/>
      <c r="AD25" s="70">
        <v>3.870423548338465</v>
      </c>
      <c r="AE25" s="86">
        <f t="shared" si="0"/>
        <v>13.165909242162686</v>
      </c>
      <c r="AF25" s="201">
        <v>17</v>
      </c>
      <c r="AG25" s="201">
        <v>3</v>
      </c>
    </row>
    <row r="26" spans="1:33" s="50" customFormat="1" ht="14.25" customHeight="1" x14ac:dyDescent="0.2">
      <c r="A26" s="96">
        <v>1995</v>
      </c>
      <c r="B26" s="70">
        <v>4.9207861486158784</v>
      </c>
      <c r="C26" s="70">
        <v>4.6391249885940944</v>
      </c>
      <c r="D26" s="70">
        <v>3.8222725853223287</v>
      </c>
      <c r="E26" s="70">
        <v>3.6615950802831962</v>
      </c>
      <c r="F26" s="70">
        <v>3.7941415085287411</v>
      </c>
      <c r="G26" s="70">
        <v>5.5835182898436075</v>
      </c>
      <c r="H26" s="70">
        <v>3.4876278932109175</v>
      </c>
      <c r="I26" s="70">
        <v>4.2994747662148836</v>
      </c>
      <c r="J26" s="70">
        <v>5.3101412815871685</v>
      </c>
      <c r="K26" s="83"/>
      <c r="L26" s="70">
        <v>4.4982944085832024</v>
      </c>
      <c r="M26" s="70">
        <v>7.2900535535050057</v>
      </c>
      <c r="N26" s="70">
        <v>4.6971140509515212</v>
      </c>
      <c r="O26" s="70">
        <v>2.4962052905567105</v>
      </c>
      <c r="P26" s="70">
        <v>4.34</v>
      </c>
      <c r="Q26" s="70">
        <v>3.8363145563214025</v>
      </c>
      <c r="R26" s="70">
        <v>2.276269359984787</v>
      </c>
      <c r="S26" s="70">
        <v>3.8442107769792799</v>
      </c>
      <c r="T26" s="70">
        <v>2.8529537393722419</v>
      </c>
      <c r="U26" s="70">
        <v>11.088777710909401</v>
      </c>
      <c r="V26" s="83"/>
      <c r="W26" s="70">
        <v>2.5864457495324653</v>
      </c>
      <c r="X26" s="70"/>
      <c r="Y26" s="70">
        <v>2.5086339031262668</v>
      </c>
      <c r="Z26" s="70">
        <v>3.976392847366367</v>
      </c>
      <c r="AA26" s="70">
        <v>7.9286747562795457</v>
      </c>
      <c r="AB26" s="70">
        <v>4.1586205264300675</v>
      </c>
      <c r="AC26" s="83"/>
      <c r="AD26" s="70">
        <v>4.0675066868982173</v>
      </c>
      <c r="AE26" s="86">
        <f t="shared" si="0"/>
        <v>6.699271422945821</v>
      </c>
      <c r="AF26" s="201">
        <v>15</v>
      </c>
      <c r="AG26" s="201">
        <v>3</v>
      </c>
    </row>
    <row r="27" spans="1:33" s="50" customFormat="1" ht="14.25" customHeight="1" x14ac:dyDescent="0.2">
      <c r="A27" s="96">
        <v>1996</v>
      </c>
      <c r="B27" s="70">
        <v>5.0839746315642502</v>
      </c>
      <c r="C27" s="70">
        <v>4.5471069104710651</v>
      </c>
      <c r="D27" s="70">
        <v>4.0228965745134477</v>
      </c>
      <c r="E27" s="70">
        <v>3.8882237982203378</v>
      </c>
      <c r="F27" s="70">
        <v>3.5953868594422382</v>
      </c>
      <c r="G27" s="70">
        <v>5.3849459297528544</v>
      </c>
      <c r="H27" s="70">
        <v>3.408296593000673</v>
      </c>
      <c r="I27" s="70">
        <v>4.2624043311034665</v>
      </c>
      <c r="J27" s="70">
        <v>5.4174833673948637</v>
      </c>
      <c r="K27" s="83"/>
      <c r="L27" s="70">
        <v>4.4494945975450317</v>
      </c>
      <c r="M27" s="70">
        <v>6.7759213889488326</v>
      </c>
      <c r="N27" s="70">
        <v>4.5959130669340826</v>
      </c>
      <c r="O27" s="70">
        <v>2.8758595478470697</v>
      </c>
      <c r="P27" s="70">
        <v>4.1899999999999995</v>
      </c>
      <c r="Q27" s="70">
        <v>4.0449928474261148</v>
      </c>
      <c r="R27" s="70">
        <v>2.3212156904727514</v>
      </c>
      <c r="S27" s="70">
        <v>3.8002115998892045</v>
      </c>
      <c r="T27" s="70">
        <v>3.0863204299877465</v>
      </c>
      <c r="U27" s="70">
        <v>9.5165257928448703</v>
      </c>
      <c r="V27" s="83"/>
      <c r="W27" s="70">
        <v>2.7243789911208673</v>
      </c>
      <c r="X27" s="70"/>
      <c r="Y27" s="70">
        <v>2.5651686859580787</v>
      </c>
      <c r="Z27" s="70">
        <v>4.0826349881313551</v>
      </c>
      <c r="AA27" s="70">
        <v>7.7086723912394532</v>
      </c>
      <c r="AB27" s="70">
        <v>4.7653219217419878</v>
      </c>
      <c r="AC27" s="83"/>
      <c r="AD27" s="70">
        <v>4.1363174940656773</v>
      </c>
      <c r="AE27" s="86">
        <f t="shared" si="0"/>
        <v>1.2978333024807656</v>
      </c>
      <c r="AF27" s="201">
        <v>13</v>
      </c>
      <c r="AG27" s="201">
        <v>3</v>
      </c>
    </row>
    <row r="28" spans="1:33" s="50" customFormat="1" ht="14.25" customHeight="1" x14ac:dyDescent="0.2">
      <c r="A28" s="90">
        <v>1997</v>
      </c>
      <c r="B28" s="70">
        <v>4.9607686208805193</v>
      </c>
      <c r="C28" s="70">
        <v>3.8260879321435519</v>
      </c>
      <c r="D28" s="70">
        <v>3.3741667076767001</v>
      </c>
      <c r="E28" s="70">
        <v>2.9197271380914631</v>
      </c>
      <c r="F28" s="70">
        <v>3.0027525543405091</v>
      </c>
      <c r="G28" s="70">
        <v>4.4072658458868768</v>
      </c>
      <c r="H28" s="70">
        <v>2.9681586309034063</v>
      </c>
      <c r="I28" s="70">
        <v>3.673874669020301</v>
      </c>
      <c r="J28" s="70">
        <v>4.7186111568208009</v>
      </c>
      <c r="K28" s="83"/>
      <c r="L28" s="70">
        <v>3.8537630708932342</v>
      </c>
      <c r="M28" s="70">
        <v>5.6941597977470941</v>
      </c>
      <c r="N28" s="70">
        <v>3.6877122383951417</v>
      </c>
      <c r="O28" s="70">
        <v>2.0870816157162233</v>
      </c>
      <c r="P28" s="70">
        <v>3.95</v>
      </c>
      <c r="Q28" s="70">
        <v>3.4600396876912525</v>
      </c>
      <c r="R28" s="70">
        <v>2.1907346383558797</v>
      </c>
      <c r="S28" s="70">
        <v>3.1579624672997189</v>
      </c>
      <c r="T28" s="70">
        <v>3.3202708480908072</v>
      </c>
      <c r="U28" s="70">
        <v>8.2445043910324749</v>
      </c>
      <c r="V28" s="83"/>
      <c r="W28" s="70">
        <v>2.732527850318998</v>
      </c>
      <c r="X28" s="70"/>
      <c r="Y28" s="70">
        <v>2.2095892204352512</v>
      </c>
      <c r="Z28" s="70">
        <v>3.7638188699567672</v>
      </c>
      <c r="AA28" s="70">
        <v>6.214396107080125</v>
      </c>
      <c r="AB28" s="70">
        <v>4.0606179484101048</v>
      </c>
      <c r="AC28" s="83"/>
      <c r="AD28" s="70">
        <v>3.6807934537077216</v>
      </c>
      <c r="AE28" s="86">
        <f t="shared" si="0"/>
        <v>7.3138183296077797</v>
      </c>
      <c r="AF28" s="201">
        <v>17</v>
      </c>
      <c r="AG28" s="201">
        <v>3</v>
      </c>
    </row>
    <row r="29" spans="1:33" s="50" customFormat="1" ht="14.25" customHeight="1" x14ac:dyDescent="0.2">
      <c r="A29" s="90">
        <v>1998</v>
      </c>
      <c r="B29" s="70">
        <v>4.7590163296379782</v>
      </c>
      <c r="C29" s="70">
        <v>3.726208530439949</v>
      </c>
      <c r="D29" s="70">
        <v>3.4064493147650472</v>
      </c>
      <c r="E29" s="70">
        <v>2.7879060200574255</v>
      </c>
      <c r="F29" s="70">
        <v>2.8351586644651787</v>
      </c>
      <c r="G29" s="70">
        <v>4.0839785523843641</v>
      </c>
      <c r="H29" s="70">
        <v>2.9229135755081481</v>
      </c>
      <c r="I29" s="70">
        <v>3.5844505972166898</v>
      </c>
      <c r="J29" s="70">
        <v>4.5092523520541414</v>
      </c>
      <c r="K29" s="83"/>
      <c r="L29" s="70">
        <v>3.7869619303927742</v>
      </c>
      <c r="M29" s="70">
        <v>5.4880571290718816</v>
      </c>
      <c r="N29" s="70">
        <v>3.2671828419074913</v>
      </c>
      <c r="O29" s="83"/>
      <c r="P29" s="70">
        <v>3.9200000000000004</v>
      </c>
      <c r="Q29" s="70">
        <v>2.8542714928091435</v>
      </c>
      <c r="R29" s="70">
        <v>2.0383451113993201</v>
      </c>
      <c r="S29" s="70">
        <v>3.1224693795743215</v>
      </c>
      <c r="T29" s="70">
        <v>3.371910347701939</v>
      </c>
      <c r="U29" s="70">
        <v>7.1748593684226609</v>
      </c>
      <c r="V29" s="83"/>
      <c r="W29" s="70">
        <v>2.2611140397306331</v>
      </c>
      <c r="X29" s="70"/>
      <c r="Y29" s="70">
        <v>2.238323459764838</v>
      </c>
      <c r="Z29" s="70">
        <v>3.8335395370232739</v>
      </c>
      <c r="AA29" s="70">
        <v>6.103739768909735</v>
      </c>
      <c r="AB29" s="70">
        <v>3.9191433658651307</v>
      </c>
      <c r="AC29" s="83"/>
      <c r="AD29" s="70">
        <v>3.5844505972166898</v>
      </c>
      <c r="AE29" s="86">
        <f t="shared" si="0"/>
        <v>9.3612505928764431</v>
      </c>
      <c r="AF29" s="201">
        <v>17</v>
      </c>
      <c r="AG29" s="201">
        <v>3</v>
      </c>
    </row>
    <row r="30" spans="1:33" s="50" customFormat="1" ht="14.25" customHeight="1" x14ac:dyDescent="0.2">
      <c r="A30" s="96">
        <v>1999</v>
      </c>
      <c r="B30" s="70">
        <v>3.5035088518209259</v>
      </c>
      <c r="C30" s="70">
        <v>3.4310678793208687</v>
      </c>
      <c r="D30" s="70">
        <v>3.2251029487528475</v>
      </c>
      <c r="E30" s="70">
        <v>2.5486051234110869</v>
      </c>
      <c r="F30" s="70">
        <v>2.6934870684112004</v>
      </c>
      <c r="G30" s="70">
        <v>3.5166799377300264</v>
      </c>
      <c r="H30" s="70">
        <v>2.9700798725023261</v>
      </c>
      <c r="I30" s="70">
        <v>3.4969233088663749</v>
      </c>
      <c r="J30" s="70">
        <v>4.3003595493215494</v>
      </c>
      <c r="K30" s="83"/>
      <c r="L30" s="70">
        <v>3.6944895975028933</v>
      </c>
      <c r="M30" s="70">
        <v>4.8140318997764968</v>
      </c>
      <c r="N30" s="70">
        <v>2.8778822711386178</v>
      </c>
      <c r="O30" s="83"/>
      <c r="P30" s="70">
        <v>3.94</v>
      </c>
      <c r="Q30" s="70">
        <v>3.1150533604961579</v>
      </c>
      <c r="R30" s="70">
        <v>2.0803698066619858</v>
      </c>
      <c r="S30" s="70">
        <v>2.9842784451185311</v>
      </c>
      <c r="T30" s="70">
        <v>3.3999011504105234</v>
      </c>
      <c r="U30" s="70">
        <v>8.1516365481876925</v>
      </c>
      <c r="V30" s="83"/>
      <c r="W30" s="70">
        <v>2.0355283034227565</v>
      </c>
      <c r="X30" s="70"/>
      <c r="Y30" s="70">
        <v>2.2731940630118248</v>
      </c>
      <c r="Z30" s="70">
        <v>3.7116120091847251</v>
      </c>
      <c r="AA30" s="70">
        <v>5.5856122997232367</v>
      </c>
      <c r="AB30" s="70">
        <v>4.2237103895493684</v>
      </c>
      <c r="AC30" s="83"/>
      <c r="AD30" s="70">
        <v>3.4310678793208687</v>
      </c>
      <c r="AE30" s="86">
        <f t="shared" si="0"/>
        <v>14.833053107065524</v>
      </c>
      <c r="AF30" s="201">
        <v>18</v>
      </c>
      <c r="AG30" s="201">
        <v>4</v>
      </c>
    </row>
    <row r="31" spans="1:33" s="50" customFormat="1" ht="14.25" customHeight="1" x14ac:dyDescent="0.2">
      <c r="A31" s="96">
        <v>2000</v>
      </c>
      <c r="B31" s="70">
        <v>2.5264300058152234</v>
      </c>
      <c r="C31" s="70">
        <v>3.1534716699091221</v>
      </c>
      <c r="D31" s="70">
        <v>3.1656502680379437</v>
      </c>
      <c r="E31" s="70">
        <v>2.2890064631000575</v>
      </c>
      <c r="F31" s="70">
        <v>2.3620598608585701</v>
      </c>
      <c r="G31" s="70">
        <v>2.6786245844787908</v>
      </c>
      <c r="H31" s="70">
        <v>2.7516779822373034</v>
      </c>
      <c r="I31" s="70">
        <v>3.2326128508141769</v>
      </c>
      <c r="J31" s="70">
        <v>4.9798066138719346</v>
      </c>
      <c r="K31" s="83"/>
      <c r="L31" s="70">
        <v>3.6283187553394534</v>
      </c>
      <c r="M31" s="70">
        <v>4.4258183475365476</v>
      </c>
      <c r="N31" s="70">
        <v>2.6786245844787908</v>
      </c>
      <c r="O31" s="83"/>
      <c r="P31" s="70">
        <v>3.66</v>
      </c>
      <c r="Q31" s="70">
        <v>2.9843095234647632</v>
      </c>
      <c r="R31" s="70">
        <v>2.2684764340371202</v>
      </c>
      <c r="S31" s="70">
        <v>2.8381236961844469</v>
      </c>
      <c r="T31" s="70">
        <v>3.2182082182905147</v>
      </c>
      <c r="U31" s="70">
        <v>8.7476582213332073</v>
      </c>
      <c r="V31" s="83"/>
      <c r="W31" s="70">
        <v>1.848669904911888</v>
      </c>
      <c r="X31" s="70">
        <v>1.0438006127758026</v>
      </c>
      <c r="Y31" s="70">
        <v>2.4366840004077632</v>
      </c>
      <c r="Z31" s="70">
        <v>3.9083567800804184</v>
      </c>
      <c r="AA31" s="70">
        <v>4.5631577201227778</v>
      </c>
      <c r="AB31" s="70">
        <v>4.4814072378367458</v>
      </c>
      <c r="AC31" s="83"/>
      <c r="AD31" s="70">
        <v>3.0688905966869426</v>
      </c>
      <c r="AE31" s="86">
        <f t="shared" si="0"/>
        <v>19.261338411711275</v>
      </c>
      <c r="AF31" s="201">
        <v>18</v>
      </c>
      <c r="AG31" s="201">
        <v>4</v>
      </c>
    </row>
    <row r="32" spans="1:33" s="50" customFormat="1" ht="14.25" customHeight="1" x14ac:dyDescent="0.2">
      <c r="A32" s="96">
        <v>2001</v>
      </c>
      <c r="B32" s="83"/>
      <c r="C32" s="83"/>
      <c r="D32" s="70">
        <v>3.5061663763903694</v>
      </c>
      <c r="E32" s="70">
        <v>2.3814057637971566</v>
      </c>
      <c r="F32" s="70">
        <v>2.4124946118885031</v>
      </c>
      <c r="G32" s="70">
        <v>3.0467071129519758</v>
      </c>
      <c r="H32" s="70">
        <v>2.9969649560058214</v>
      </c>
      <c r="I32" s="70">
        <v>4.1907767227135349</v>
      </c>
      <c r="J32" s="70">
        <v>6.2177696182693385</v>
      </c>
      <c r="K32" s="83"/>
      <c r="L32" s="70">
        <v>3.6871373836337176</v>
      </c>
      <c r="M32" s="70">
        <v>4.5762784390462325</v>
      </c>
      <c r="N32" s="70">
        <v>2.7171653231837007</v>
      </c>
      <c r="O32" s="83"/>
      <c r="P32" s="70">
        <v>3.34</v>
      </c>
      <c r="Q32" s="70">
        <v>3.0492692372279269</v>
      </c>
      <c r="R32" s="70">
        <v>2.5827302571415283</v>
      </c>
      <c r="S32" s="70">
        <v>2.95863796428283</v>
      </c>
      <c r="T32" s="70">
        <v>3.5224547262151673</v>
      </c>
      <c r="U32" s="70">
        <v>8.1725886990693404</v>
      </c>
      <c r="V32" s="83"/>
      <c r="W32" s="70">
        <v>1.9064818062728306</v>
      </c>
      <c r="X32" s="70">
        <v>1.4205456777493604</v>
      </c>
      <c r="Y32" s="70">
        <v>3.1112028950559312</v>
      </c>
      <c r="Z32" s="70">
        <v>4.2579286345908427</v>
      </c>
      <c r="AA32" s="70">
        <v>4.6877174553249104</v>
      </c>
      <c r="AB32" s="70">
        <v>4.6299814888407971</v>
      </c>
      <c r="AC32" s="83"/>
      <c r="AD32" s="70">
        <v>3.2256014475279655</v>
      </c>
      <c r="AE32" s="86">
        <f t="shared" si="0"/>
        <v>3.5465805163160202</v>
      </c>
      <c r="AF32" s="201">
        <v>12</v>
      </c>
      <c r="AG32" s="201">
        <v>4</v>
      </c>
    </row>
    <row r="33" spans="1:33" s="50" customFormat="1" ht="14.25" customHeight="1" x14ac:dyDescent="0.2">
      <c r="A33" s="96">
        <v>2002</v>
      </c>
      <c r="B33" s="83"/>
      <c r="C33" s="83"/>
      <c r="D33" s="70">
        <v>3.9971269426621361</v>
      </c>
      <c r="E33" s="70">
        <v>2.5755725133285643</v>
      </c>
      <c r="F33" s="70">
        <v>2.4373710613938608</v>
      </c>
      <c r="G33" s="70">
        <v>3.2351703521078305</v>
      </c>
      <c r="H33" s="70">
        <v>3.0592775951000268</v>
      </c>
      <c r="I33" s="70">
        <v>5.0066616905435755</v>
      </c>
      <c r="J33" s="70">
        <v>5.6536957609651415</v>
      </c>
      <c r="K33" s="83"/>
      <c r="L33" s="83"/>
      <c r="M33" s="70">
        <v>4.5606479138452141</v>
      </c>
      <c r="N33" s="70">
        <v>3.0718413634577266</v>
      </c>
      <c r="O33" s="83"/>
      <c r="P33" s="70">
        <v>3.22</v>
      </c>
      <c r="Q33" s="70">
        <v>3.2507429501202409</v>
      </c>
      <c r="R33" s="70">
        <v>2.3307398782962494</v>
      </c>
      <c r="S33" s="70">
        <v>3.2785029934814593</v>
      </c>
      <c r="T33" s="70">
        <v>3.9151565082919033</v>
      </c>
      <c r="U33" s="70">
        <v>7.0670161406859124</v>
      </c>
      <c r="V33" s="83"/>
      <c r="W33" s="70">
        <v>2.1914584609339789</v>
      </c>
      <c r="X33" s="70">
        <v>1.6526945702861877</v>
      </c>
      <c r="Y33" s="70">
        <v>3.0048189234805713</v>
      </c>
      <c r="Z33" s="70">
        <v>4.4563686364763013</v>
      </c>
      <c r="AA33" s="70">
        <v>4.6969750597074178</v>
      </c>
      <c r="AB33" s="70">
        <v>5.2657882806931235</v>
      </c>
      <c r="AC33" s="83"/>
      <c r="AD33" s="70">
        <v>3.2507429501202409</v>
      </c>
      <c r="AE33" s="86">
        <f t="shared" si="0"/>
        <v>-0.94572073498163278</v>
      </c>
      <c r="AF33" s="201">
        <v>9</v>
      </c>
      <c r="AG33" s="201">
        <v>3</v>
      </c>
    </row>
    <row r="34" spans="1:33" s="50" customFormat="1" ht="14.25" customHeight="1" x14ac:dyDescent="0.2">
      <c r="A34" s="96">
        <v>2003</v>
      </c>
      <c r="B34" s="83"/>
      <c r="C34" s="83"/>
      <c r="D34" s="70">
        <v>4.9433241949216962</v>
      </c>
      <c r="E34" s="70">
        <v>3.6937940395752897</v>
      </c>
      <c r="F34" s="70">
        <v>2.5074912721836</v>
      </c>
      <c r="G34" s="70">
        <v>4.0050688181911847</v>
      </c>
      <c r="H34" s="70">
        <v>3.4101881301696961</v>
      </c>
      <c r="I34" s="70">
        <v>5.7551247957427734</v>
      </c>
      <c r="J34" s="70">
        <v>6.9172173025754491</v>
      </c>
      <c r="K34" s="83"/>
      <c r="L34" s="83"/>
      <c r="M34" s="70">
        <v>5.07723750009038</v>
      </c>
      <c r="N34" s="70">
        <v>3.1334994380666781</v>
      </c>
      <c r="O34" s="83"/>
      <c r="P34" s="70">
        <v>3.12</v>
      </c>
      <c r="Q34" s="70">
        <v>3.300639374729978</v>
      </c>
      <c r="R34" s="70">
        <v>2.5621877676994029</v>
      </c>
      <c r="S34" s="70">
        <v>3.4391933921364171</v>
      </c>
      <c r="T34" s="70">
        <v>4.7989633459534939</v>
      </c>
      <c r="U34" s="70">
        <v>6.8602845415974114</v>
      </c>
      <c r="V34" s="83"/>
      <c r="W34" s="70">
        <v>2.8064797841632698</v>
      </c>
      <c r="X34" s="70">
        <v>2.2492842907654866</v>
      </c>
      <c r="Y34" s="70">
        <v>3.1319539608497875</v>
      </c>
      <c r="Z34" s="70">
        <v>5.9010780808271157</v>
      </c>
      <c r="AA34" s="70">
        <v>4.8215657157006806</v>
      </c>
      <c r="AB34" s="70">
        <v>5.1090098471457033</v>
      </c>
      <c r="AC34" s="83"/>
      <c r="AD34" s="70">
        <v>3.6937940395752897</v>
      </c>
      <c r="AE34" s="86">
        <f t="shared" si="0"/>
        <v>-15.534001988948582</v>
      </c>
      <c r="AF34" s="201">
        <v>5</v>
      </c>
      <c r="AG34" s="201">
        <v>3</v>
      </c>
    </row>
    <row r="35" spans="1:33" s="50" customFormat="1" ht="14.25" customHeight="1" x14ac:dyDescent="0.2">
      <c r="A35" s="90">
        <v>2004</v>
      </c>
      <c r="B35" s="70">
        <v>3.8718366860352935</v>
      </c>
      <c r="C35" s="83"/>
      <c r="D35" s="70">
        <v>4.7761933863521664</v>
      </c>
      <c r="E35" s="70">
        <v>3.5938238942183984</v>
      </c>
      <c r="F35" s="70">
        <v>2.4139647289466977</v>
      </c>
      <c r="G35" s="70">
        <v>4.1973150764550731</v>
      </c>
      <c r="H35" s="70">
        <v>3.4582078982101572</v>
      </c>
      <c r="I35" s="70">
        <v>5.2212158463172962</v>
      </c>
      <c r="J35" s="70">
        <v>6.7807998004120735</v>
      </c>
      <c r="K35" s="83"/>
      <c r="L35" s="83"/>
      <c r="M35" s="70">
        <v>5.0652574509078185</v>
      </c>
      <c r="N35" s="70">
        <v>3.1098782124629887</v>
      </c>
      <c r="O35" s="83"/>
      <c r="P35" s="70">
        <v>3.4</v>
      </c>
      <c r="Q35" s="70">
        <v>3.3245799094047896</v>
      </c>
      <c r="R35" s="70">
        <v>2.3825426211213352</v>
      </c>
      <c r="S35" s="70">
        <v>3.6108372702870688</v>
      </c>
      <c r="T35" s="70">
        <v>4.9967160778325193</v>
      </c>
      <c r="U35" s="70">
        <v>6.3958751422370872</v>
      </c>
      <c r="V35" s="83"/>
      <c r="W35" s="70">
        <v>2.78124822861884</v>
      </c>
      <c r="X35" s="70">
        <v>1.9054816922779705</v>
      </c>
      <c r="Y35" s="70">
        <v>2.9792821592788785</v>
      </c>
      <c r="Z35" s="70">
        <v>6.00982286310522</v>
      </c>
      <c r="AA35" s="70">
        <v>4.5584450787049935</v>
      </c>
      <c r="AB35" s="70">
        <v>4.5850077938726166</v>
      </c>
      <c r="AC35" s="83"/>
      <c r="AD35" s="70">
        <v>3.7413369781611809</v>
      </c>
      <c r="AE35" s="86">
        <f t="shared" si="0"/>
        <v>-9.1233957313554725</v>
      </c>
      <c r="AF35" s="201">
        <v>8</v>
      </c>
      <c r="AG35" s="201">
        <v>3</v>
      </c>
    </row>
    <row r="36" spans="1:33" s="50" customFormat="1" ht="14.25" customHeight="1" x14ac:dyDescent="0.2">
      <c r="A36" s="96">
        <v>2005</v>
      </c>
      <c r="B36" s="70">
        <v>4.2388982942364457</v>
      </c>
      <c r="C36" s="83"/>
      <c r="D36" s="70">
        <v>4.394627355617625</v>
      </c>
      <c r="E36" s="70">
        <v>3.562588908323753</v>
      </c>
      <c r="F36" s="70">
        <v>2.4339480528196367</v>
      </c>
      <c r="G36" s="70">
        <v>4.6217665272642536</v>
      </c>
      <c r="H36" s="70">
        <v>3.6851067428926521</v>
      </c>
      <c r="I36" s="70">
        <v>5.4695461861115424</v>
      </c>
      <c r="J36" s="70">
        <v>7.5206260059033712</v>
      </c>
      <c r="K36" s="83"/>
      <c r="L36" s="83"/>
      <c r="M36" s="70">
        <v>5.3909214596861892</v>
      </c>
      <c r="N36" s="70">
        <v>4.3629202540065251</v>
      </c>
      <c r="O36" s="83"/>
      <c r="P36" s="70">
        <v>4.5600000000000005</v>
      </c>
      <c r="Q36" s="83"/>
      <c r="R36" s="70">
        <v>2.714926257811288</v>
      </c>
      <c r="S36" s="70">
        <v>4.4322487001425612</v>
      </c>
      <c r="T36" s="70">
        <v>5.2055422874262502</v>
      </c>
      <c r="U36" s="70">
        <v>6.2282753102830837</v>
      </c>
      <c r="V36" s="83"/>
      <c r="W36" s="70">
        <v>3.3762198891489099</v>
      </c>
      <c r="X36" s="70">
        <v>1.9113204045010594</v>
      </c>
      <c r="Y36" s="70">
        <v>3.5064480388339612</v>
      </c>
      <c r="Z36" s="70">
        <v>6.0821353589560356</v>
      </c>
      <c r="AA36" s="70">
        <v>4.4329283931354748</v>
      </c>
      <c r="AB36" s="70">
        <v>4.7699212557742836</v>
      </c>
      <c r="AC36" s="70">
        <v>3.0046326312666669</v>
      </c>
      <c r="AD36" s="70">
        <v>4.4134380278800931</v>
      </c>
      <c r="AE36" s="86">
        <f t="shared" si="0"/>
        <v>3.3208118295546916</v>
      </c>
      <c r="AF36" s="201">
        <v>14</v>
      </c>
      <c r="AG36" s="201">
        <v>4</v>
      </c>
    </row>
    <row r="37" spans="1:33" s="50" customFormat="1" ht="14.25" customHeight="1" x14ac:dyDescent="0.2">
      <c r="A37" s="96">
        <v>2006</v>
      </c>
      <c r="B37" s="70">
        <v>4.5697548889167816</v>
      </c>
      <c r="C37" s="83"/>
      <c r="D37" s="70">
        <v>4.5534015232690255</v>
      </c>
      <c r="E37" s="83"/>
      <c r="F37" s="70">
        <v>2.4485701568972007</v>
      </c>
      <c r="G37" s="70">
        <v>5.1222177933977653</v>
      </c>
      <c r="H37" s="83"/>
      <c r="I37" s="70">
        <v>6.6159137944019077</v>
      </c>
      <c r="J37" s="70">
        <v>8.8666885904355475</v>
      </c>
      <c r="K37" s="83"/>
      <c r="L37" s="83"/>
      <c r="M37" s="70">
        <v>6.0020661227563696</v>
      </c>
      <c r="N37" s="70">
        <v>4.7225347538596711</v>
      </c>
      <c r="O37" s="83"/>
      <c r="P37" s="70">
        <v>6.12</v>
      </c>
      <c r="Q37" s="83"/>
      <c r="R37" s="70">
        <v>2.8934462447446347</v>
      </c>
      <c r="S37" s="70">
        <v>5.100682629459703</v>
      </c>
      <c r="T37" s="70">
        <v>5.6374631603151304</v>
      </c>
      <c r="U37" s="70">
        <v>5.8699018003616539</v>
      </c>
      <c r="V37" s="83"/>
      <c r="W37" s="70">
        <v>3.2392889347279654</v>
      </c>
      <c r="X37" s="70">
        <v>2.4057399585208681</v>
      </c>
      <c r="Y37" s="70">
        <v>3.6388439266978416</v>
      </c>
      <c r="Z37" s="70">
        <v>6.5879496226936114</v>
      </c>
      <c r="AA37" s="70">
        <v>4.3620765979993488</v>
      </c>
      <c r="AB37" s="70">
        <v>4.4194336708469493</v>
      </c>
      <c r="AC37" s="70">
        <v>3.1879491382476188</v>
      </c>
      <c r="AD37" s="70">
        <v>4.6461448213882264</v>
      </c>
      <c r="AE37" s="86">
        <f t="shared" si="0"/>
        <v>31.722110163828233</v>
      </c>
      <c r="AF37" s="201">
        <v>17</v>
      </c>
      <c r="AG37" s="201">
        <v>6</v>
      </c>
    </row>
    <row r="38" spans="1:33" s="50" customFormat="1" ht="14.25" customHeight="1" x14ac:dyDescent="0.2">
      <c r="A38" s="96">
        <v>2007</v>
      </c>
      <c r="B38" s="70">
        <v>5.4729357599731463</v>
      </c>
      <c r="C38" s="83"/>
      <c r="D38" s="70">
        <v>4.3337961941728462</v>
      </c>
      <c r="E38" s="70">
        <v>3.9063078986808337</v>
      </c>
      <c r="F38" s="70">
        <v>4.1183841593797927</v>
      </c>
      <c r="G38" s="70">
        <v>5.438729911473315</v>
      </c>
      <c r="H38" s="83"/>
      <c r="I38" s="70">
        <v>7.4456554546554674</v>
      </c>
      <c r="J38" s="70">
        <v>9.0303440039556921</v>
      </c>
      <c r="K38" s="83"/>
      <c r="L38" s="70">
        <v>5.3566358750737173</v>
      </c>
      <c r="M38" s="70">
        <v>6.4306995179684474</v>
      </c>
      <c r="N38" s="70">
        <v>4.2565757873191146</v>
      </c>
      <c r="O38" s="70">
        <v>3.7493201033541874</v>
      </c>
      <c r="P38" s="70">
        <v>6.2799999999999994</v>
      </c>
      <c r="Q38" s="83"/>
      <c r="R38" s="70">
        <v>2.9305589183906173</v>
      </c>
      <c r="S38" s="70">
        <v>5.7637010553024632</v>
      </c>
      <c r="T38" s="70">
        <v>6.6609959936273224</v>
      </c>
      <c r="U38" s="70">
        <v>5.3600546141950538</v>
      </c>
      <c r="V38" s="83"/>
      <c r="W38" s="70">
        <v>3.418575085508551</v>
      </c>
      <c r="X38" s="70">
        <v>1.9235733040036638</v>
      </c>
      <c r="Y38" s="70">
        <v>3.7592402078327849</v>
      </c>
      <c r="Z38" s="70">
        <v>7.6757924033623386</v>
      </c>
      <c r="AA38" s="70">
        <v>4.1816670539347154</v>
      </c>
      <c r="AB38" s="70">
        <v>4.4289061517453607</v>
      </c>
      <c r="AC38" s="70">
        <v>3.0432365752095238</v>
      </c>
      <c r="AD38" s="70">
        <v>4.4289061517453607</v>
      </c>
      <c r="AE38" s="86">
        <f t="shared" si="0"/>
        <v>41.795734315236103</v>
      </c>
      <c r="AF38" s="201">
        <v>18</v>
      </c>
      <c r="AG38" s="201">
        <v>6</v>
      </c>
    </row>
    <row r="39" spans="1:33" s="50" customFormat="1" ht="14.25" customHeight="1" x14ac:dyDescent="0.2">
      <c r="A39" s="202">
        <v>2008</v>
      </c>
      <c r="B39" s="70">
        <v>6.9669174329471106</v>
      </c>
      <c r="C39" s="70">
        <v>6.7578779955407722</v>
      </c>
      <c r="D39" s="70">
        <v>6.2716721259520085</v>
      </c>
      <c r="E39" s="70">
        <v>5.0775041057640999</v>
      </c>
      <c r="F39" s="70">
        <v>5.1382212858657121</v>
      </c>
      <c r="G39" s="83"/>
      <c r="H39" s="70">
        <v>6.1275682415292954</v>
      </c>
      <c r="I39" s="70">
        <v>10.144795597792317</v>
      </c>
      <c r="J39" s="70">
        <v>12.522419733177381</v>
      </c>
      <c r="K39" s="70">
        <v>6.0318249877553995</v>
      </c>
      <c r="L39" s="70">
        <v>6.3948514916480867</v>
      </c>
      <c r="M39" s="70">
        <v>7.1647868240798278</v>
      </c>
      <c r="N39" s="70">
        <v>6.497775489455023</v>
      </c>
      <c r="O39" s="70">
        <v>5.1617641912183334</v>
      </c>
      <c r="P39" s="70">
        <v>7.7299999999999995</v>
      </c>
      <c r="Q39" s="83"/>
      <c r="R39" s="70">
        <v>3.5424923404630007</v>
      </c>
      <c r="S39" s="70">
        <v>8.1644065064358173</v>
      </c>
      <c r="T39" s="70">
        <v>9.1778995564904093</v>
      </c>
      <c r="U39" s="70">
        <v>7.0412865723554514</v>
      </c>
      <c r="V39" s="83"/>
      <c r="W39" s="70">
        <v>3.8987085542395183</v>
      </c>
      <c r="X39" s="70">
        <v>2.773110752389456</v>
      </c>
      <c r="Y39" s="70">
        <v>6.0556606644310671</v>
      </c>
      <c r="Z39" s="70">
        <v>9.8376193252677346</v>
      </c>
      <c r="AA39" s="70">
        <v>5.1165243281452728</v>
      </c>
      <c r="AB39" s="70">
        <v>6.1715735372177623</v>
      </c>
      <c r="AC39" s="70">
        <v>3.5487170902857144</v>
      </c>
      <c r="AD39" s="70">
        <v>6.2216228315848854</v>
      </c>
      <c r="AE39" s="86">
        <f t="shared" si="0"/>
        <v>24.244111371676848</v>
      </c>
      <c r="AF39" s="201">
        <v>21</v>
      </c>
      <c r="AG39" s="201">
        <v>5</v>
      </c>
    </row>
    <row r="40" spans="1:33" s="50" customFormat="1" ht="14.25" customHeight="1" x14ac:dyDescent="0.2">
      <c r="A40" s="202">
        <v>2009</v>
      </c>
      <c r="B40" s="70">
        <v>8.0791841670660798</v>
      </c>
      <c r="C40" s="70">
        <v>8.1524479434316071</v>
      </c>
      <c r="D40" s="70">
        <v>6.1747115129133663</v>
      </c>
      <c r="E40" s="70">
        <v>6.0144573330427011</v>
      </c>
      <c r="F40" s="70">
        <v>6.1477476294730149</v>
      </c>
      <c r="G40" s="70">
        <v>7.4663949470991096</v>
      </c>
      <c r="H40" s="70">
        <v>6.9496277550564516</v>
      </c>
      <c r="I40" s="70">
        <v>10.836608017134564</v>
      </c>
      <c r="J40" s="70">
        <v>13.924202891797719</v>
      </c>
      <c r="K40" s="70">
        <v>8.3841022019334872</v>
      </c>
      <c r="L40" s="70">
        <v>7.9207936849297251</v>
      </c>
      <c r="M40" s="70">
        <v>8.1698220128192478</v>
      </c>
      <c r="N40" s="70">
        <v>6.2938680079126632</v>
      </c>
      <c r="O40" s="70">
        <v>5.2630072309988964</v>
      </c>
      <c r="P40" s="70">
        <v>8.3394999999999992</v>
      </c>
      <c r="Q40" s="73"/>
      <c r="R40" s="84">
        <v>3.5736293496573892</v>
      </c>
      <c r="S40" s="84">
        <v>9.3757158136146082</v>
      </c>
      <c r="T40" s="84">
        <v>10.164516521069306</v>
      </c>
      <c r="U40" s="83">
        <v>9.3796782716862115</v>
      </c>
      <c r="V40" s="73"/>
      <c r="W40" s="84">
        <v>4.1686835653150167</v>
      </c>
      <c r="X40" s="84">
        <v>3.0103441411901244</v>
      </c>
      <c r="Y40" s="84">
        <v>7.2679540218522813</v>
      </c>
      <c r="Z40" s="83">
        <v>12.491510400755313</v>
      </c>
      <c r="AA40" s="83">
        <v>5.7336767728570113</v>
      </c>
      <c r="AB40" s="83">
        <v>7.1929205430718994</v>
      </c>
      <c r="AC40" s="83">
        <v>4.1604589718234095</v>
      </c>
      <c r="AD40" s="83">
        <f>MEDIAN(B40:P40,Q40:AC40)</f>
        <v>7.3671744844756955</v>
      </c>
      <c r="AE40" s="86">
        <f t="shared" si="0"/>
        <v>13.198079094953075</v>
      </c>
      <c r="AF40" s="203">
        <f>_xlfn.RANK.AVG(P40,(B40:P40,Q40:AC40),1)</f>
        <v>19</v>
      </c>
      <c r="AG40" s="203">
        <f>_xlfn.RANK.AVG(P40,(F40,G40,J40,P40,R40,U40,AC40),1)</f>
        <v>5</v>
      </c>
    </row>
    <row r="41" spans="1:33" s="50" customFormat="1" ht="14.25" customHeight="1" x14ac:dyDescent="0.2">
      <c r="A41" s="202">
        <v>2010</v>
      </c>
      <c r="B41" s="95">
        <v>7.246577060662645</v>
      </c>
      <c r="C41" s="95">
        <v>7.1689041969470022</v>
      </c>
      <c r="D41" s="95">
        <v>6.7490636581135757</v>
      </c>
      <c r="E41" s="95">
        <v>5.9152034869067496</v>
      </c>
      <c r="F41" s="95">
        <v>6.1830199415614384</v>
      </c>
      <c r="G41" s="95">
        <v>6.8173191825034296</v>
      </c>
      <c r="H41" s="95">
        <v>6.3714064812579219</v>
      </c>
      <c r="I41" s="95">
        <v>8.8839530478912607</v>
      </c>
      <c r="J41" s="95">
        <v>12.892879736973466</v>
      </c>
      <c r="K41" s="95">
        <v>6.8687706480317576</v>
      </c>
      <c r="L41" s="95">
        <v>6.581499965498594</v>
      </c>
      <c r="M41" s="95">
        <v>7.7863217832869349</v>
      </c>
      <c r="N41" s="95">
        <v>8.1233288824974839</v>
      </c>
      <c r="O41" s="95">
        <v>6.1895159550036984</v>
      </c>
      <c r="P41" s="95">
        <v>7.5728999999999997</v>
      </c>
      <c r="Q41" s="73"/>
      <c r="R41" s="83">
        <v>4.3300948349999313</v>
      </c>
      <c r="S41" s="83">
        <v>9.2201945748054186</v>
      </c>
      <c r="T41" s="83">
        <v>8.3980690733652814</v>
      </c>
      <c r="U41" s="83">
        <v>9.243780264064819</v>
      </c>
      <c r="V41" s="83">
        <v>4.2941009217339667</v>
      </c>
      <c r="W41" s="83">
        <v>4.6371115934710048</v>
      </c>
      <c r="X41" s="83">
        <v>3.8187041616952113</v>
      </c>
      <c r="Y41" s="83">
        <v>7.364583937504892</v>
      </c>
      <c r="Z41" s="83">
        <v>10.950586913279093</v>
      </c>
      <c r="AA41" s="98">
        <v>6.9857105351491313</v>
      </c>
      <c r="AB41" s="83">
        <v>7.9624175500861583</v>
      </c>
      <c r="AC41" s="83">
        <v>4.1863113212495904</v>
      </c>
      <c r="AD41" s="83">
        <f>MEDIAN(B41:P41,Q41:AC41)</f>
        <v>6.9857105351491313</v>
      </c>
      <c r="AE41" s="86">
        <f t="shared" si="0"/>
        <v>8.405579674342075</v>
      </c>
      <c r="AF41" s="203">
        <f>_xlfn.RANK.AVG(P41,(B41:P41,Q41:AC41),1)</f>
        <v>18</v>
      </c>
      <c r="AG41" s="203">
        <f>_xlfn.RANK.AVG(P41,(F41,G41,J41,P41,R41,U41,AC41),1)</f>
        <v>5</v>
      </c>
    </row>
    <row r="42" spans="1:33" s="50" customFormat="1" ht="14.25" customHeight="1" x14ac:dyDescent="0.2">
      <c r="A42" s="202">
        <v>2011</v>
      </c>
      <c r="B42" s="83">
        <v>7.1464962670722203</v>
      </c>
      <c r="C42" s="83">
        <v>7.6289236925180202</v>
      </c>
      <c r="D42" s="83">
        <v>6.6027444644082198</v>
      </c>
      <c r="E42" s="83">
        <v>6.4747694592196767</v>
      </c>
      <c r="F42" s="83">
        <v>6.5244394340327485</v>
      </c>
      <c r="G42" s="83">
        <v>6.9176425750802961</v>
      </c>
      <c r="H42" s="83">
        <v>6.7571706156583717</v>
      </c>
      <c r="I42" s="83">
        <v>9.500377782631606</v>
      </c>
      <c r="J42" s="83">
        <v>12.767496058007133</v>
      </c>
      <c r="K42" s="83">
        <v>6.982698774845943</v>
      </c>
      <c r="L42" s="83">
        <v>6.4492379367676493</v>
      </c>
      <c r="M42" s="83">
        <v>8.6741599687527238</v>
      </c>
      <c r="N42" s="83">
        <v>8.8233555202152694</v>
      </c>
      <c r="O42" s="83">
        <v>6.4446744016927866</v>
      </c>
      <c r="P42" s="83">
        <v>7.8119240000000003</v>
      </c>
      <c r="Q42" s="73"/>
      <c r="R42" s="83">
        <v>4.5219418566915204</v>
      </c>
      <c r="S42" s="83">
        <v>9.8675207657041586</v>
      </c>
      <c r="T42" s="83">
        <v>8.1962117791373306</v>
      </c>
      <c r="U42" s="83">
        <v>10.360805301127609</v>
      </c>
      <c r="V42" s="73">
        <v>4.5762249631085288</v>
      </c>
      <c r="W42" s="83">
        <v>5.2945059888497692</v>
      </c>
      <c r="X42" s="83">
        <v>3.5478388512579797</v>
      </c>
      <c r="Y42" s="83">
        <v>7.1636153576240575</v>
      </c>
      <c r="Z42" s="83">
        <v>11.126778699917557</v>
      </c>
      <c r="AA42" s="98">
        <v>7.9101355059460108</v>
      </c>
      <c r="AB42" s="83">
        <v>7.035941949054445</v>
      </c>
      <c r="AC42" s="83">
        <v>4.052117880045115</v>
      </c>
      <c r="AD42" s="83">
        <v>7.0912191080633331</v>
      </c>
      <c r="AE42" s="86">
        <v>10.163342592491086</v>
      </c>
      <c r="AF42" s="203">
        <v>17</v>
      </c>
      <c r="AG42" s="203">
        <v>5</v>
      </c>
    </row>
    <row r="43" spans="1:33" s="50" customFormat="1" ht="14.25" customHeight="1" x14ac:dyDescent="0.2">
      <c r="A43" s="202">
        <v>2012</v>
      </c>
      <c r="B43" s="83">
        <v>7.1368623920604772</v>
      </c>
      <c r="C43" s="83">
        <v>7.0040411144130958</v>
      </c>
      <c r="D43" s="83">
        <v>6.125450595024156</v>
      </c>
      <c r="E43" s="83">
        <v>5.9858795961641826</v>
      </c>
      <c r="F43" s="83">
        <v>6.2134279545706788</v>
      </c>
      <c r="G43" s="83">
        <v>6.3105315425748563</v>
      </c>
      <c r="H43" s="83">
        <v>7.0121523374755315</v>
      </c>
      <c r="I43" s="83">
        <v>9.7936400532012602</v>
      </c>
      <c r="J43" s="83">
        <v>12.587469887051023</v>
      </c>
      <c r="K43" s="83">
        <v>6.6998702495717621</v>
      </c>
      <c r="L43" s="83">
        <v>6.0104162892647413</v>
      </c>
      <c r="M43" s="83">
        <v>9.2954616295511379</v>
      </c>
      <c r="N43" s="83">
        <v>8.402757722978027</v>
      </c>
      <c r="O43" s="83">
        <v>5.5821380803296474</v>
      </c>
      <c r="P43" s="83">
        <v>8.2085826999999991</v>
      </c>
      <c r="Q43" s="73"/>
      <c r="R43" s="83">
        <v>4.7870361306981382</v>
      </c>
      <c r="S43" s="83">
        <v>9.0509750596264773</v>
      </c>
      <c r="T43" s="83">
        <v>7.8099160633014151</v>
      </c>
      <c r="U43" s="83">
        <v>11.962530233138271</v>
      </c>
      <c r="V43" s="73">
        <v>5.2029576983573653</v>
      </c>
      <c r="W43" s="83">
        <v>5.3934678411256778</v>
      </c>
      <c r="X43" s="83">
        <v>2.9057699176961593</v>
      </c>
      <c r="Y43" s="83">
        <v>6.8431614443594952</v>
      </c>
      <c r="Z43" s="83">
        <v>10.711681176252386</v>
      </c>
      <c r="AA43" s="98">
        <v>7.9161006847999982</v>
      </c>
      <c r="AB43" s="83">
        <v>7.6220587815225018</v>
      </c>
      <c r="AC43" s="83">
        <v>4.0100451298448085</v>
      </c>
      <c r="AD43" s="83">
        <v>7.0080967259443137</v>
      </c>
      <c r="AE43" s="86">
        <v>17.129985800730008</v>
      </c>
      <c r="AF43" s="203">
        <v>19</v>
      </c>
      <c r="AG43" s="203">
        <v>5</v>
      </c>
    </row>
    <row r="44" spans="1:33" s="50" customFormat="1" ht="14.25" customHeight="1" x14ac:dyDescent="0.2">
      <c r="A44" s="90">
        <v>2013</v>
      </c>
      <c r="B44" s="83">
        <v>7.1507463479415678</v>
      </c>
      <c r="C44" s="83">
        <v>6.863213811420982</v>
      </c>
      <c r="D44" s="83">
        <v>6.7440370238519041</v>
      </c>
      <c r="E44" s="83">
        <v>6.2283707835325366</v>
      </c>
      <c r="F44" s="83">
        <v>6.6058520478087646</v>
      </c>
      <c r="G44" s="83">
        <v>6.5869853917662677</v>
      </c>
      <c r="H44" s="83">
        <v>7.4071713147410367</v>
      </c>
      <c r="I44" s="83">
        <v>11.097012185922976</v>
      </c>
      <c r="J44" s="83">
        <v>13.141491590969457</v>
      </c>
      <c r="K44" s="83">
        <v>6.463745019920319</v>
      </c>
      <c r="L44" s="83">
        <v>6.2852589641434271</v>
      </c>
      <c r="M44" s="83">
        <v>9.6509960159362542</v>
      </c>
      <c r="N44" s="83">
        <v>8.9334542409465563</v>
      </c>
      <c r="O44" s="83">
        <v>5.738676493167512</v>
      </c>
      <c r="P44" s="83">
        <v>8.6484391000000009</v>
      </c>
      <c r="Q44" s="73"/>
      <c r="R44" s="83">
        <v>5.8097087378640779</v>
      </c>
      <c r="S44" s="83">
        <v>9.43316155419223</v>
      </c>
      <c r="T44" s="83">
        <v>7.9615629623136028</v>
      </c>
      <c r="U44" s="83">
        <v>10.904748048115742</v>
      </c>
      <c r="V44" s="73">
        <v>5.886059879845762</v>
      </c>
      <c r="W44" s="83">
        <v>6.0766950819672134</v>
      </c>
      <c r="X44" s="83">
        <v>3.517440871192786</v>
      </c>
      <c r="Y44" s="83">
        <v>6.6021595544303793</v>
      </c>
      <c r="Z44" s="83">
        <v>11.464752191235061</v>
      </c>
      <c r="AA44" s="98">
        <v>8.17259978425027</v>
      </c>
      <c r="AB44" s="83">
        <v>7.6448923884514439</v>
      </c>
      <c r="AC44" s="83">
        <v>4.1679547733333333</v>
      </c>
      <c r="AD44" s="83">
        <v>7.0069800796812753</v>
      </c>
      <c r="AE44" s="86">
        <v>23.426055185722607</v>
      </c>
      <c r="AF44" s="203">
        <v>19</v>
      </c>
      <c r="AG44" s="203">
        <v>5</v>
      </c>
    </row>
    <row r="45" spans="1:33" s="50" customFormat="1" ht="14.25" customHeight="1" x14ac:dyDescent="0.2">
      <c r="A45" s="202">
        <v>2014</v>
      </c>
      <c r="B45" s="83">
        <v>6.2237625994694961</v>
      </c>
      <c r="C45" s="83">
        <v>7.8443076923076918</v>
      </c>
      <c r="D45" s="83">
        <v>4.969527494109272</v>
      </c>
      <c r="E45" s="83">
        <v>5.0664860249336865</v>
      </c>
      <c r="F45" s="83">
        <v>6.3359670324933672</v>
      </c>
      <c r="G45" s="83">
        <v>5.6352785145888591</v>
      </c>
      <c r="H45" s="83">
        <v>7.0320225464190971</v>
      </c>
      <c r="I45" s="83">
        <v>10.095164805305039</v>
      </c>
      <c r="J45" s="83">
        <v>9.1159748659151187</v>
      </c>
      <c r="K45" s="83">
        <v>5.4621949602122006</v>
      </c>
      <c r="L45" s="83">
        <v>5.7882360742705572</v>
      </c>
      <c r="M45" s="83">
        <v>8.3764389920424396</v>
      </c>
      <c r="N45" s="83">
        <v>8.9947021427055684</v>
      </c>
      <c r="O45" s="83">
        <v>4.916611516034985</v>
      </c>
      <c r="P45" s="83">
        <v>9.1293806000000011</v>
      </c>
      <c r="Q45" s="73"/>
      <c r="R45" s="83">
        <v>4.3506244343891405</v>
      </c>
      <c r="S45" s="83">
        <v>7.3737428943058108</v>
      </c>
      <c r="T45" s="83">
        <v>6.8637649019469604</v>
      </c>
      <c r="U45" s="83">
        <v>10.430160229763434</v>
      </c>
      <c r="V45" s="73">
        <v>6.1578223165923429</v>
      </c>
      <c r="W45" s="83">
        <v>6.0631796050580427</v>
      </c>
      <c r="X45" s="83">
        <v>2.6511702634084422</v>
      </c>
      <c r="Y45" s="83">
        <v>5.6817075656943565</v>
      </c>
      <c r="Z45" s="83">
        <v>9.5236710046419084</v>
      </c>
      <c r="AA45" s="98">
        <v>7.4166775956284141</v>
      </c>
      <c r="AB45" s="83">
        <v>6.4700681818181804</v>
      </c>
      <c r="AC45" s="83">
        <v>4.1051618692380956</v>
      </c>
      <c r="AD45" s="83">
        <f t="shared" ref="AD45:AD50" si="1">MEDIAN(B45:P45,Q45:AC45)</f>
        <v>6.3359670324933672</v>
      </c>
      <c r="AE45" s="86">
        <f t="shared" ref="AE45:AE49" si="2">(P45-AD45)/AD45*100</f>
        <v>44.088196058800406</v>
      </c>
      <c r="AF45" s="203">
        <f>_xlfn.RANK.AVG(P45,(B45:P45,Q45:AC45),1)</f>
        <v>24</v>
      </c>
      <c r="AG45" s="203">
        <f>_xlfn.RANK.AVG(P45,(F45,G45,J45,P45,R45,U45,AC45),1)</f>
        <v>6</v>
      </c>
    </row>
    <row r="46" spans="1:33" s="50" customFormat="1" ht="14.25" customHeight="1" x14ac:dyDescent="0.2">
      <c r="A46" s="202">
        <v>2015</v>
      </c>
      <c r="B46" s="83">
        <v>5.0932076990011099</v>
      </c>
      <c r="C46" s="83">
        <v>6.8913163152053274</v>
      </c>
      <c r="D46" s="83">
        <v>4.0920420372936812</v>
      </c>
      <c r="E46" s="83">
        <v>4.3769315107658162</v>
      </c>
      <c r="F46" s="83">
        <v>5.8030277966703663</v>
      </c>
      <c r="G46" s="83">
        <v>5.0483573806881248</v>
      </c>
      <c r="H46" s="83">
        <v>6.0028634850166487</v>
      </c>
      <c r="I46" s="83">
        <v>8.6619521407325202</v>
      </c>
      <c r="J46" s="83">
        <v>7.3533374097669268</v>
      </c>
      <c r="K46" s="83">
        <v>4.0793340732519425</v>
      </c>
      <c r="L46" s="83">
        <v>4.830599334073252</v>
      </c>
      <c r="M46" s="83">
        <v>7.2223085460599332</v>
      </c>
      <c r="N46" s="83">
        <v>7.9404183296337409</v>
      </c>
      <c r="O46" s="83">
        <v>3.8069177838414996</v>
      </c>
      <c r="P46" s="83">
        <v>9.2487081999999994</v>
      </c>
      <c r="Q46" s="73"/>
      <c r="R46" s="83">
        <v>3.8789671361502345</v>
      </c>
      <c r="S46" s="83">
        <v>6.3135272699548661</v>
      </c>
      <c r="T46" s="83">
        <v>5.8822469525276331</v>
      </c>
      <c r="U46" s="83">
        <v>9.6067498884315974</v>
      </c>
      <c r="V46" s="73">
        <v>6.209279692816021</v>
      </c>
      <c r="W46" s="83">
        <v>5.2436236414225945</v>
      </c>
      <c r="X46" s="83">
        <v>1.8491071428571431</v>
      </c>
      <c r="Y46" s="83">
        <v>5.5192179779840842</v>
      </c>
      <c r="Z46" s="83">
        <v>8.446703973362931</v>
      </c>
      <c r="AA46" s="83">
        <v>7.2606237006237011</v>
      </c>
      <c r="AB46" s="83">
        <v>5.9683804627249364</v>
      </c>
      <c r="AC46" s="83">
        <v>4.3044945217142851</v>
      </c>
      <c r="AD46" s="83">
        <f t="shared" si="1"/>
        <v>5.8822469525276331</v>
      </c>
      <c r="AE46" s="86">
        <f t="shared" si="2"/>
        <v>57.230872396912545</v>
      </c>
      <c r="AF46" s="203">
        <f>_xlfn.RANK.AVG(P46,(B46:P46,Q46:AC46),1)</f>
        <v>26</v>
      </c>
      <c r="AG46" s="203">
        <f>_xlfn.RANK.AVG(P46,(F46,G46,J46,P46,R46,U46,AC46),1)</f>
        <v>6</v>
      </c>
    </row>
    <row r="47" spans="1:33" s="50" customFormat="1" ht="14.25" customHeight="1" x14ac:dyDescent="0.2">
      <c r="A47" s="202">
        <v>2016</v>
      </c>
      <c r="B47" s="165">
        <v>5.3564267810840702</v>
      </c>
      <c r="C47" s="165">
        <v>7.7075475663716819</v>
      </c>
      <c r="D47" s="165">
        <v>4.7576048994651616</v>
      </c>
      <c r="E47" s="165">
        <v>4.8265382548672573</v>
      </c>
      <c r="F47" s="165">
        <v>6.1016750717920356</v>
      </c>
      <c r="G47" s="165">
        <v>5.5247123893805314</v>
      </c>
      <c r="H47" s="165">
        <v>5.9099668141592918</v>
      </c>
      <c r="I47" s="165">
        <v>8.7684960381637165</v>
      </c>
      <c r="J47" s="165">
        <v>7.9239380094026561</v>
      </c>
      <c r="K47" s="165">
        <v>4.3935398230088492</v>
      </c>
      <c r="L47" s="165">
        <v>5.0287997787610621</v>
      </c>
      <c r="M47" s="165">
        <v>7.7624668141592919</v>
      </c>
      <c r="N47" s="165">
        <v>8.1649363738938057</v>
      </c>
      <c r="O47" s="165">
        <v>4.4203646563814862</v>
      </c>
      <c r="P47" s="165">
        <v>8.9347862000000013</v>
      </c>
      <c r="Q47" s="73"/>
      <c r="R47" s="83">
        <v>5.1744169811320759</v>
      </c>
      <c r="S47" s="83">
        <v>6.4978383916846258</v>
      </c>
      <c r="T47" s="83">
        <v>6.0283127239815144</v>
      </c>
      <c r="U47" s="83">
        <v>10.936088848653071</v>
      </c>
      <c r="V47" s="73">
        <v>6.8386405523402347</v>
      </c>
      <c r="W47" s="83">
        <v>5.5236378469728589</v>
      </c>
      <c r="X47" s="83">
        <v>2.5141071428571431</v>
      </c>
      <c r="Y47" s="83">
        <v>5.7579943089249497</v>
      </c>
      <c r="Z47" s="83">
        <v>9.1569464352876118</v>
      </c>
      <c r="AA47" s="83">
        <v>8.9164492385786804</v>
      </c>
      <c r="AB47" s="83">
        <v>6.3795146922567838</v>
      </c>
      <c r="AC47" s="83">
        <v>4.7734610968571412</v>
      </c>
      <c r="AD47" s="83">
        <f t="shared" si="1"/>
        <v>6.0283127239815144</v>
      </c>
      <c r="AE47" s="86">
        <f t="shared" si="2"/>
        <v>48.213714335955196</v>
      </c>
      <c r="AF47" s="203">
        <f>_xlfn.RANK.AVG(P47,(B47:P47,Q47:AC47),1)</f>
        <v>25</v>
      </c>
      <c r="AG47" s="203">
        <f>_xlfn.RANK.AVG(P47,(F47,G47,J47,P47,R47,U47,AC47),1)</f>
        <v>6</v>
      </c>
    </row>
    <row r="48" spans="1:33" s="50" customFormat="1" ht="14.25" customHeight="1" x14ac:dyDescent="0.2">
      <c r="A48" s="202">
        <v>2017</v>
      </c>
      <c r="B48" s="165">
        <v>5.5595077499316883</v>
      </c>
      <c r="C48" s="165">
        <v>7.8845884346910946</v>
      </c>
      <c r="D48" s="165">
        <v>5.3059185775000461</v>
      </c>
      <c r="E48" s="165">
        <v>5.0368232234046122</v>
      </c>
      <c r="F48" s="165">
        <v>6.5218479395578814</v>
      </c>
      <c r="G48" s="165">
        <v>5.5718546822751529</v>
      </c>
      <c r="H48" s="165">
        <v>6.44286731524668</v>
      </c>
      <c r="I48" s="165">
        <v>9.6243857466118659</v>
      </c>
      <c r="J48" s="165">
        <v>8.2525347219546425</v>
      </c>
      <c r="K48" s="165">
        <v>5.147290735550337</v>
      </c>
      <c r="L48" s="165">
        <v>5.2304527457335492</v>
      </c>
      <c r="M48" s="165">
        <v>7.8259828530306166</v>
      </c>
      <c r="N48" s="165">
        <v>8.533738918266069</v>
      </c>
      <c r="O48" s="165">
        <v>4.8091037111136856</v>
      </c>
      <c r="P48" s="165">
        <v>9.3914252999999999</v>
      </c>
      <c r="Q48" s="167"/>
      <c r="R48" s="165">
        <v>5.729313571076589</v>
      </c>
      <c r="S48" s="165">
        <v>6.7767123502585154</v>
      </c>
      <c r="T48" s="165">
        <v>6.2352387122459891</v>
      </c>
      <c r="U48" s="165">
        <v>11.421496668314081</v>
      </c>
      <c r="V48" s="165">
        <v>7.3772089782856538</v>
      </c>
      <c r="W48" s="167">
        <v>6.7429593472455123</v>
      </c>
      <c r="X48" s="165">
        <v>2.8284339371411642</v>
      </c>
      <c r="Y48" s="165">
        <v>6.3882841014464473</v>
      </c>
      <c r="Z48" s="165">
        <v>9.8899939146114484</v>
      </c>
      <c r="AA48" s="165">
        <v>8.4300613772173882</v>
      </c>
      <c r="AB48" s="165">
        <v>5.5375418216232664</v>
      </c>
      <c r="AC48" s="165">
        <v>5.0856882315633145</v>
      </c>
      <c r="AD48" s="83">
        <f t="shared" si="1"/>
        <v>6.44286731524668</v>
      </c>
      <c r="AE48" s="86">
        <f t="shared" si="2"/>
        <v>45.764685822036483</v>
      </c>
      <c r="AF48" s="203">
        <f>_xlfn.RANK.AVG(P48,(B48:P48,Q48:AC48),1)</f>
        <v>24</v>
      </c>
      <c r="AG48" s="203">
        <f>_xlfn.RANK.AVG(P48,(F48,G48,J48,P48,R48,U48,AC48),1)</f>
        <v>6</v>
      </c>
    </row>
    <row r="49" spans="1:33" s="50" customFormat="1" ht="14.25" customHeight="1" x14ac:dyDescent="0.2">
      <c r="A49" s="202">
        <v>2018</v>
      </c>
      <c r="B49" s="165">
        <v>6.0159543489562246</v>
      </c>
      <c r="C49" s="165">
        <v>7.6435478960508263</v>
      </c>
      <c r="D49" s="165">
        <v>5.2002554673334354</v>
      </c>
      <c r="E49" s="165">
        <v>5.2616420486782562</v>
      </c>
      <c r="F49" s="165">
        <v>6.7975899635867236</v>
      </c>
      <c r="G49" s="165">
        <v>5.6231371204302469</v>
      </c>
      <c r="H49" s="165">
        <v>6.0965247458323217</v>
      </c>
      <c r="I49" s="165">
        <v>9.6360471178920228</v>
      </c>
      <c r="J49" s="165">
        <v>8.6065287537366846</v>
      </c>
      <c r="K49" s="165">
        <v>5.4284730501714504</v>
      </c>
      <c r="L49" s="165">
        <v>5.269202447232435</v>
      </c>
      <c r="M49" s="165">
        <v>7.0565725468813882</v>
      </c>
      <c r="N49" s="165">
        <v>9.0908133198571726</v>
      </c>
      <c r="O49" s="165">
        <v>4.8765545632358966</v>
      </c>
      <c r="P49" s="165">
        <v>10.0275655</v>
      </c>
      <c r="Q49" s="167"/>
      <c r="R49" s="165">
        <v>5.5636927367859164</v>
      </c>
      <c r="S49" s="165">
        <v>7.1288732842958478</v>
      </c>
      <c r="T49" s="165">
        <v>6.7237406883799764</v>
      </c>
      <c r="U49" s="165">
        <v>11.79097117423049</v>
      </c>
      <c r="V49" s="165">
        <v>7.2546642974169826</v>
      </c>
      <c r="W49" s="165">
        <v>7.3982628642072399</v>
      </c>
      <c r="X49" s="165">
        <v>4.0852013436307901</v>
      </c>
      <c r="Y49" s="165">
        <v>6.7506410041259155</v>
      </c>
      <c r="Z49" s="165">
        <v>10.471157306557284</v>
      </c>
      <c r="AA49" s="165">
        <v>7.3870040150153766</v>
      </c>
      <c r="AB49" s="165">
        <v>5.2487093039332269</v>
      </c>
      <c r="AC49" s="165">
        <v>4.9392461055414278</v>
      </c>
      <c r="AD49" s="83">
        <f t="shared" si="1"/>
        <v>6.7506410041259155</v>
      </c>
      <c r="AE49" s="86">
        <f t="shared" si="2"/>
        <v>48.542419806819311</v>
      </c>
      <c r="AF49" s="203">
        <f>_xlfn.RANK.AVG(P49,(B49:P49,Q49:AC49),1)</f>
        <v>25</v>
      </c>
      <c r="AG49" s="203">
        <f>_xlfn.RANK.AVG(P49,(F49,G49,J49,P49,R49,U49,AC49),1)</f>
        <v>6</v>
      </c>
    </row>
    <row r="50" spans="1:33" s="50" customFormat="1" ht="14.25" customHeight="1" x14ac:dyDescent="0.2">
      <c r="A50" s="202">
        <v>2019</v>
      </c>
      <c r="B50" s="165">
        <v>6.5015706105085425</v>
      </c>
      <c r="C50" s="165">
        <v>7.9200850774283369</v>
      </c>
      <c r="D50" s="165">
        <v>5.6738848625541491</v>
      </c>
      <c r="E50" s="165">
        <v>5.2966583916383465</v>
      </c>
      <c r="F50" s="165">
        <v>7.3319071047107043</v>
      </c>
      <c r="G50" s="165">
        <v>5.8769676309936862</v>
      </c>
      <c r="H50" s="165">
        <v>6.183973402762013</v>
      </c>
      <c r="I50" s="165">
        <v>10.094388897049505</v>
      </c>
      <c r="J50" s="165">
        <v>8.993687068212088</v>
      </c>
      <c r="K50" s="165">
        <v>5.5787334527044541</v>
      </c>
      <c r="L50" s="165">
        <v>5.6401346070581191</v>
      </c>
      <c r="M50" s="165">
        <v>7.5786567659381276</v>
      </c>
      <c r="N50" s="165">
        <v>9.1444167271019019</v>
      </c>
      <c r="O50" s="165">
        <v>5.1860026810816757</v>
      </c>
      <c r="P50" s="165">
        <v>10.949862899999999</v>
      </c>
      <c r="Q50" s="167"/>
      <c r="R50" s="165">
        <v>6.2938416716620393</v>
      </c>
      <c r="S50" s="165">
        <v>8.0513971000320659</v>
      </c>
      <c r="T50" s="165">
        <v>6.5345751280998376</v>
      </c>
      <c r="U50" s="165">
        <v>12.605482212777245</v>
      </c>
      <c r="V50" s="165">
        <v>7.165670577667953</v>
      </c>
      <c r="W50" s="165">
        <v>7.1584850031884777</v>
      </c>
      <c r="X50" s="165">
        <v>3.7583780041154484</v>
      </c>
      <c r="Y50" s="165">
        <v>7.6458748376530821</v>
      </c>
      <c r="Z50" s="165">
        <v>11.390352712278881</v>
      </c>
      <c r="AA50" s="165">
        <v>7.5697245850844741</v>
      </c>
      <c r="AB50" s="165">
        <v>6.9100519994521274</v>
      </c>
      <c r="AC50" s="165">
        <v>5.0974398519121245</v>
      </c>
      <c r="AD50" s="83">
        <f t="shared" si="1"/>
        <v>7.1584850031884777</v>
      </c>
      <c r="AE50" s="86">
        <f>(P50-AD50)/AD50*100</f>
        <v>52.963411882860626</v>
      </c>
      <c r="AF50" s="203">
        <f>_xlfn.RANK.AVG(P50,(B50:P50,Q50:AC50),1)</f>
        <v>25</v>
      </c>
      <c r="AG50" s="203">
        <f>_xlfn.RANK.AVG(P50,(F50,G50,J50,P50,R50,U50,AC50),1)</f>
        <v>6</v>
      </c>
    </row>
    <row r="51" spans="1:33" s="50" customFormat="1" ht="14.25" customHeight="1" x14ac:dyDescent="0.2">
      <c r="A51" s="202">
        <v>2020</v>
      </c>
      <c r="B51" s="59">
        <v>6.859629136997178</v>
      </c>
      <c r="C51" s="59">
        <v>7.8981257907416795</v>
      </c>
      <c r="D51" s="59">
        <v>5.3749900092590481</v>
      </c>
      <c r="E51" s="59">
        <v>5.4551026734478993</v>
      </c>
      <c r="F51" s="59">
        <v>7.7885351584875826</v>
      </c>
      <c r="G51" s="59">
        <v>6.3840548982583725</v>
      </c>
      <c r="H51" s="59" t="s">
        <v>112</v>
      </c>
      <c r="I51" s="59">
        <v>9.8729103348832936</v>
      </c>
      <c r="J51" s="59" t="s">
        <v>112</v>
      </c>
      <c r="K51" s="59">
        <v>5.7798576357927223</v>
      </c>
      <c r="L51" s="59">
        <v>5.6465788278958877</v>
      </c>
      <c r="M51" s="59">
        <v>7.006538279725083</v>
      </c>
      <c r="N51" s="59">
        <v>8.6868153981215244</v>
      </c>
      <c r="O51" s="59">
        <v>4.866395094318726</v>
      </c>
      <c r="P51" s="59">
        <v>11.414016100000001</v>
      </c>
      <c r="Q51" s="167"/>
      <c r="R51" s="59">
        <v>6.1839098125811773</v>
      </c>
      <c r="S51" s="59">
        <v>8.5690471787559126</v>
      </c>
      <c r="T51" s="59">
        <v>5.7987365437916214</v>
      </c>
      <c r="U51" s="59">
        <v>12.346435537397836</v>
      </c>
      <c r="V51" s="59">
        <v>7.0928133220125273</v>
      </c>
      <c r="W51" s="59">
        <v>7.741484618562847</v>
      </c>
      <c r="X51" s="59">
        <v>1.2569807919321003</v>
      </c>
      <c r="Y51" s="59">
        <v>8.280481113082244</v>
      </c>
      <c r="Z51" s="59">
        <v>11.387227437751056</v>
      </c>
      <c r="AA51" s="59">
        <v>7.9259066854909959</v>
      </c>
      <c r="AB51" s="59">
        <v>6.6709008087983266</v>
      </c>
      <c r="AC51" s="59" t="s">
        <v>112</v>
      </c>
      <c r="AD51" s="83">
        <f>MEDIAN(B51:P51,Q51:AC51)</f>
        <v>7.0496758008688047</v>
      </c>
      <c r="AE51" s="86">
        <f>(P51-AD51)/AD51*100</f>
        <v>61.908383057747621</v>
      </c>
      <c r="AF51" s="203">
        <f>_xlfn.RANK.AVG(P51,(B51:P51,Q51:AC51),1)</f>
        <v>23</v>
      </c>
      <c r="AG51" s="203">
        <f>_xlfn.RANK.AVG(P51,(F51,G51,J51,P51,R51,U51,AC51),1)</f>
        <v>4</v>
      </c>
    </row>
    <row r="52" spans="1:33" s="50" customFormat="1" ht="14.25" customHeight="1" x14ac:dyDescent="0.2">
      <c r="A52" s="202">
        <v>2021</v>
      </c>
      <c r="B52" s="59">
        <v>7.8386459347297759</v>
      </c>
      <c r="C52" s="59">
        <v>8.6430580801513539</v>
      </c>
      <c r="D52" s="59">
        <v>8.9374279582701561</v>
      </c>
      <c r="E52" s="59">
        <v>6.0208644560670441</v>
      </c>
      <c r="F52" s="59">
        <v>8.0316573979718608</v>
      </c>
      <c r="G52" s="59">
        <v>7.0113110579414606</v>
      </c>
      <c r="H52" s="59">
        <v>10.136524509274045</v>
      </c>
      <c r="I52" s="59">
        <v>12.605752648025542</v>
      </c>
      <c r="J52" s="59" t="s">
        <v>112</v>
      </c>
      <c r="K52" s="59">
        <v>7.2907317929299325</v>
      </c>
      <c r="L52" s="59">
        <v>6.8737500807163689</v>
      </c>
      <c r="M52" s="59">
        <v>7.0800915465540077</v>
      </c>
      <c r="N52" s="59">
        <v>10.242268234296249</v>
      </c>
      <c r="O52" s="59" t="s">
        <v>112</v>
      </c>
      <c r="P52" s="59">
        <v>13.050040300000001</v>
      </c>
      <c r="Q52" s="59" t="s">
        <v>112</v>
      </c>
      <c r="R52" s="59">
        <v>5.9576072134470595</v>
      </c>
      <c r="S52" s="59">
        <v>8.8190633078837415</v>
      </c>
      <c r="T52" s="59">
        <v>6.5438101746075956</v>
      </c>
      <c r="U52" s="59">
        <v>10.421892312816075</v>
      </c>
      <c r="V52" s="59">
        <v>6.7003520782144532</v>
      </c>
      <c r="W52" s="59" t="s">
        <v>112</v>
      </c>
      <c r="X52" s="59">
        <v>5.6882447939515082</v>
      </c>
      <c r="Y52" s="59">
        <v>8.6165447238594943</v>
      </c>
      <c r="Z52" s="59">
        <v>11.407232085780944</v>
      </c>
      <c r="AA52" s="59">
        <v>8.2139662934679887</v>
      </c>
      <c r="AB52" s="59">
        <v>5.8641711320907488</v>
      </c>
      <c r="AC52" s="165"/>
      <c r="AD52" s="83">
        <f>MEDIAN(B52:P52,Q52:AC52)</f>
        <v>8.0316573979718608</v>
      </c>
      <c r="AE52" s="86">
        <f>(P52-AD52)/AD52*100</f>
        <v>62.482531977713251</v>
      </c>
      <c r="AF52" s="203">
        <f>_xlfn.RANK.AVG(P52,(B52:P52,Q52:AC52),1)</f>
        <v>23</v>
      </c>
      <c r="AG52" s="203">
        <f>_xlfn.RANK.AVG(P52,(F52,G52,J52,P52,R52,U52,AC52),1)</f>
        <v>5</v>
      </c>
    </row>
    <row r="53" spans="1:33" s="50" customFormat="1" ht="14.25" customHeight="1" x14ac:dyDescent="0.2">
      <c r="A53" s="202">
        <v>2022</v>
      </c>
      <c r="B53" s="165">
        <v>14.785623886066691</v>
      </c>
      <c r="C53" s="165">
        <v>15.40315049242507</v>
      </c>
      <c r="D53" s="165">
        <v>17.805094271188821</v>
      </c>
      <c r="E53" s="165">
        <v>9.1938737181574481</v>
      </c>
      <c r="F53" s="165">
        <v>10.597208375954947</v>
      </c>
      <c r="G53" s="165">
        <v>13.522009033713418</v>
      </c>
      <c r="H53" s="165">
        <v>24.520051901733392</v>
      </c>
      <c r="I53" s="165">
        <v>20.911765642547845</v>
      </c>
      <c r="J53" s="165">
        <v>24.646069689064653</v>
      </c>
      <c r="K53" s="165">
        <v>13.116775324501187</v>
      </c>
      <c r="L53" s="165">
        <v>13.283134426177787</v>
      </c>
      <c r="M53" s="165">
        <v>13.33951804729106</v>
      </c>
      <c r="N53" s="165">
        <v>18.504974382151769</v>
      </c>
      <c r="O53" s="165">
        <v>9.9013869041423881</v>
      </c>
      <c r="P53" s="165">
        <v>18.0660311</v>
      </c>
      <c r="Q53" s="167" t="s">
        <v>112</v>
      </c>
      <c r="R53" s="165">
        <v>6.7634014312329453</v>
      </c>
      <c r="S53" s="165">
        <v>16.492029267358976</v>
      </c>
      <c r="T53" s="165">
        <v>16.013556210778528</v>
      </c>
      <c r="U53" s="59" t="s">
        <v>112</v>
      </c>
      <c r="V53" s="165">
        <v>7.453752245310354</v>
      </c>
      <c r="W53" s="59">
        <v>8.2453820293058229</v>
      </c>
      <c r="X53" s="59">
        <v>12.476852375684171</v>
      </c>
      <c r="Y53" s="165">
        <v>13.665475659059339</v>
      </c>
      <c r="Z53" s="165">
        <v>20.82208742269918</v>
      </c>
      <c r="AA53" s="165">
        <v>9.009481973783668</v>
      </c>
      <c r="AB53" s="165">
        <v>13.928251887312259</v>
      </c>
      <c r="AC53" s="165" t="s">
        <v>112</v>
      </c>
      <c r="AD53" s="83">
        <f>MEDIAN(B53:P53,Q53:AC53)</f>
        <v>13.665475659059339</v>
      </c>
      <c r="AE53" s="86">
        <f>(P53-AD53)/AD53*100</f>
        <v>32.201992456979518</v>
      </c>
      <c r="AF53" s="203">
        <f>_xlfn.RANK.AVG(P53,(B53:P53,Q53:AC53),1)</f>
        <v>20</v>
      </c>
      <c r="AG53" s="203">
        <f>_xlfn.RANK.AVG(P53,(F53,G53,J53,P53,R53,U53,AC53),1)</f>
        <v>4</v>
      </c>
    </row>
  </sheetData>
  <conditionalFormatting sqref="W48">
    <cfRule type="expression" dxfId="67" priority="1">
      <formula>AQ48:BC67=1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68C1-7B8F-43AA-985E-4AFC056D67CB}">
  <sheetPr>
    <tabColor theme="4" tint="0.39997558519241921"/>
  </sheetPr>
  <dimension ref="A1:AG53"/>
  <sheetViews>
    <sheetView showGridLines="0" zoomScaleNormal="100" workbookViewId="0">
      <pane ySplit="9" topLeftCell="A10" activePane="bottomLeft" state="frozen"/>
      <selection activeCell="A4" sqref="A1:XFD4"/>
      <selection pane="bottomLeft" activeCell="A10" sqref="A10"/>
    </sheetView>
  </sheetViews>
  <sheetFormatPr defaultColWidth="8.7109375" defaultRowHeight="12.75" x14ac:dyDescent="0.2"/>
  <cols>
    <col min="1" max="33" width="12.7109375" customWidth="1"/>
  </cols>
  <sheetData>
    <row r="1" spans="1:33" s="50" customFormat="1" ht="18" customHeight="1" x14ac:dyDescent="0.2">
      <c r="A1" s="206" t="s">
        <v>102</v>
      </c>
    </row>
    <row r="2" spans="1:33" s="50" customFormat="1" ht="18" customHeight="1" x14ac:dyDescent="0.2">
      <c r="A2" s="205" t="s">
        <v>106</v>
      </c>
    </row>
    <row r="3" spans="1:33" s="50" customFormat="1" ht="18" customHeight="1" x14ac:dyDescent="0.2">
      <c r="A3" s="205" t="s">
        <v>107</v>
      </c>
    </row>
    <row r="4" spans="1:33" s="50" customFormat="1" ht="18" customHeight="1" x14ac:dyDescent="0.2">
      <c r="A4" s="205" t="s">
        <v>108</v>
      </c>
    </row>
    <row r="5" spans="1:33" s="50" customFormat="1" ht="18" customHeight="1" x14ac:dyDescent="0.2">
      <c r="A5" s="205" t="s">
        <v>122</v>
      </c>
    </row>
    <row r="6" spans="1:33" s="50" customFormat="1" ht="18" customHeight="1" x14ac:dyDescent="0.2">
      <c r="A6" s="205" t="s">
        <v>111</v>
      </c>
    </row>
    <row r="7" spans="1:33" s="50" customFormat="1" ht="18" customHeight="1" x14ac:dyDescent="0.2">
      <c r="A7" s="205" t="s">
        <v>114</v>
      </c>
    </row>
    <row r="8" spans="1:33" s="50" customFormat="1" ht="18" customHeight="1" x14ac:dyDescent="0.2">
      <c r="A8" s="205" t="s">
        <v>110</v>
      </c>
    </row>
    <row r="9" spans="1:33" s="202" customFormat="1" ht="32.1" customHeight="1" x14ac:dyDescent="0.2">
      <c r="A9" s="248" t="s">
        <v>98</v>
      </c>
      <c r="B9" s="249" t="s">
        <v>23</v>
      </c>
      <c r="C9" s="249" t="s">
        <v>24</v>
      </c>
      <c r="D9" s="249" t="s">
        <v>0</v>
      </c>
      <c r="E9" s="249" t="s">
        <v>1</v>
      </c>
      <c r="F9" s="249" t="s">
        <v>2</v>
      </c>
      <c r="G9" s="249" t="s">
        <v>3</v>
      </c>
      <c r="H9" s="249" t="s">
        <v>4</v>
      </c>
      <c r="I9" s="249" t="s">
        <v>5</v>
      </c>
      <c r="J9" s="249" t="s">
        <v>6</v>
      </c>
      <c r="K9" s="249" t="s">
        <v>7</v>
      </c>
      <c r="L9" s="249" t="s">
        <v>9</v>
      </c>
      <c r="M9" s="249" t="s">
        <v>10</v>
      </c>
      <c r="N9" s="249" t="s">
        <v>11</v>
      </c>
      <c r="O9" s="249" t="s">
        <v>12</v>
      </c>
      <c r="P9" s="249" t="s">
        <v>62</v>
      </c>
      <c r="Q9" s="249" t="s">
        <v>53</v>
      </c>
      <c r="R9" s="249" t="s">
        <v>16</v>
      </c>
      <c r="S9" s="249" t="s">
        <v>32</v>
      </c>
      <c r="T9" s="249" t="s">
        <v>33</v>
      </c>
      <c r="U9" s="249" t="s">
        <v>14</v>
      </c>
      <c r="V9" s="249" t="s">
        <v>54</v>
      </c>
      <c r="W9" s="249" t="s">
        <v>55</v>
      </c>
      <c r="X9" s="249" t="s">
        <v>56</v>
      </c>
      <c r="Y9" s="249" t="s">
        <v>34</v>
      </c>
      <c r="Z9" s="249" t="s">
        <v>68</v>
      </c>
      <c r="AA9" s="249" t="s">
        <v>57</v>
      </c>
      <c r="AB9" s="249" t="s">
        <v>58</v>
      </c>
      <c r="AC9" s="249" t="s">
        <v>17</v>
      </c>
      <c r="AD9" s="250" t="s">
        <v>59</v>
      </c>
      <c r="AE9" s="250" t="s">
        <v>99</v>
      </c>
      <c r="AF9" s="250" t="s">
        <v>100</v>
      </c>
      <c r="AG9" s="250" t="s">
        <v>101</v>
      </c>
    </row>
    <row r="10" spans="1:33" s="50" customFormat="1" ht="14.25" customHeight="1" x14ac:dyDescent="0.2">
      <c r="A10" s="96">
        <v>1979</v>
      </c>
      <c r="B10" s="97">
        <v>2.7681248110311376</v>
      </c>
      <c r="C10" s="97">
        <v>2.2765886296330855</v>
      </c>
      <c r="D10" s="95">
        <v>2.1430809387565866</v>
      </c>
      <c r="E10" s="95">
        <v>2.0760936082733532</v>
      </c>
      <c r="F10" s="95">
        <v>1.5910250082094859</v>
      </c>
      <c r="G10" s="95">
        <v>3.1885175977531559</v>
      </c>
      <c r="H10" s="95">
        <v>0.23930050936484135</v>
      </c>
      <c r="I10" s="95">
        <v>1.500478869530897</v>
      </c>
      <c r="J10" s="95">
        <v>1.3581920801788292</v>
      </c>
      <c r="K10" s="73">
        <v>1.9532095629238402</v>
      </c>
      <c r="L10" s="95">
        <v>2.8263330430388018</v>
      </c>
      <c r="M10" s="95">
        <v>0.45919827472712793</v>
      </c>
      <c r="N10" s="97">
        <v>0.83431799210985225</v>
      </c>
      <c r="O10" s="97">
        <v>1.6519604126693459</v>
      </c>
      <c r="P10" s="97">
        <v>2.7</v>
      </c>
      <c r="Q10" s="97">
        <v>1.3351363737983457</v>
      </c>
      <c r="R10" s="97">
        <v>0.71356218778019742</v>
      </c>
      <c r="S10" s="83"/>
      <c r="T10" s="83"/>
      <c r="U10" s="97">
        <v>2.9075833437881369</v>
      </c>
      <c r="V10" s="97">
        <v>2.9555020661157028</v>
      </c>
      <c r="W10" s="97">
        <v>0.96512714134390232</v>
      </c>
      <c r="X10" s="97">
        <v>0.60610818951682599</v>
      </c>
      <c r="Y10" s="83"/>
      <c r="Z10" s="97">
        <v>0.69526499342487691</v>
      </c>
      <c r="AA10" s="97">
        <v>2.6228045861459628</v>
      </c>
      <c r="AB10" s="97"/>
      <c r="AC10" s="97">
        <v>1.439905</v>
      </c>
      <c r="AD10" s="97">
        <f t="shared" ref="AD10:AD27" si="0">MEDIAN(B10:P10,Q10:AC10)</f>
        <v>1.6214927104394159</v>
      </c>
      <c r="AE10" s="86">
        <f t="shared" ref="AE10:AE44" si="1">(P10-AD10)/AD10*100</f>
        <v>66.513237007911968</v>
      </c>
      <c r="AF10" s="201">
        <f>_xlfn.RANK.AVG(P10,(B10:P10,Q10:AC10),1)</f>
        <v>19</v>
      </c>
      <c r="AG10" s="201">
        <f>_xlfn.RANK.AVG(P10,(F10,G10,J10,P10,R10,U10,AC10),1)</f>
        <v>5</v>
      </c>
    </row>
    <row r="11" spans="1:33" s="50" customFormat="1" ht="14.25" customHeight="1" x14ac:dyDescent="0.2">
      <c r="A11" s="96">
        <v>1980</v>
      </c>
      <c r="B11" s="97">
        <v>2.8458331846431686</v>
      </c>
      <c r="C11" s="97">
        <v>2.5110292805675019</v>
      </c>
      <c r="D11" s="95">
        <v>2.1489557093306493</v>
      </c>
      <c r="E11" s="95">
        <v>2.0387166301750432</v>
      </c>
      <c r="F11" s="95">
        <v>1.8474001135603761</v>
      </c>
      <c r="G11" s="95">
        <v>3.1985730121514608</v>
      </c>
      <c r="H11" s="95">
        <v>0.31686798064304189</v>
      </c>
      <c r="I11" s="95">
        <v>1.8832719604256263</v>
      </c>
      <c r="J11" s="95">
        <v>1.7218486495320011</v>
      </c>
      <c r="K11" s="73">
        <v>2.0387166301750432</v>
      </c>
      <c r="L11" s="95">
        <v>3.1925943710072522</v>
      </c>
      <c r="M11" s="95">
        <v>0.67558644929554224</v>
      </c>
      <c r="N11" s="97">
        <v>1.1419204585437925</v>
      </c>
      <c r="O11" s="97">
        <v>1.7293970727324317</v>
      </c>
      <c r="P11" s="97">
        <v>2.7</v>
      </c>
      <c r="Q11" s="97">
        <v>1.3243482034030631</v>
      </c>
      <c r="R11" s="97">
        <v>0.743182154487118</v>
      </c>
      <c r="S11" s="83"/>
      <c r="T11" s="83"/>
      <c r="U11" s="97">
        <v>3.7197647073354494</v>
      </c>
      <c r="V11" s="97">
        <v>3.4917509852727648</v>
      </c>
      <c r="W11" s="97">
        <v>1.185377246750718</v>
      </c>
      <c r="X11" s="97">
        <v>0.78432073435809602</v>
      </c>
      <c r="Y11" s="83"/>
      <c r="Z11" s="97">
        <v>0.69232664449932546</v>
      </c>
      <c r="AA11" s="97">
        <v>2.4231265151243959</v>
      </c>
      <c r="AB11" s="97">
        <v>2.0866315049999997</v>
      </c>
      <c r="AC11" s="97">
        <v>1.5875608769999998</v>
      </c>
      <c r="AD11" s="97">
        <f t="shared" si="0"/>
        <v>1.8832719604256263</v>
      </c>
      <c r="AE11" s="86">
        <f t="shared" si="1"/>
        <v>43.367503830396878</v>
      </c>
      <c r="AF11" s="201">
        <f>_xlfn.RANK.AVG(P11,(B11:P11,Q11:AC11),1)</f>
        <v>20</v>
      </c>
      <c r="AG11" s="201">
        <f>_xlfn.RANK.AVG(P11,(F11,G11,J11,P11,R11,U11,AC11),1)</f>
        <v>5</v>
      </c>
    </row>
    <row r="12" spans="1:33" s="50" customFormat="1" ht="14.25" customHeight="1" x14ac:dyDescent="0.2">
      <c r="A12" s="96">
        <v>1981</v>
      </c>
      <c r="B12" s="97">
        <v>2.8538040827468825</v>
      </c>
      <c r="C12" s="97">
        <v>2.8981350199546005</v>
      </c>
      <c r="D12" s="95">
        <v>2.6669183598372195</v>
      </c>
      <c r="E12" s="95">
        <v>2.0669299473098777</v>
      </c>
      <c r="F12" s="95">
        <v>1.8785234641770738</v>
      </c>
      <c r="G12" s="95">
        <v>3.313737556276962</v>
      </c>
      <c r="H12" s="95">
        <v>0.39897843486946705</v>
      </c>
      <c r="I12" s="95">
        <v>2.6543148653121484</v>
      </c>
      <c r="J12" s="95">
        <v>1.9505612371396168</v>
      </c>
      <c r="K12" s="73">
        <v>2.1943813917820689</v>
      </c>
      <c r="L12" s="95">
        <v>3.6517609524858168</v>
      </c>
      <c r="M12" s="95">
        <v>0.84228780694665262</v>
      </c>
      <c r="N12" s="97">
        <v>1.5238759665153254</v>
      </c>
      <c r="O12" s="97">
        <v>1.8690236717673041</v>
      </c>
      <c r="P12" s="97">
        <v>3.1399999999999997</v>
      </c>
      <c r="Q12" s="97">
        <v>1.7802936623776859</v>
      </c>
      <c r="R12" s="97">
        <v>0.94241565628930712</v>
      </c>
      <c r="S12" s="83"/>
      <c r="T12" s="83"/>
      <c r="U12" s="97">
        <v>4.9639731431905316</v>
      </c>
      <c r="V12" s="97">
        <v>4.5605385150661144</v>
      </c>
      <c r="W12" s="97">
        <v>1.3463914478931855</v>
      </c>
      <c r="X12" s="97">
        <v>0.95519488880095982</v>
      </c>
      <c r="Y12" s="83"/>
      <c r="Z12" s="97">
        <v>0.68047988613847976</v>
      </c>
      <c r="AA12" s="97">
        <v>2.4503269829709931</v>
      </c>
      <c r="AB12" s="97">
        <v>3.3746317739999996</v>
      </c>
      <c r="AC12" s="97">
        <v>2.1352758569999999</v>
      </c>
      <c r="AD12" s="97">
        <f t="shared" si="0"/>
        <v>2.1352758569999999</v>
      </c>
      <c r="AE12" s="86">
        <f t="shared" si="1"/>
        <v>47.053599173439245</v>
      </c>
      <c r="AF12" s="201">
        <f>_xlfn.RANK.AVG(P12,(B12:P12,Q12:AC12),1)</f>
        <v>20</v>
      </c>
      <c r="AG12" s="201">
        <f>_xlfn.RANK.AVG(P12,(F12,G12,J12,P12,R12,U12,AC12),1)</f>
        <v>5</v>
      </c>
    </row>
    <row r="13" spans="1:33" s="50" customFormat="1" ht="14.25" customHeight="1" x14ac:dyDescent="0.2">
      <c r="A13" s="96">
        <v>1982</v>
      </c>
      <c r="B13" s="97">
        <v>3.2478398718045094</v>
      </c>
      <c r="C13" s="97">
        <v>2.9571554082350864</v>
      </c>
      <c r="D13" s="95">
        <v>2.9273366747335641</v>
      </c>
      <c r="E13" s="95">
        <v>2.3869666527719886</v>
      </c>
      <c r="F13" s="95">
        <v>2.1857235626085423</v>
      </c>
      <c r="G13" s="95">
        <v>3.6447359662935286</v>
      </c>
      <c r="H13" s="95">
        <v>0.55900858378735097</v>
      </c>
      <c r="I13" s="95">
        <v>3.4434928761300818</v>
      </c>
      <c r="J13" s="95">
        <v>2.3925567386098621</v>
      </c>
      <c r="K13" s="73">
        <v>2.7335519747201458</v>
      </c>
      <c r="L13" s="95">
        <v>3.7621277688888717</v>
      </c>
      <c r="M13" s="95">
        <v>1.2354089701700457</v>
      </c>
      <c r="N13" s="97">
        <v>1.8111878114710169</v>
      </c>
      <c r="O13" s="97">
        <v>1.7592140857176968</v>
      </c>
      <c r="P13" s="97">
        <v>3.44</v>
      </c>
      <c r="Q13" s="97">
        <v>2.1371211217537756</v>
      </c>
      <c r="R13" s="97">
        <v>1.1977901629030518</v>
      </c>
      <c r="S13" s="83"/>
      <c r="T13" s="83"/>
      <c r="U13" s="97">
        <v>5.1727976689939261</v>
      </c>
      <c r="V13" s="97">
        <v>5.3888691671903182</v>
      </c>
      <c r="W13" s="97">
        <v>1.4697318152754391</v>
      </c>
      <c r="X13" s="97">
        <v>1.1539582132622916</v>
      </c>
      <c r="Y13" s="83"/>
      <c r="Z13" s="97">
        <v>0.72559314175598155</v>
      </c>
      <c r="AA13" s="97">
        <v>2.8805286678964102</v>
      </c>
      <c r="AB13" s="97">
        <v>3.3273078638060292</v>
      </c>
      <c r="AC13" s="97">
        <v>2.8345348349999999</v>
      </c>
      <c r="AD13" s="97">
        <f t="shared" si="0"/>
        <v>2.7335519747201458</v>
      </c>
      <c r="AE13" s="86">
        <f t="shared" si="1"/>
        <v>25.843592213101363</v>
      </c>
      <c r="AF13" s="201">
        <f>_xlfn.RANK.AVG(P13,(B13:P13,Q13:AC13),1)</f>
        <v>20</v>
      </c>
      <c r="AG13" s="201">
        <f>_xlfn.RANK.AVG(P13,(F13,G13,J13,P13,R13,U13,AC13),1)</f>
        <v>5</v>
      </c>
    </row>
    <row r="14" spans="1:33" s="50" customFormat="1" ht="14.25" customHeight="1" x14ac:dyDescent="0.2">
      <c r="A14" s="96">
        <v>1983</v>
      </c>
      <c r="B14" s="97">
        <v>3.3725765035119202</v>
      </c>
      <c r="C14" s="97">
        <v>3.4664221105661652</v>
      </c>
      <c r="D14" s="95">
        <v>3.0720844076059901</v>
      </c>
      <c r="E14" s="95">
        <v>2.4751778860557052</v>
      </c>
      <c r="F14" s="95">
        <v>2.586619544432621</v>
      </c>
      <c r="G14" s="95">
        <v>3.9297847953964982</v>
      </c>
      <c r="H14" s="95">
        <v>0.69797670246594534</v>
      </c>
      <c r="I14" s="95">
        <v>3.5954598202657513</v>
      </c>
      <c r="J14" s="95">
        <v>2.9502712717678188</v>
      </c>
      <c r="K14" s="73">
        <v>3.3080576486621269</v>
      </c>
      <c r="L14" s="95">
        <v>3.830073837901363</v>
      </c>
      <c r="M14" s="95">
        <v>1.8006625853533209</v>
      </c>
      <c r="N14" s="97">
        <v>2.2757559710654349</v>
      </c>
      <c r="O14" s="97">
        <v>1.7640880458192705</v>
      </c>
      <c r="P14" s="97">
        <v>3.46</v>
      </c>
      <c r="Q14" s="97">
        <v>2.7126801455605127</v>
      </c>
      <c r="R14" s="97">
        <v>1.4990208049334632</v>
      </c>
      <c r="S14" s="83"/>
      <c r="T14" s="83"/>
      <c r="U14" s="97">
        <v>6.2789644054100373</v>
      </c>
      <c r="V14" s="97">
        <v>5.6558375257941389</v>
      </c>
      <c r="W14" s="97">
        <v>1.7153068516514764</v>
      </c>
      <c r="X14" s="97">
        <v>1.2660548041863708</v>
      </c>
      <c r="Y14" s="83"/>
      <c r="Z14" s="97">
        <v>0.80237994031379256</v>
      </c>
      <c r="AA14" s="97">
        <v>3.3596110637689791</v>
      </c>
      <c r="AB14" s="97">
        <v>3.5993661268213435</v>
      </c>
      <c r="AC14" s="97">
        <v>3.272525168</v>
      </c>
      <c r="AD14" s="97">
        <f t="shared" si="0"/>
        <v>3.0720844076059901</v>
      </c>
      <c r="AE14" s="86">
        <f t="shared" si="1"/>
        <v>12.627113741848786</v>
      </c>
      <c r="AF14" s="201">
        <f>_xlfn.RANK.AVG(P14,(B14:P14,Q14:AC14),1)</f>
        <v>18</v>
      </c>
      <c r="AG14" s="201">
        <f>_xlfn.RANK.AVG(P14,(F14,G14,J14,P14,R14,U14,AC14),1)</f>
        <v>5</v>
      </c>
    </row>
    <row r="15" spans="1:33" s="50" customFormat="1" ht="14.25" customHeight="1" x14ac:dyDescent="0.2">
      <c r="A15" s="96">
        <v>1984</v>
      </c>
      <c r="B15" s="97">
        <v>3.4340996569519526</v>
      </c>
      <c r="C15" s="97">
        <v>3.6705264835923628</v>
      </c>
      <c r="D15" s="95">
        <v>2.9539459924559788</v>
      </c>
      <c r="E15" s="95">
        <v>2.4765710090582926</v>
      </c>
      <c r="F15" s="95">
        <v>2.7070871650326924</v>
      </c>
      <c r="G15" s="95">
        <v>4.0724520888810591</v>
      </c>
      <c r="H15" s="95">
        <v>0.85113657590547542</v>
      </c>
      <c r="I15" s="95">
        <v>3.9601493462268649</v>
      </c>
      <c r="J15" s="95">
        <v>3.2154048423095736</v>
      </c>
      <c r="K15" s="73">
        <v>3.5286703876081171</v>
      </c>
      <c r="L15" s="95">
        <v>3.7296331902524651</v>
      </c>
      <c r="M15" s="95">
        <v>2.2637868650819239</v>
      </c>
      <c r="N15" s="97">
        <v>2.6125164343765288</v>
      </c>
      <c r="O15" s="97">
        <v>2.089424168039387</v>
      </c>
      <c r="P15" s="97">
        <v>3.46</v>
      </c>
      <c r="Q15" s="97">
        <v>3.0571762917480139</v>
      </c>
      <c r="R15" s="97">
        <v>1.7120073866330201</v>
      </c>
      <c r="S15" s="83"/>
      <c r="T15" s="83"/>
      <c r="U15" s="97">
        <v>7.1501358682840417</v>
      </c>
      <c r="V15" s="97">
        <v>6.1591866685925014</v>
      </c>
      <c r="W15" s="97">
        <v>1.6077500940851159</v>
      </c>
      <c r="X15" s="97">
        <v>1.3814898843094792</v>
      </c>
      <c r="Y15" s="83"/>
      <c r="Z15" s="97">
        <v>0.84936337470567236</v>
      </c>
      <c r="AA15" s="97">
        <v>3.6271840070953987</v>
      </c>
      <c r="AB15" s="97">
        <v>4.0391336417142849</v>
      </c>
      <c r="AC15" s="97">
        <v>3.7878956639999997</v>
      </c>
      <c r="AD15" s="97">
        <f t="shared" si="0"/>
        <v>3.2154048423095736</v>
      </c>
      <c r="AE15" s="86">
        <f t="shared" si="1"/>
        <v>7.6069785823528715</v>
      </c>
      <c r="AF15" s="201">
        <f>_xlfn.RANK.AVG(P15,(B15:P15,Q15:AC15),1)</f>
        <v>15</v>
      </c>
      <c r="AG15" s="201">
        <f>_xlfn.RANK.AVG(P15,(F15,G15,J15,P15,R15,U15,AC15),1)</f>
        <v>4</v>
      </c>
    </row>
    <row r="16" spans="1:33" s="50" customFormat="1" ht="14.25" customHeight="1" x14ac:dyDescent="0.2">
      <c r="A16" s="96">
        <v>1985</v>
      </c>
      <c r="B16" s="97">
        <v>3.4725183629624019</v>
      </c>
      <c r="C16" s="97">
        <v>3.7260298903094031</v>
      </c>
      <c r="D16" s="95">
        <v>3.5897681140816196</v>
      </c>
      <c r="E16" s="95">
        <v>2.4879503381496333</v>
      </c>
      <c r="F16" s="95">
        <v>2.74735748241168</v>
      </c>
      <c r="G16" s="95">
        <v>4.1446186912777057</v>
      </c>
      <c r="H16" s="95">
        <v>1.0435241939632347</v>
      </c>
      <c r="I16" s="95">
        <v>4.056184437552008</v>
      </c>
      <c r="J16" s="95">
        <v>3.57863946743324</v>
      </c>
      <c r="K16" s="73">
        <v>3.6199087858385655</v>
      </c>
      <c r="L16" s="95">
        <v>3.5255789151978205</v>
      </c>
      <c r="M16" s="95">
        <v>2.9890777759285876</v>
      </c>
      <c r="N16" s="97">
        <v>2.7945224177320518</v>
      </c>
      <c r="O16" s="97">
        <v>2.1833976645645032</v>
      </c>
      <c r="P16" s="97">
        <v>3.5799999999999996</v>
      </c>
      <c r="Q16" s="97">
        <v>2.6508921244190642</v>
      </c>
      <c r="R16" s="97">
        <v>1.7516717844793441</v>
      </c>
      <c r="S16" s="83"/>
      <c r="T16" s="83"/>
      <c r="U16" s="97">
        <v>7.4138031507414199</v>
      </c>
      <c r="V16" s="97">
        <v>5.9598098157452242</v>
      </c>
      <c r="W16" s="97">
        <v>1.5082171759932819</v>
      </c>
      <c r="X16" s="97">
        <v>1.5416614439395615</v>
      </c>
      <c r="Y16" s="83"/>
      <c r="Z16" s="97">
        <v>0.88846946909751112</v>
      </c>
      <c r="AA16" s="97">
        <v>3.6597547375655815</v>
      </c>
      <c r="AB16" s="97">
        <v>3.8788240149665669</v>
      </c>
      <c r="AC16" s="97">
        <v>4.0214026560000002</v>
      </c>
      <c r="AD16" s="97">
        <f t="shared" si="0"/>
        <v>3.5255789151978205</v>
      </c>
      <c r="AE16" s="86">
        <f t="shared" si="1"/>
        <v>1.5436070532298818</v>
      </c>
      <c r="AF16" s="201">
        <f>_xlfn.RANK.AVG(P16,(B16:P16,Q16:AC16),1)</f>
        <v>15</v>
      </c>
      <c r="AG16" s="201">
        <f>_xlfn.RANK.AVG(P16,(F16,G16,J16,P16,R16,U16,AC16),1)</f>
        <v>4</v>
      </c>
    </row>
    <row r="17" spans="1:33" s="50" customFormat="1" ht="14.25" customHeight="1" x14ac:dyDescent="0.2">
      <c r="A17" s="96">
        <v>1986</v>
      </c>
      <c r="B17" s="97">
        <v>4.0368474433557875</v>
      </c>
      <c r="C17" s="97">
        <v>3.8694822923045522</v>
      </c>
      <c r="D17" s="95">
        <v>3.0865708555257272</v>
      </c>
      <c r="E17" s="95">
        <v>2.6309801745254133</v>
      </c>
      <c r="F17" s="95">
        <v>2.9924889007960811</v>
      </c>
      <c r="G17" s="95">
        <v>4.8803678046540124</v>
      </c>
      <c r="H17" s="95">
        <v>1.4594241171667688</v>
      </c>
      <c r="I17" s="95">
        <v>4.6058889569299861</v>
      </c>
      <c r="J17" s="95">
        <v>3.6083926566646256</v>
      </c>
      <c r="K17" s="73">
        <v>3.9297337466829974</v>
      </c>
      <c r="L17" s="95">
        <v>3.2937461726883042</v>
      </c>
      <c r="M17" s="95">
        <v>3.8761768983466012</v>
      </c>
      <c r="N17" s="97">
        <v>3.4745005358236378</v>
      </c>
      <c r="O17" s="97">
        <v>2.35576447949293</v>
      </c>
      <c r="P17" s="97">
        <v>3.63</v>
      </c>
      <c r="Q17" s="97">
        <v>2.2800088503147076</v>
      </c>
      <c r="R17" s="97">
        <v>1.5809158300046782</v>
      </c>
      <c r="S17" s="83"/>
      <c r="T17" s="83"/>
      <c r="U17" s="97">
        <v>8.6628378250074753</v>
      </c>
      <c r="V17" s="97">
        <v>4.970873791917553</v>
      </c>
      <c r="W17" s="97">
        <v>1.6941965415392513</v>
      </c>
      <c r="X17" s="97">
        <v>1.753471308579537</v>
      </c>
      <c r="Y17" s="83"/>
      <c r="Z17" s="97">
        <v>1.0222663426209431</v>
      </c>
      <c r="AA17" s="97">
        <v>4.5366232714813393</v>
      </c>
      <c r="AB17" s="97">
        <v>4.2557757711101321</v>
      </c>
      <c r="AC17" s="97">
        <v>3.3426575000000001</v>
      </c>
      <c r="AD17" s="97">
        <f t="shared" si="0"/>
        <v>3.4745005358236378</v>
      </c>
      <c r="AE17" s="86">
        <f t="shared" si="1"/>
        <v>4.4754479837632433</v>
      </c>
      <c r="AF17" s="201">
        <f>_xlfn.RANK.AVG(P17,(B17:P17,Q17:AC17),1)</f>
        <v>15</v>
      </c>
      <c r="AG17" s="201">
        <f>_xlfn.RANK.AVG(P17,(F17,G17,J17,P17,R17,U17,AC17),1)</f>
        <v>5</v>
      </c>
    </row>
    <row r="18" spans="1:33" s="50" customFormat="1" ht="14.25" customHeight="1" x14ac:dyDescent="0.2">
      <c r="A18" s="96">
        <v>1987</v>
      </c>
      <c r="B18" s="97">
        <v>4.2023062143701182</v>
      </c>
      <c r="C18" s="97">
        <v>3.6311874167795488</v>
      </c>
      <c r="D18" s="95">
        <v>2.477432408402612</v>
      </c>
      <c r="E18" s="95">
        <v>2.7427803983053289</v>
      </c>
      <c r="F18" s="95">
        <v>3.0248143724241285</v>
      </c>
      <c r="G18" s="95">
        <v>5.2881370147274982</v>
      </c>
      <c r="H18" s="95">
        <v>1.6851529953598292</v>
      </c>
      <c r="I18" s="95">
        <v>3.8497637467216186</v>
      </c>
      <c r="J18" s="95">
        <v>3.6452891154854887</v>
      </c>
      <c r="K18" s="73">
        <v>4.2587130091938779</v>
      </c>
      <c r="L18" s="95">
        <v>3.1517296607775886</v>
      </c>
      <c r="M18" s="95">
        <v>4.4490859417240687</v>
      </c>
      <c r="N18" s="97">
        <v>4.018984131192898</v>
      </c>
      <c r="O18" s="97">
        <v>2.3730238050550057</v>
      </c>
      <c r="P18" s="97">
        <v>3.5200000000000005</v>
      </c>
      <c r="Q18" s="97">
        <v>2.2344467038258466</v>
      </c>
      <c r="R18" s="97">
        <v>1.503388211573683</v>
      </c>
      <c r="S18" s="83"/>
      <c r="T18" s="83"/>
      <c r="U18" s="97">
        <v>8.3734454923870487</v>
      </c>
      <c r="V18" s="97">
        <v>4.5738453565925408</v>
      </c>
      <c r="W18" s="97">
        <v>1.8942133596596846</v>
      </c>
      <c r="X18" s="97">
        <v>1.7249585666133815</v>
      </c>
      <c r="Y18" s="83"/>
      <c r="Z18" s="97">
        <v>1.0928816497103495</v>
      </c>
      <c r="AA18" s="97">
        <v>4.9437961157363528</v>
      </c>
      <c r="AB18" s="97">
        <v>3.8136115176878773</v>
      </c>
      <c r="AC18" s="97">
        <v>2.886791176</v>
      </c>
      <c r="AD18" s="97">
        <f t="shared" si="0"/>
        <v>3.5200000000000005</v>
      </c>
      <c r="AE18" s="217">
        <f t="shared" si="1"/>
        <v>0</v>
      </c>
      <c r="AF18" s="201">
        <f>_xlfn.RANK.AVG(P18,(B18:P18,Q18:AC18),1)</f>
        <v>13</v>
      </c>
      <c r="AG18" s="201">
        <f>_xlfn.RANK.AVG(P18,(F18,G18,J18,P18,R18,U18,AC18),1)</f>
        <v>4</v>
      </c>
    </row>
    <row r="19" spans="1:33" s="50" customFormat="1" ht="14.25" customHeight="1" x14ac:dyDescent="0.2">
      <c r="A19" s="96">
        <v>1988</v>
      </c>
      <c r="B19" s="97">
        <v>3.9592275681994877</v>
      </c>
      <c r="C19" s="97">
        <v>3.2816416420982328</v>
      </c>
      <c r="D19" s="95">
        <v>2.7981788134082199</v>
      </c>
      <c r="E19" s="95">
        <v>2.5641977203439632</v>
      </c>
      <c r="F19" s="95">
        <v>2.9096336826700928</v>
      </c>
      <c r="G19" s="95">
        <v>4.995535455177877</v>
      </c>
      <c r="H19" s="95">
        <v>1.6208918232226091</v>
      </c>
      <c r="I19" s="95">
        <v>3.6270776044243624</v>
      </c>
      <c r="J19" s="95">
        <v>3.4277876261592879</v>
      </c>
      <c r="K19" s="73">
        <v>3.9658705674749903</v>
      </c>
      <c r="L19" s="95">
        <v>2.6106987152724805</v>
      </c>
      <c r="M19" s="95">
        <v>4.3445215261786325</v>
      </c>
      <c r="N19" s="97">
        <v>3.9592275681994877</v>
      </c>
      <c r="O19" s="97">
        <v>2.348151530864818</v>
      </c>
      <c r="P19" s="97">
        <v>3.7</v>
      </c>
      <c r="Q19" s="97">
        <v>2.3573100207089133</v>
      </c>
      <c r="R19" s="97">
        <v>1.5432971088181209</v>
      </c>
      <c r="S19" s="83"/>
      <c r="T19" s="83"/>
      <c r="U19" s="97">
        <v>8.2041606358943149</v>
      </c>
      <c r="V19" s="97">
        <v>4.3893842674871824</v>
      </c>
      <c r="W19" s="97">
        <v>2.0366149649845702</v>
      </c>
      <c r="X19" s="97">
        <v>1.8114452112335671</v>
      </c>
      <c r="Y19" s="83"/>
      <c r="Z19" s="97">
        <v>1.0316577874855375</v>
      </c>
      <c r="AA19" s="97">
        <v>4.6605843408285184</v>
      </c>
      <c r="AB19" s="97">
        <v>3.350330407145786</v>
      </c>
      <c r="AC19" s="97">
        <v>2.5971713460000005</v>
      </c>
      <c r="AD19" s="97">
        <f t="shared" si="0"/>
        <v>3.2816416420982328</v>
      </c>
      <c r="AE19" s="86">
        <f t="shared" si="1"/>
        <v>12.748447378741673</v>
      </c>
      <c r="AF19" s="201">
        <f>_xlfn.RANK.AVG(P19,(B19:P19,Q19:AC19),1)</f>
        <v>17</v>
      </c>
      <c r="AG19" s="201">
        <f>_xlfn.RANK.AVG(P19,(F19,G19,J19,P19,R19,U19,AC19),1)</f>
        <v>5</v>
      </c>
    </row>
    <row r="20" spans="1:33" s="50" customFormat="1" ht="14.25" customHeight="1" x14ac:dyDescent="0.2">
      <c r="A20" s="96">
        <v>1989</v>
      </c>
      <c r="B20" s="97">
        <v>3.6284965465605987</v>
      </c>
      <c r="C20" s="97">
        <v>3.4332713149274681</v>
      </c>
      <c r="D20" s="95">
        <v>3.5069853806037492</v>
      </c>
      <c r="E20" s="95">
        <v>2.5917832475432849</v>
      </c>
      <c r="F20" s="95">
        <v>2.9956975198876927</v>
      </c>
      <c r="G20" s="95">
        <v>5.1095155451567624</v>
      </c>
      <c r="H20" s="95">
        <v>1.6897080393074404</v>
      </c>
      <c r="I20" s="95">
        <v>3.4938584557791295</v>
      </c>
      <c r="J20" s="95">
        <v>3.5611775011698641</v>
      </c>
      <c r="K20" s="73">
        <v>3.9516279644361254</v>
      </c>
      <c r="L20" s="95">
        <v>2.7466170519419744</v>
      </c>
      <c r="M20" s="95">
        <v>4.4026655685540472</v>
      </c>
      <c r="N20" s="97">
        <v>3.8775770145063171</v>
      </c>
      <c r="O20" s="97">
        <v>2.6462455716330098</v>
      </c>
      <c r="P20" s="97">
        <v>3.7299999999999995</v>
      </c>
      <c r="Q20" s="97">
        <v>2.71663591816211</v>
      </c>
      <c r="R20" s="97">
        <v>1.8382010843678747</v>
      </c>
      <c r="S20" s="83"/>
      <c r="T20" s="83"/>
      <c r="U20" s="97">
        <v>7.7548172049557094</v>
      </c>
      <c r="V20" s="97">
        <v>4.7968390925694964</v>
      </c>
      <c r="W20" s="97">
        <v>2.1110226338407276</v>
      </c>
      <c r="X20" s="97">
        <v>1.8599164922092419</v>
      </c>
      <c r="Y20" s="83"/>
      <c r="Z20" s="97">
        <v>1.0656604885353298</v>
      </c>
      <c r="AA20" s="97">
        <v>4.5571053908845283</v>
      </c>
      <c r="AB20" s="97">
        <v>3.8039224968311025</v>
      </c>
      <c r="AC20" s="97">
        <v>2.8675053959999999</v>
      </c>
      <c r="AD20" s="97">
        <f t="shared" si="0"/>
        <v>3.4938584557791295</v>
      </c>
      <c r="AE20" s="86">
        <f t="shared" si="1"/>
        <v>6.7587610434038199</v>
      </c>
      <c r="AF20" s="201">
        <f>_xlfn.RANK.AVG(P20,(B20:P20,Q20:AC20),1)</f>
        <v>17</v>
      </c>
      <c r="AG20" s="201">
        <f>_xlfn.RANK.AVG(P20,(F20,G20,J20,P20,R20,U20,AC20),1)</f>
        <v>5</v>
      </c>
    </row>
    <row r="21" spans="1:33" s="50" customFormat="1" ht="14.25" customHeight="1" x14ac:dyDescent="0.2">
      <c r="A21" s="96">
        <v>1990</v>
      </c>
      <c r="B21" s="97">
        <v>3.8598851048973244</v>
      </c>
      <c r="C21" s="97">
        <v>4.1529504554543433</v>
      </c>
      <c r="D21" s="95">
        <v>3.5039082712034384</v>
      </c>
      <c r="E21" s="95">
        <v>2.9020617640524327</v>
      </c>
      <c r="F21" s="95">
        <v>3.3452337575776809</v>
      </c>
      <c r="G21" s="95">
        <v>5.3895432760973758</v>
      </c>
      <c r="H21" s="95">
        <v>2.1586764845907256</v>
      </c>
      <c r="I21" s="95">
        <v>3.709778461929095</v>
      </c>
      <c r="J21" s="95">
        <v>4.3173529691814512</v>
      </c>
      <c r="K21" s="83"/>
      <c r="L21" s="95">
        <v>3.0879080839178599</v>
      </c>
      <c r="M21" s="95">
        <v>4.9821109594693249</v>
      </c>
      <c r="N21" s="97">
        <v>4.2673174215253749</v>
      </c>
      <c r="O21" s="97">
        <v>2.8063847762265826</v>
      </c>
      <c r="P21" s="97">
        <v>3.9799999999999995</v>
      </c>
      <c r="Q21" s="97">
        <v>2.5871222257155275</v>
      </c>
      <c r="R21" s="97">
        <v>2.113031642570649</v>
      </c>
      <c r="S21" s="83"/>
      <c r="T21" s="83"/>
      <c r="U21" s="97">
        <v>6.6880738696989894</v>
      </c>
      <c r="V21" s="97">
        <v>3.936430845354721</v>
      </c>
      <c r="W21" s="97">
        <v>1.9193172350414973</v>
      </c>
      <c r="X21" s="97">
        <v>1.9792303491094816</v>
      </c>
      <c r="Y21" s="83"/>
      <c r="Z21" s="97">
        <v>1.2430259624845272</v>
      </c>
      <c r="AA21" s="97">
        <v>5.0186587340616482</v>
      </c>
      <c r="AB21" s="97">
        <v>4.1828625601102312</v>
      </c>
      <c r="AC21" s="97">
        <v>2.6743687500000002</v>
      </c>
      <c r="AD21" s="97">
        <f t="shared" si="0"/>
        <v>3.6068433665662667</v>
      </c>
      <c r="AE21" s="86">
        <f t="shared" si="1"/>
        <v>10.345795353707857</v>
      </c>
      <c r="AF21" s="201">
        <f>_xlfn.RANK.AVG(P21,(B21:P21,Q21:AC21),1)</f>
        <v>16</v>
      </c>
      <c r="AG21" s="201">
        <f>_xlfn.RANK.AVG(P21,(F21,G21,J21,P21,R21,U21,AC21),1)</f>
        <v>4</v>
      </c>
    </row>
    <row r="22" spans="1:33" s="50" customFormat="1" ht="14.25" customHeight="1" x14ac:dyDescent="0.2">
      <c r="A22" s="96">
        <v>1991</v>
      </c>
      <c r="B22" s="97">
        <v>3.9940683063364979</v>
      </c>
      <c r="C22" s="97">
        <v>3.9800540315774229</v>
      </c>
      <c r="D22" s="95">
        <v>3.693329838511874</v>
      </c>
      <c r="E22" s="95">
        <v>2.8659191882309258</v>
      </c>
      <c r="F22" s="95">
        <v>3.2443046067259624</v>
      </c>
      <c r="G22" s="95">
        <v>5.2133102103760613</v>
      </c>
      <c r="H22" s="95">
        <v>2.4314766706995874</v>
      </c>
      <c r="I22" s="95">
        <v>3.6367042999800745</v>
      </c>
      <c r="J22" s="95">
        <v>4.701789181669807</v>
      </c>
      <c r="K22" s="83"/>
      <c r="L22" s="95">
        <v>3.1462046834124342</v>
      </c>
      <c r="M22" s="95">
        <v>5.5286313924552584</v>
      </c>
      <c r="N22" s="97">
        <v>4.4915750602836759</v>
      </c>
      <c r="O22" s="97">
        <v>2.991258299802745</v>
      </c>
      <c r="P22" s="97">
        <v>4.1100000000000003</v>
      </c>
      <c r="Q22" s="97">
        <v>2.6754251653978702</v>
      </c>
      <c r="R22" s="97">
        <v>2.4037454416961133</v>
      </c>
      <c r="S22" s="97">
        <v>2.3848962525522093</v>
      </c>
      <c r="T22" s="97">
        <v>3.5634312198046061</v>
      </c>
      <c r="U22" s="97">
        <v>7.2917106939001304</v>
      </c>
      <c r="V22" s="97">
        <v>3.8811244531553775</v>
      </c>
      <c r="W22" s="97">
        <v>1.8948102544351801</v>
      </c>
      <c r="X22" s="97">
        <v>2.0108625123420287</v>
      </c>
      <c r="Y22" s="97">
        <v>1.8328775447692194</v>
      </c>
      <c r="Z22" s="97">
        <v>2.893247024011123</v>
      </c>
      <c r="AA22" s="97">
        <v>5.0928257129405194</v>
      </c>
      <c r="AB22" s="97">
        <v>4.2388787358299584</v>
      </c>
      <c r="AC22" s="97">
        <v>2.7550528380000001</v>
      </c>
      <c r="AD22" s="97">
        <f t="shared" si="0"/>
        <v>3.5634312198046061</v>
      </c>
      <c r="AE22" s="86">
        <f t="shared" si="1"/>
        <v>15.338272201178174</v>
      </c>
      <c r="AF22" s="201">
        <f>_xlfn.RANK.AVG(P22,(B22:P22,Q22:AC22),1)</f>
        <v>20</v>
      </c>
      <c r="AG22" s="201">
        <f>_xlfn.RANK.AVG(P22,(F22,G22,J22,P22,R22,U22,AC22),1)</f>
        <v>4</v>
      </c>
    </row>
    <row r="23" spans="1:33" s="50" customFormat="1" ht="14.25" customHeight="1" x14ac:dyDescent="0.2">
      <c r="A23" s="96">
        <v>1992</v>
      </c>
      <c r="B23" s="97">
        <v>4.1219589551731719</v>
      </c>
      <c r="C23" s="97">
        <v>4.1514541891994563</v>
      </c>
      <c r="D23" s="95">
        <v>3.7957292731902212</v>
      </c>
      <c r="E23" s="95">
        <v>3.0601305302269526</v>
      </c>
      <c r="F23" s="95">
        <v>3.3993257215292174</v>
      </c>
      <c r="G23" s="95">
        <v>5.4787397203822312</v>
      </c>
      <c r="H23" s="95">
        <v>2.8684115090561075</v>
      </c>
      <c r="I23" s="95">
        <v>3.8270066149103337</v>
      </c>
      <c r="J23" s="95">
        <v>5.2796468907048144</v>
      </c>
      <c r="K23" s="83"/>
      <c r="L23" s="95">
        <v>3.008513870680956</v>
      </c>
      <c r="M23" s="95">
        <v>6.5848109963678763</v>
      </c>
      <c r="N23" s="97">
        <v>4.7561064867382763</v>
      </c>
      <c r="O23" s="97">
        <v>3.1504449657077336</v>
      </c>
      <c r="P23" s="97">
        <v>4.32</v>
      </c>
      <c r="Q23" s="97">
        <v>2.6096343515193512</v>
      </c>
      <c r="R23" s="97">
        <v>2.3894005871535957</v>
      </c>
      <c r="S23" s="97">
        <v>2.9429485156445705</v>
      </c>
      <c r="T23" s="97">
        <v>3.4188078605970276</v>
      </c>
      <c r="U23" s="97">
        <v>7.8708071175388596</v>
      </c>
      <c r="V23" s="97">
        <v>3.878451339805796</v>
      </c>
      <c r="W23" s="97">
        <v>1.8408440508332611</v>
      </c>
      <c r="X23" s="83"/>
      <c r="Y23" s="97">
        <v>1.9689771448194289</v>
      </c>
      <c r="Z23" s="97">
        <v>3.5733476022842923</v>
      </c>
      <c r="AA23" s="97">
        <v>5.5118021736315921</v>
      </c>
      <c r="AB23" s="97">
        <v>4.7051118690212332</v>
      </c>
      <c r="AC23" s="97">
        <v>2.7574689999999999</v>
      </c>
      <c r="AD23" s="97">
        <f t="shared" si="0"/>
        <v>3.684538437737257</v>
      </c>
      <c r="AE23" s="86">
        <f t="shared" si="1"/>
        <v>17.246707369213713</v>
      </c>
      <c r="AF23" s="201">
        <f>_xlfn.RANK.AVG(P23,(B23:P23,Q23:AC23),1)</f>
        <v>19</v>
      </c>
      <c r="AG23" s="201">
        <f>_xlfn.RANK.AVG(P23,(F23,G23,J23,P23,R23,U23,AC23),1)</f>
        <v>4</v>
      </c>
    </row>
    <row r="24" spans="1:33" s="50" customFormat="1" ht="14.25" customHeight="1" x14ac:dyDescent="0.2">
      <c r="A24" s="96">
        <v>1993</v>
      </c>
      <c r="B24" s="97">
        <v>4.712393222124267</v>
      </c>
      <c r="C24" s="97">
        <v>4.4627300050580816</v>
      </c>
      <c r="D24" s="95">
        <v>4.6905191669226243</v>
      </c>
      <c r="E24" s="95">
        <v>3.4640771367933354</v>
      </c>
      <c r="F24" s="95">
        <v>3.6825324517262485</v>
      </c>
      <c r="G24" s="95">
        <v>5.8904915276553336</v>
      </c>
      <c r="H24" s="95">
        <v>3.1129882377940108</v>
      </c>
      <c r="I24" s="95">
        <v>4.0492253017922097</v>
      </c>
      <c r="J24" s="95">
        <v>5.7578579435889221</v>
      </c>
      <c r="K24" s="83"/>
      <c r="L24" s="95">
        <v>4.1818588858586221</v>
      </c>
      <c r="M24" s="95">
        <v>7.3494609523858614</v>
      </c>
      <c r="N24" s="97">
        <v>5.0478781700569559</v>
      </c>
      <c r="O24" s="97">
        <v>2.352614886861915</v>
      </c>
      <c r="P24" s="97">
        <v>4.55</v>
      </c>
      <c r="Q24" s="97">
        <v>2.8033865956110722</v>
      </c>
      <c r="R24" s="97">
        <v>2.6895820598794598</v>
      </c>
      <c r="S24" s="97">
        <v>3.4953668691194002</v>
      </c>
      <c r="T24" s="97">
        <v>3.5219102029838334</v>
      </c>
      <c r="U24" s="97">
        <v>10.543980801542784</v>
      </c>
      <c r="V24" s="97">
        <v>4.4904330662591079</v>
      </c>
      <c r="W24" s="97">
        <v>2.1665252964836936</v>
      </c>
      <c r="X24" s="83"/>
      <c r="Y24" s="97">
        <v>2.1998785713104132</v>
      </c>
      <c r="Z24" s="97">
        <v>3.7628927997194266</v>
      </c>
      <c r="AA24" s="97">
        <v>6.3612532554736223</v>
      </c>
      <c r="AB24" s="97">
        <v>5.60841356460074</v>
      </c>
      <c r="AC24" s="97">
        <v>3.2369626619999998</v>
      </c>
      <c r="AD24" s="97">
        <f t="shared" si="0"/>
        <v>4.1155420938254164</v>
      </c>
      <c r="AE24" s="86">
        <f t="shared" si="1"/>
        <v>10.5565171311552</v>
      </c>
      <c r="AF24" s="201">
        <f>_xlfn.RANK.AVG(P24,(B24:P24,Q24:AC24),1)</f>
        <v>17</v>
      </c>
      <c r="AG24" s="201">
        <f>_xlfn.RANK.AVG(P24,(F24,G24,J24,P24,R24,U24,AC24),1)</f>
        <v>4</v>
      </c>
    </row>
    <row r="25" spans="1:33" s="50" customFormat="1" ht="14.25" customHeight="1" x14ac:dyDescent="0.2">
      <c r="A25" s="96">
        <v>1994</v>
      </c>
      <c r="B25" s="97">
        <v>4.64140881972921</v>
      </c>
      <c r="C25" s="97">
        <v>4.2927220135725914</v>
      </c>
      <c r="D25" s="95">
        <v>4.1104619621776575</v>
      </c>
      <c r="E25" s="95">
        <v>3.3706391261806452</v>
      </c>
      <c r="F25" s="95">
        <v>3.4868680615661845</v>
      </c>
      <c r="G25" s="95">
        <v>5.7339608123532813</v>
      </c>
      <c r="H25" s="95">
        <v>3.0529467027935038</v>
      </c>
      <c r="I25" s="95">
        <v>4.0215211643396662</v>
      </c>
      <c r="J25" s="95">
        <v>5.9044299175854054</v>
      </c>
      <c r="K25" s="83"/>
      <c r="L25" s="95">
        <v>4.1300015040328359</v>
      </c>
      <c r="M25" s="95">
        <v>7.2061939939034474</v>
      </c>
      <c r="N25" s="97">
        <v>4.8893638818850276</v>
      </c>
      <c r="O25" s="97">
        <v>2.3621844511839494</v>
      </c>
      <c r="P25" s="97">
        <v>4.38</v>
      </c>
      <c r="Q25" s="97">
        <v>2.958348855979402</v>
      </c>
      <c r="R25" s="97">
        <v>2.6017462127534956</v>
      </c>
      <c r="S25" s="97">
        <v>3.6764506295394215</v>
      </c>
      <c r="T25" s="97">
        <v>3.0201723138098</v>
      </c>
      <c r="U25" s="97">
        <v>10.927193495753633</v>
      </c>
      <c r="V25" s="97">
        <v>3.7476724756741597</v>
      </c>
      <c r="W25" s="97">
        <v>2.2806648285926316</v>
      </c>
      <c r="X25" s="83"/>
      <c r="Y25" s="97">
        <v>2.3109353182344976</v>
      </c>
      <c r="Z25" s="97">
        <v>3.7193259323372638</v>
      </c>
      <c r="AA25" s="97">
        <v>6.9098129106446082</v>
      </c>
      <c r="AB25" s="97">
        <v>4.3600957459014547</v>
      </c>
      <c r="AC25" s="97">
        <v>3.0833791760000002</v>
      </c>
      <c r="AD25" s="97">
        <f t="shared" si="0"/>
        <v>3.8845968200069132</v>
      </c>
      <c r="AE25" s="86">
        <f t="shared" si="1"/>
        <v>12.753014095094816</v>
      </c>
      <c r="AF25" s="201">
        <f>_xlfn.RANK.AVG(P25,(B25:P25,Q25:AC25),1)</f>
        <v>19</v>
      </c>
      <c r="AG25" s="201">
        <f>_xlfn.RANK.AVG(P25,(F25,G25,J25,P25,R25,U25,AC25),1)</f>
        <v>4</v>
      </c>
    </row>
    <row r="26" spans="1:33" s="50" customFormat="1" ht="14.25" customHeight="1" x14ac:dyDescent="0.2">
      <c r="A26" s="96">
        <v>1995</v>
      </c>
      <c r="B26" s="97">
        <v>4.9207861486158784</v>
      </c>
      <c r="C26" s="97">
        <v>4.6391249885940944</v>
      </c>
      <c r="D26" s="95">
        <v>4.3876975239794778</v>
      </c>
      <c r="E26" s="95">
        <v>3.6615950802831962</v>
      </c>
      <c r="F26" s="95">
        <v>3.7941415085287411</v>
      </c>
      <c r="G26" s="95">
        <v>6.0639990922337095</v>
      </c>
      <c r="H26" s="95">
        <v>3.4876278932109175</v>
      </c>
      <c r="I26" s="95">
        <v>4.2994747662148836</v>
      </c>
      <c r="J26" s="95">
        <v>6.4616383769703463</v>
      </c>
      <c r="K26" s="83"/>
      <c r="L26" s="95">
        <v>4.4982944085832024</v>
      </c>
      <c r="M26" s="95">
        <v>7.2900535535050057</v>
      </c>
      <c r="N26" s="97">
        <v>4.6971140509515212</v>
      </c>
      <c r="O26" s="97">
        <v>2.4962052905567105</v>
      </c>
      <c r="P26" s="97">
        <v>4.34</v>
      </c>
      <c r="Q26" s="97">
        <v>3.8363145563214025</v>
      </c>
      <c r="R26" s="97">
        <v>2.4886596045269784</v>
      </c>
      <c r="S26" s="97">
        <v>3.8442107769792799</v>
      </c>
      <c r="T26" s="97">
        <v>2.8529537393722419</v>
      </c>
      <c r="U26" s="97">
        <v>11.391933845168772</v>
      </c>
      <c r="V26" s="97">
        <v>3.8725298743320571</v>
      </c>
      <c r="W26" s="97">
        <v>2.5864457495324653</v>
      </c>
      <c r="X26" s="83"/>
      <c r="Y26" s="97">
        <v>2.5086339031262668</v>
      </c>
      <c r="Z26" s="97">
        <v>3.976392847366367</v>
      </c>
      <c r="AA26" s="97">
        <v>7.9286747562795457</v>
      </c>
      <c r="AB26" s="97">
        <v>4.2002063991404075</v>
      </c>
      <c r="AC26" s="97">
        <v>2.9530420000000004</v>
      </c>
      <c r="AD26" s="97">
        <f t="shared" si="0"/>
        <v>4.0882996232533877</v>
      </c>
      <c r="AE26" s="86">
        <f t="shared" si="1"/>
        <v>6.1566029875842121</v>
      </c>
      <c r="AF26" s="201">
        <f>_xlfn.RANK.AVG(P26,(B26:P26,Q26:AC26),1)</f>
        <v>16</v>
      </c>
      <c r="AG26" s="201">
        <f>_xlfn.RANK.AVG(P26,(F26,G26,J26,P26,R26,U26,AC26),1)</f>
        <v>4</v>
      </c>
    </row>
    <row r="27" spans="1:33" s="50" customFormat="1" ht="14.25" customHeight="1" x14ac:dyDescent="0.2">
      <c r="A27" s="96">
        <v>1996</v>
      </c>
      <c r="B27" s="97">
        <v>5.0839746315642502</v>
      </c>
      <c r="C27" s="97">
        <v>4.5471069104710651</v>
      </c>
      <c r="D27" s="95">
        <v>4.6749594808219452</v>
      </c>
      <c r="E27" s="95">
        <v>3.8882237982203378</v>
      </c>
      <c r="F27" s="95">
        <v>3.5953868594422382</v>
      </c>
      <c r="G27" s="95">
        <v>5.3849459297528544</v>
      </c>
      <c r="H27" s="95">
        <v>3.408296593000673</v>
      </c>
      <c r="I27" s="95">
        <v>4.2624043311034665</v>
      </c>
      <c r="J27" s="95">
        <v>6.5725624036862627</v>
      </c>
      <c r="K27" s="83"/>
      <c r="L27" s="95">
        <v>4.4494945975450317</v>
      </c>
      <c r="M27" s="95">
        <v>6.7759213889488326</v>
      </c>
      <c r="N27" s="97">
        <v>4.5959130669340826</v>
      </c>
      <c r="O27" s="97">
        <v>2.8758595478470697</v>
      </c>
      <c r="P27" s="97">
        <v>4.1899999999999995</v>
      </c>
      <c r="Q27" s="97">
        <v>4.0449928474261148</v>
      </c>
      <c r="R27" s="97">
        <v>2.542060098270766</v>
      </c>
      <c r="S27" s="97">
        <v>3.8002115998892045</v>
      </c>
      <c r="T27" s="97">
        <v>3.0863204299877465</v>
      </c>
      <c r="U27" s="97">
        <v>9.7815280581159207</v>
      </c>
      <c r="V27" s="97">
        <v>3.8532478148858025</v>
      </c>
      <c r="W27" s="97">
        <v>2.7243789911208673</v>
      </c>
      <c r="X27" s="83"/>
      <c r="Y27" s="97">
        <v>2.5651686859580787</v>
      </c>
      <c r="Z27" s="97">
        <v>4.0826349881313551</v>
      </c>
      <c r="AA27" s="97">
        <v>7.7086723912394532</v>
      </c>
      <c r="AB27" s="97">
        <v>4.8129753459576756</v>
      </c>
      <c r="AC27" s="97">
        <v>2.9477568199999999</v>
      </c>
      <c r="AD27" s="97">
        <f t="shared" si="0"/>
        <v>4.1363174940656773</v>
      </c>
      <c r="AE27" s="86">
        <f t="shared" si="1"/>
        <v>1.2978333024807656</v>
      </c>
      <c r="AF27" s="201">
        <f>_xlfn.RANK.AVG(P27,(B27:P27,Q27:AC27),1)</f>
        <v>14</v>
      </c>
      <c r="AG27" s="201">
        <f>_xlfn.RANK.AVG(P27,(F27,G27,J27,P27,R27,U27,AC27),1)</f>
        <v>4</v>
      </c>
    </row>
    <row r="28" spans="1:33" s="50" customFormat="1" ht="14.25" customHeight="1" x14ac:dyDescent="0.2">
      <c r="A28" s="90">
        <v>1997</v>
      </c>
      <c r="B28" s="97">
        <v>4.9607686208805193</v>
      </c>
      <c r="C28" s="97">
        <v>3.8260879321435519</v>
      </c>
      <c r="D28" s="95">
        <v>3.919579956314851</v>
      </c>
      <c r="E28" s="95">
        <v>3.1272906787140791</v>
      </c>
      <c r="F28" s="95">
        <v>3.0027525543405091</v>
      </c>
      <c r="G28" s="95">
        <v>4.4072658458868768</v>
      </c>
      <c r="H28" s="95">
        <v>2.9681586309034063</v>
      </c>
      <c r="I28" s="95">
        <v>3.673874669020301</v>
      </c>
      <c r="J28" s="95">
        <v>5.7218349364967773</v>
      </c>
      <c r="K28" s="83"/>
      <c r="L28" s="95">
        <v>3.8537630708932342</v>
      </c>
      <c r="M28" s="95">
        <v>5.6941597977470941</v>
      </c>
      <c r="N28" s="97">
        <v>3.6877122383951417</v>
      </c>
      <c r="O28" s="97">
        <v>2.0870816157162233</v>
      </c>
      <c r="P28" s="97">
        <v>3.95</v>
      </c>
      <c r="Q28" s="97">
        <v>3.4600396876912525</v>
      </c>
      <c r="R28" s="97">
        <v>2.4111304772246802</v>
      </c>
      <c r="S28" s="97">
        <v>3.1579624672997189</v>
      </c>
      <c r="T28" s="97">
        <v>3.3202708480908072</v>
      </c>
      <c r="U28" s="97">
        <v>8.4715562255468342</v>
      </c>
      <c r="V28" s="97">
        <v>3.2024506069074272</v>
      </c>
      <c r="W28" s="97">
        <v>2.732527850318998</v>
      </c>
      <c r="X28" s="83"/>
      <c r="Y28" s="97">
        <v>2.2095892204352512</v>
      </c>
      <c r="Z28" s="97">
        <v>3.7638188699567672</v>
      </c>
      <c r="AA28" s="97">
        <v>6.214396107080125</v>
      </c>
      <c r="AB28" s="97">
        <v>4.1012240594306952</v>
      </c>
      <c r="AC28" s="97">
        <v>2.7655650000000001</v>
      </c>
      <c r="AD28" s="97">
        <f t="shared" ref="AD28:AD39" si="2">MEDIAN(B28:P28,Q28:AC28)</f>
        <v>3.6807934537077216</v>
      </c>
      <c r="AE28" s="86">
        <f t="shared" si="1"/>
        <v>7.3138183296077797</v>
      </c>
      <c r="AF28" s="201">
        <f>_xlfn.RANK.AVG(P28,(B28:P28,Q28:AC28),1)</f>
        <v>19</v>
      </c>
      <c r="AG28" s="201">
        <f>_xlfn.RANK.AVG(P28,(F28,G28,J28,P28,R28,U28,AC28),1)</f>
        <v>4</v>
      </c>
    </row>
    <row r="29" spans="1:33" s="50" customFormat="1" ht="14.25" customHeight="1" x14ac:dyDescent="0.2">
      <c r="A29" s="90">
        <v>1998</v>
      </c>
      <c r="B29" s="97">
        <v>4.7590163296379782</v>
      </c>
      <c r="C29" s="97">
        <v>3.726208530439949</v>
      </c>
      <c r="D29" s="95">
        <v>4.1181909065831874</v>
      </c>
      <c r="E29" s="95">
        <v>3.0444203754137993</v>
      </c>
      <c r="F29" s="95">
        <v>2.8351586644651787</v>
      </c>
      <c r="G29" s="95">
        <v>4.0839785523843641</v>
      </c>
      <c r="H29" s="95">
        <v>2.9229135755081481</v>
      </c>
      <c r="I29" s="95">
        <v>3.5844505972166898</v>
      </c>
      <c r="J29" s="95">
        <v>5.7378211066557183</v>
      </c>
      <c r="K29" s="83"/>
      <c r="L29" s="95">
        <v>3.7937123081653104</v>
      </c>
      <c r="M29" s="95">
        <v>5.4880571290718816</v>
      </c>
      <c r="N29" s="97">
        <v>3.4359422862208953</v>
      </c>
      <c r="O29" s="83"/>
      <c r="P29" s="97">
        <v>3.9200000000000004</v>
      </c>
      <c r="Q29" s="97">
        <v>2.8542714928091435</v>
      </c>
      <c r="R29" s="97">
        <v>2.2783897452766846</v>
      </c>
      <c r="S29" s="97">
        <v>3.1224693795743215</v>
      </c>
      <c r="T29" s="97">
        <v>3.371910347701939</v>
      </c>
      <c r="U29" s="97">
        <v>7.3823585146816715</v>
      </c>
      <c r="V29" s="97">
        <v>2.3707778611144628</v>
      </c>
      <c r="W29" s="97">
        <v>2.2611140397306331</v>
      </c>
      <c r="X29" s="83"/>
      <c r="Y29" s="97">
        <v>2.238323459764838</v>
      </c>
      <c r="Z29" s="97">
        <v>3.8470402925683458</v>
      </c>
      <c r="AA29" s="97">
        <v>6.103739768909735</v>
      </c>
      <c r="AB29" s="97">
        <v>3.9583347022023601</v>
      </c>
      <c r="AC29" s="97">
        <v>2.7039783679999996</v>
      </c>
      <c r="AD29" s="97">
        <f t="shared" si="2"/>
        <v>3.5844505972166898</v>
      </c>
      <c r="AE29" s="86">
        <f t="shared" si="1"/>
        <v>9.3612505928764431</v>
      </c>
      <c r="AF29" s="201">
        <f>_xlfn.RANK.AVG(P29,(B29:P29,Q29:AC29),1)</f>
        <v>17</v>
      </c>
      <c r="AG29" s="201">
        <f>_xlfn.RANK.AVG(P29,(F29,G29,J29,P29,R29,U29,AC29),1)</f>
        <v>4</v>
      </c>
    </row>
    <row r="30" spans="1:33" s="50" customFormat="1" ht="14.25" customHeight="1" x14ac:dyDescent="0.2">
      <c r="A30" s="96">
        <v>1999</v>
      </c>
      <c r="B30" s="97">
        <v>3.5035088518209259</v>
      </c>
      <c r="C30" s="97">
        <v>3.4310678793208687</v>
      </c>
      <c r="D30" s="95">
        <v>4.0486465353371823</v>
      </c>
      <c r="E30" s="95">
        <v>2.831783470456763</v>
      </c>
      <c r="F30" s="95">
        <v>2.6934870684112004</v>
      </c>
      <c r="G30" s="95">
        <v>3.5166799377300264</v>
      </c>
      <c r="H30" s="95">
        <v>2.9700798725023261</v>
      </c>
      <c r="I30" s="95">
        <v>3.4969233088663749</v>
      </c>
      <c r="J30" s="95">
        <v>5.3079476213677932</v>
      </c>
      <c r="K30" s="83"/>
      <c r="L30" s="95">
        <v>3.7669305700029505</v>
      </c>
      <c r="M30" s="95">
        <v>4.8140318997764968</v>
      </c>
      <c r="N30" s="97">
        <v>3.0227642161387309</v>
      </c>
      <c r="O30" s="83"/>
      <c r="P30" s="97">
        <v>3.94</v>
      </c>
      <c r="Q30" s="97">
        <v>3.1150533604961579</v>
      </c>
      <c r="R30" s="97">
        <v>2.3300141834614245</v>
      </c>
      <c r="S30" s="97">
        <v>2.9842784451185311</v>
      </c>
      <c r="T30" s="97">
        <v>3.3999011504105234</v>
      </c>
      <c r="U30" s="97">
        <v>8.3958600133464447</v>
      </c>
      <c r="V30" s="97">
        <v>2.853196819431266</v>
      </c>
      <c r="W30" s="97">
        <v>2.0355283034227565</v>
      </c>
      <c r="X30" s="83"/>
      <c r="Y30" s="97">
        <v>2.2731940630118248</v>
      </c>
      <c r="Z30" s="97">
        <v>3.7359785181165619</v>
      </c>
      <c r="AA30" s="97">
        <v>5.5856122997232367</v>
      </c>
      <c r="AB30" s="97">
        <v>4.2659476439170723</v>
      </c>
      <c r="AC30" s="97">
        <v>2.4290999879999999</v>
      </c>
      <c r="AD30" s="97">
        <f t="shared" si="2"/>
        <v>3.4310678793208687</v>
      </c>
      <c r="AE30" s="86">
        <f t="shared" si="1"/>
        <v>14.833053107065524</v>
      </c>
      <c r="AF30" s="201">
        <f>_xlfn.RANK.AVG(P30,(B30:P30,Q30:AC30),1)</f>
        <v>19</v>
      </c>
      <c r="AG30" s="201">
        <f>_xlfn.RANK.AVG(P30,(F30,G30,J30,P30,R30,U30,AC30),1)</f>
        <v>5</v>
      </c>
    </row>
    <row r="31" spans="1:33" s="50" customFormat="1" ht="14.25" customHeight="1" x14ac:dyDescent="0.2">
      <c r="A31" s="96">
        <v>2000</v>
      </c>
      <c r="B31" s="97">
        <v>2.5264300058152234</v>
      </c>
      <c r="C31" s="97">
        <v>3.1534716699091221</v>
      </c>
      <c r="D31" s="95">
        <v>3.81086794392803</v>
      </c>
      <c r="E31" s="95">
        <v>2.5507811384013941</v>
      </c>
      <c r="F31" s="95">
        <v>2.3620598608585701</v>
      </c>
      <c r="G31" s="95">
        <v>2.6786245844787908</v>
      </c>
      <c r="H31" s="95">
        <v>2.7516779822373034</v>
      </c>
      <c r="I31" s="95">
        <v>3.2326128508141769</v>
      </c>
      <c r="J31" s="95">
        <v>5.8747107364137126</v>
      </c>
      <c r="K31" s="83"/>
      <c r="L31" s="95">
        <v>3.768337767709935</v>
      </c>
      <c r="M31" s="95">
        <v>4.4258183475365476</v>
      </c>
      <c r="N31" s="97">
        <v>2.8125558137027307</v>
      </c>
      <c r="O31" s="83"/>
      <c r="P31" s="97">
        <v>3.66</v>
      </c>
      <c r="Q31" s="97">
        <v>2.9843095234647632</v>
      </c>
      <c r="R31" s="97">
        <v>2.5398040075199919</v>
      </c>
      <c r="S31" s="97">
        <v>2.8381236961844469</v>
      </c>
      <c r="T31" s="97">
        <v>3.2182082182905147</v>
      </c>
      <c r="U31" s="97">
        <v>9.0233197199046309</v>
      </c>
      <c r="V31" s="97">
        <v>3.4061701779523097</v>
      </c>
      <c r="W31" s="97">
        <v>1.848669904911888</v>
      </c>
      <c r="X31" s="97">
        <v>1.0438006127758026</v>
      </c>
      <c r="Y31" s="97">
        <v>2.4366840004077632</v>
      </c>
      <c r="Z31" s="97">
        <v>3.9485361488475994</v>
      </c>
      <c r="AA31" s="97">
        <v>4.5631577201227778</v>
      </c>
      <c r="AB31" s="97">
        <v>4.526221205468298</v>
      </c>
      <c r="AC31" s="97">
        <v>3.0386449999999998</v>
      </c>
      <c r="AD31" s="97">
        <f t="shared" si="2"/>
        <v>3.0960583349545612</v>
      </c>
      <c r="AE31" s="86">
        <f t="shared" si="1"/>
        <v>18.214826855118531</v>
      </c>
      <c r="AF31" s="201">
        <f>_xlfn.RANK.AVG(P31,(B31:P31,Q31:AC31),1)</f>
        <v>18</v>
      </c>
      <c r="AG31" s="201">
        <f>_xlfn.RANK.AVG(P31,(F31,G31,J31,P31,R31,U31,AC31),1)</f>
        <v>5</v>
      </c>
    </row>
    <row r="32" spans="1:33" s="50" customFormat="1" ht="14.25" customHeight="1" x14ac:dyDescent="0.2">
      <c r="A32" s="96">
        <v>2001</v>
      </c>
      <c r="B32" s="83"/>
      <c r="C32" s="83"/>
      <c r="D32" s="95">
        <v>4.1403135553662569</v>
      </c>
      <c r="E32" s="95">
        <v>2.6487698573827383</v>
      </c>
      <c r="F32" s="95">
        <v>2.4124946118885031</v>
      </c>
      <c r="G32" s="95">
        <v>3.0467071129519758</v>
      </c>
      <c r="H32" s="95">
        <v>2.9969649560058214</v>
      </c>
      <c r="I32" s="95">
        <v>4.1907767227135349</v>
      </c>
      <c r="J32" s="95">
        <v>7.4613235419232051</v>
      </c>
      <c r="K32" s="83"/>
      <c r="L32" s="95">
        <v>4.072639099966417</v>
      </c>
      <c r="M32" s="95">
        <v>4.5762784390462325</v>
      </c>
      <c r="N32" s="97">
        <v>2.8539562547856265</v>
      </c>
      <c r="O32" s="83"/>
      <c r="P32" s="97">
        <v>3.53</v>
      </c>
      <c r="Q32" s="97">
        <v>3.0492692372279269</v>
      </c>
      <c r="R32" s="97">
        <v>2.8786680991056617</v>
      </c>
      <c r="S32" s="97">
        <v>2.95863796428283</v>
      </c>
      <c r="T32" s="97">
        <v>3.5224547262151673</v>
      </c>
      <c r="U32" s="97">
        <v>8.4297680637253691</v>
      </c>
      <c r="V32" s="97">
        <v>3.312171871885679</v>
      </c>
      <c r="W32" s="97">
        <v>1.9064818062728306</v>
      </c>
      <c r="X32" s="97">
        <v>1.4205456777493604</v>
      </c>
      <c r="Y32" s="97">
        <v>3.1112028950559312</v>
      </c>
      <c r="Z32" s="97">
        <v>4.3014530219187286</v>
      </c>
      <c r="AA32" s="97">
        <v>4.6877174553249104</v>
      </c>
      <c r="AB32" s="97">
        <v>4.6762813568637593</v>
      </c>
      <c r="AC32" s="97">
        <v>3.4714584999999998</v>
      </c>
      <c r="AD32" s="97">
        <f t="shared" si="2"/>
        <v>3.3918151859428392</v>
      </c>
      <c r="AE32" s="86">
        <f t="shared" si="1"/>
        <v>4.0740667306950789</v>
      </c>
      <c r="AF32" s="201">
        <f>_xlfn.RANK.AVG(P32,(B32:P32,Q32:AC32),1)</f>
        <v>15</v>
      </c>
      <c r="AG32" s="201">
        <f>_xlfn.RANK.AVG(P32,(F32,G32,J32,P32,R32,U32,AC32),1)</f>
        <v>5</v>
      </c>
    </row>
    <row r="33" spans="1:33" s="50" customFormat="1" ht="14.25" customHeight="1" x14ac:dyDescent="0.2">
      <c r="A33" s="96">
        <v>2002</v>
      </c>
      <c r="B33" s="83"/>
      <c r="C33" s="83"/>
      <c r="D33" s="95">
        <v>4.6396431178785535</v>
      </c>
      <c r="E33" s="95">
        <v>2.8456935330191211</v>
      </c>
      <c r="F33" s="95">
        <v>2.4373710613938608</v>
      </c>
      <c r="G33" s="95">
        <v>3.2351703521078305</v>
      </c>
      <c r="H33" s="95">
        <v>3.0592775951000268</v>
      </c>
      <c r="I33" s="95">
        <v>5.0066616905435755</v>
      </c>
      <c r="J33" s="95">
        <v>7.538261014620188</v>
      </c>
      <c r="K33" s="83"/>
      <c r="L33" s="83"/>
      <c r="M33" s="95">
        <v>4.5606479138452141</v>
      </c>
      <c r="N33" s="97">
        <v>3.2288884679289809</v>
      </c>
      <c r="O33" s="83"/>
      <c r="P33" s="97">
        <v>3.46</v>
      </c>
      <c r="Q33" s="97">
        <v>3.2507429501202409</v>
      </c>
      <c r="R33" s="97">
        <v>2.6024472593726791</v>
      </c>
      <c r="S33" s="97">
        <v>3.2785029934814593</v>
      </c>
      <c r="T33" s="97">
        <v>3.9151565082919033</v>
      </c>
      <c r="U33" s="97">
        <v>7.3064858141278295</v>
      </c>
      <c r="V33" s="97">
        <v>3.1445536331626753</v>
      </c>
      <c r="W33" s="97">
        <v>2.1914584609339789</v>
      </c>
      <c r="X33" s="97">
        <v>1.6526945702861877</v>
      </c>
      <c r="Y33" s="97">
        <v>3.2497769878947489</v>
      </c>
      <c r="Z33" s="97">
        <v>4.4789834195201621</v>
      </c>
      <c r="AA33" s="97">
        <v>4.6969750597074178</v>
      </c>
      <c r="AB33" s="97">
        <v>5.3184567412661945</v>
      </c>
      <c r="AC33" s="97">
        <v>3.1994400000000001</v>
      </c>
      <c r="AD33" s="97">
        <f t="shared" si="2"/>
        <v>3.2507429501202409</v>
      </c>
      <c r="AE33" s="86">
        <f t="shared" si="1"/>
        <v>6.437206912100474</v>
      </c>
      <c r="AF33" s="201">
        <f>_xlfn.RANK.AVG(P33,(B33:P33,Q33:AC33),1)</f>
        <v>14</v>
      </c>
      <c r="AG33" s="201">
        <f>_xlfn.RANK.AVG(P33,(F33,G33,J33,P33,R33,U33,AC33),1)</f>
        <v>5</v>
      </c>
    </row>
    <row r="34" spans="1:33" s="50" customFormat="1" ht="14.25" customHeight="1" x14ac:dyDescent="0.2">
      <c r="A34" s="96">
        <v>2003</v>
      </c>
      <c r="B34" s="83"/>
      <c r="C34" s="83"/>
      <c r="D34" s="95">
        <v>5.6042959799300593</v>
      </c>
      <c r="E34" s="95">
        <v>4.0050688181911847</v>
      </c>
      <c r="F34" s="95">
        <v>2.7357594431685897</v>
      </c>
      <c r="G34" s="95">
        <v>4.0050688181911847</v>
      </c>
      <c r="H34" s="95">
        <v>3.4101881301696961</v>
      </c>
      <c r="I34" s="95">
        <v>5.7551247957427734</v>
      </c>
      <c r="J34" s="95">
        <v>8.9923824933480834</v>
      </c>
      <c r="K34" s="83"/>
      <c r="L34" s="83"/>
      <c r="M34" s="95">
        <v>5.07723750009038</v>
      </c>
      <c r="N34" s="97">
        <v>3.2925954360259135</v>
      </c>
      <c r="O34" s="83"/>
      <c r="P34" s="97">
        <v>3.35</v>
      </c>
      <c r="Q34" s="97">
        <v>3.300639374729978</v>
      </c>
      <c r="R34" s="97">
        <v>2.8595064847703235</v>
      </c>
      <c r="S34" s="97">
        <v>3.4391933921364171</v>
      </c>
      <c r="T34" s="97">
        <v>4.7989633459534939</v>
      </c>
      <c r="U34" s="97">
        <v>7.0873763316579881</v>
      </c>
      <c r="V34" s="97">
        <v>3.1000801026735596</v>
      </c>
      <c r="W34" s="97">
        <v>2.8064797841632698</v>
      </c>
      <c r="X34" s="97">
        <v>2.2492842907654866</v>
      </c>
      <c r="Y34" s="97">
        <v>3.4468814581700271</v>
      </c>
      <c r="Z34" s="97">
        <v>5.9010780808271157</v>
      </c>
      <c r="AA34" s="97">
        <v>4.8215657157006806</v>
      </c>
      <c r="AB34" s="97">
        <v>5.1601101330744825</v>
      </c>
      <c r="AC34" s="97">
        <v>3.1413806989799999</v>
      </c>
      <c r="AD34" s="97">
        <f t="shared" si="2"/>
        <v>3.4468814581700271</v>
      </c>
      <c r="AE34" s="86">
        <f t="shared" si="1"/>
        <v>-2.8106988692747805</v>
      </c>
      <c r="AF34" s="201">
        <f>_xlfn.RANK.AVG(P34,(B34:P34,Q34:AC34),1)</f>
        <v>9</v>
      </c>
      <c r="AG34" s="201">
        <f>_xlfn.RANK.AVG(P34,(F34,G34,J34,P34,R34,U34,AC34),1)</f>
        <v>4</v>
      </c>
    </row>
    <row r="35" spans="1:33" s="50" customFormat="1" ht="14.25" customHeight="1" x14ac:dyDescent="0.2">
      <c r="A35" s="90">
        <v>2004</v>
      </c>
      <c r="B35" s="97">
        <v>5.2279966461177079</v>
      </c>
      <c r="C35" s="83"/>
      <c r="D35" s="95">
        <v>5.2319370300880594</v>
      </c>
      <c r="E35" s="95">
        <v>3.9328638842390022</v>
      </c>
      <c r="F35" s="95">
        <v>2.7191007199652413</v>
      </c>
      <c r="G35" s="95">
        <v>4.1973150764550731</v>
      </c>
      <c r="H35" s="95">
        <v>3.4582078982101572</v>
      </c>
      <c r="I35" s="95">
        <v>5.2212158463172962</v>
      </c>
      <c r="J35" s="95">
        <v>8.8150397405356937</v>
      </c>
      <c r="K35" s="83"/>
      <c r="L35" s="83"/>
      <c r="M35" s="95">
        <v>5.0652574509078185</v>
      </c>
      <c r="N35" s="97">
        <v>3.2688879677826521</v>
      </c>
      <c r="O35" s="83"/>
      <c r="P35" s="97">
        <v>3.6399999999999997</v>
      </c>
      <c r="Q35" s="97">
        <v>3.3245799094047896</v>
      </c>
      <c r="R35" s="97">
        <v>2.6677765968893823</v>
      </c>
      <c r="S35" s="97">
        <v>3.6108372702870688</v>
      </c>
      <c r="T35" s="97">
        <v>5.0468179209849104</v>
      </c>
      <c r="U35" s="97">
        <v>6.6103494151935935</v>
      </c>
      <c r="V35" s="97">
        <v>2.8703378029282303</v>
      </c>
      <c r="W35" s="97">
        <v>2.78124822861884</v>
      </c>
      <c r="X35" s="97">
        <v>1.9054816922779705</v>
      </c>
      <c r="Y35" s="97">
        <v>3.278256786401696</v>
      </c>
      <c r="Z35" s="97">
        <v>6.00982286310522</v>
      </c>
      <c r="AA35" s="97">
        <v>4.5584450787049935</v>
      </c>
      <c r="AB35" s="97">
        <v>4.630857871811342</v>
      </c>
      <c r="AC35" s="97">
        <v>2.8753276035500006</v>
      </c>
      <c r="AD35" s="97">
        <f t="shared" si="2"/>
        <v>3.786431942119501</v>
      </c>
      <c r="AE35" s="86">
        <f t="shared" si="1"/>
        <v>-3.8672804465497466</v>
      </c>
      <c r="AF35" s="201">
        <f>_xlfn.RANK.AVG(P35,(B35:P35,Q35:AC35),1)</f>
        <v>12</v>
      </c>
      <c r="AG35" s="201">
        <f>_xlfn.RANK.AVG(P35,(F35,G35,J35,P35,R35,U35,AC35),1)</f>
        <v>4</v>
      </c>
    </row>
    <row r="36" spans="1:33" s="50" customFormat="1" ht="14.25" customHeight="1" x14ac:dyDescent="0.2">
      <c r="A36" s="90">
        <v>2005</v>
      </c>
      <c r="B36" s="97">
        <v>5.5994479080316921</v>
      </c>
      <c r="C36" s="83"/>
      <c r="D36" s="95">
        <v>5.1010705839736943</v>
      </c>
      <c r="E36" s="95">
        <v>3.8723019611123193</v>
      </c>
      <c r="F36" s="95">
        <v>2.7416100257884111</v>
      </c>
      <c r="G36" s="95">
        <v>4.6217665272642536</v>
      </c>
      <c r="H36" s="95">
        <v>3.6851067428926521</v>
      </c>
      <c r="I36" s="95">
        <v>5.4695461861115424</v>
      </c>
      <c r="J36" s="95">
        <v>9.5717058256952008</v>
      </c>
      <c r="K36" s="83"/>
      <c r="L36" s="83"/>
      <c r="M36" s="95">
        <v>5.3909214596861892</v>
      </c>
      <c r="N36" s="97">
        <v>4.5860093690725492</v>
      </c>
      <c r="O36" s="83"/>
      <c r="P36" s="97">
        <v>4.7700000000000005</v>
      </c>
      <c r="Q36" s="83"/>
      <c r="R36" s="97">
        <v>3.041807011260139</v>
      </c>
      <c r="S36" s="97">
        <v>4.4322487001425612</v>
      </c>
      <c r="T36" s="97">
        <v>5.2568244741801102</v>
      </c>
      <c r="U36" s="97">
        <v>6.428075624992621</v>
      </c>
      <c r="V36" s="97">
        <v>3.236056414795172</v>
      </c>
      <c r="W36" s="97">
        <v>3.3762198891489099</v>
      </c>
      <c r="X36" s="97">
        <v>1.9113204045010594</v>
      </c>
      <c r="Y36" s="97">
        <v>3.8466536340288031</v>
      </c>
      <c r="Z36" s="97">
        <v>6.0821353589560356</v>
      </c>
      <c r="AA36" s="97">
        <v>4.4329283931354748</v>
      </c>
      <c r="AB36" s="97">
        <v>4.9607181060052552</v>
      </c>
      <c r="AC36" s="97">
        <v>3.1548642628300003</v>
      </c>
      <c r="AD36" s="97">
        <f t="shared" si="2"/>
        <v>4.5860093690725492</v>
      </c>
      <c r="AE36" s="86">
        <f t="shared" si="1"/>
        <v>4.0119985835236216</v>
      </c>
      <c r="AF36" s="201">
        <f>_xlfn.RANK.AVG(P36,(B36:P36,Q36:AC36),1)</f>
        <v>14</v>
      </c>
      <c r="AG36" s="201">
        <f>_xlfn.RANK.AVG(P36,(F36,G36,J36,P36,R36,U36,AC36),1)</f>
        <v>5</v>
      </c>
    </row>
    <row r="37" spans="1:33" s="50" customFormat="1" ht="14.25" customHeight="1" x14ac:dyDescent="0.2">
      <c r="A37" s="90">
        <v>2006</v>
      </c>
      <c r="B37" s="97">
        <v>5.9338608259068657</v>
      </c>
      <c r="C37" s="83"/>
      <c r="D37" s="95">
        <v>5.257441517830701</v>
      </c>
      <c r="E37" s="83" t="s">
        <v>8</v>
      </c>
      <c r="F37" s="95">
        <v>2.7554939927199698</v>
      </c>
      <c r="G37" s="95">
        <v>5.1222177933977653</v>
      </c>
      <c r="H37" s="83"/>
      <c r="I37" s="95">
        <v>6.6159137944019077</v>
      </c>
      <c r="J37" s="95">
        <v>11.390284573867202</v>
      </c>
      <c r="K37" s="83"/>
      <c r="L37" s="83"/>
      <c r="M37" s="95">
        <v>6.0020661227563696</v>
      </c>
      <c r="N37" s="97">
        <v>4.9639815047069167</v>
      </c>
      <c r="O37" s="83"/>
      <c r="P37" s="97">
        <v>6.35</v>
      </c>
      <c r="Q37" s="83"/>
      <c r="R37" s="97">
        <v>3.2335698927195837</v>
      </c>
      <c r="S37" s="97">
        <v>5.100682629459703</v>
      </c>
      <c r="T37" s="97">
        <v>5.6855002653561568</v>
      </c>
      <c r="U37" s="97">
        <v>6.0571745047888177</v>
      </c>
      <c r="V37" s="97">
        <v>3.524155889512206</v>
      </c>
      <c r="W37" s="97">
        <v>3.2392889347279654</v>
      </c>
      <c r="X37" s="97">
        <v>2.4057399585208681</v>
      </c>
      <c r="Y37" s="97">
        <v>3.9888856336187439</v>
      </c>
      <c r="Z37" s="97">
        <v>6.5879496226936114</v>
      </c>
      <c r="AA37" s="97">
        <v>4.3620765979993488</v>
      </c>
      <c r="AB37" s="97">
        <v>4.5962110176808277</v>
      </c>
      <c r="AC37" s="97">
        <v>3.3473465951599999</v>
      </c>
      <c r="AD37" s="97">
        <f t="shared" si="2"/>
        <v>5.100682629459703</v>
      </c>
      <c r="AE37" s="86">
        <f t="shared" si="1"/>
        <v>24.493140649933604</v>
      </c>
      <c r="AF37" s="201">
        <f>_xlfn.RANK.AVG(P37,(B37:P37,Q37:AC37),1)</f>
        <v>18</v>
      </c>
      <c r="AG37" s="201">
        <f>_xlfn.RANK.AVG(P37,(F37,G37,J37,P37,R37,U37,AC37),1)</f>
        <v>6</v>
      </c>
    </row>
    <row r="38" spans="1:33" s="50" customFormat="1" ht="14.25" customHeight="1" x14ac:dyDescent="0.2">
      <c r="A38" s="90">
        <v>2007</v>
      </c>
      <c r="B38" s="97">
        <v>6.7043463059671042</v>
      </c>
      <c r="C38" s="83"/>
      <c r="D38" s="95">
        <v>5.0407926072052804</v>
      </c>
      <c r="E38" s="95">
        <v>4.0657071526900515</v>
      </c>
      <c r="F38" s="95">
        <v>4.6041072080774095</v>
      </c>
      <c r="G38" s="95">
        <v>5.438729911473315</v>
      </c>
      <c r="H38" s="83"/>
      <c r="I38" s="95">
        <v>7.4456554546554674</v>
      </c>
      <c r="J38" s="95">
        <v>11.83522358094193</v>
      </c>
      <c r="K38" s="83"/>
      <c r="L38" s="95">
        <v>6.0304910905204112</v>
      </c>
      <c r="M38" s="95">
        <v>6.4306995179684474</v>
      </c>
      <c r="N38" s="97">
        <v>4.4741249837780481</v>
      </c>
      <c r="O38" s="97">
        <v>3.786295646779771</v>
      </c>
      <c r="P38" s="97">
        <v>6.49</v>
      </c>
      <c r="Q38" s="83"/>
      <c r="R38" s="97">
        <v>3.2375698526982055</v>
      </c>
      <c r="S38" s="97">
        <v>5.7637010553024632</v>
      </c>
      <c r="T38" s="97">
        <v>6.7116248822608169</v>
      </c>
      <c r="U38" s="97">
        <v>5.5192011288683034</v>
      </c>
      <c r="V38" s="97">
        <v>3.4712260226043261</v>
      </c>
      <c r="W38" s="97">
        <v>3.418575085508551</v>
      </c>
      <c r="X38" s="97">
        <v>1.9235733040036638</v>
      </c>
      <c r="Y38" s="97">
        <v>4.1206778095396519</v>
      </c>
      <c r="Z38" s="97">
        <v>7.6757924033623386</v>
      </c>
      <c r="AA38" s="97">
        <v>4.1816670539347154</v>
      </c>
      <c r="AB38" s="97">
        <v>4.6057548348879713</v>
      </c>
      <c r="AC38" s="97">
        <v>3.1953984039700001</v>
      </c>
      <c r="AD38" s="97">
        <f t="shared" si="2"/>
        <v>4.8232737210466254</v>
      </c>
      <c r="AE38" s="86">
        <f t="shared" si="1"/>
        <v>34.555913169110042</v>
      </c>
      <c r="AF38" s="201">
        <f>_xlfn.RANK.AVG(P38,(B38:P38,Q38:AC38),1)</f>
        <v>19</v>
      </c>
      <c r="AG38" s="201">
        <f>_xlfn.RANK.AVG(P38,(F38,G38,J38,P38,R38,U38,AC38),1)</f>
        <v>6</v>
      </c>
    </row>
    <row r="39" spans="1:33" s="50" customFormat="1" ht="14.25" customHeight="1" x14ac:dyDescent="0.2">
      <c r="A39" s="202">
        <v>2008</v>
      </c>
      <c r="B39" s="97">
        <v>8.4094491231404653</v>
      </c>
      <c r="C39" s="97">
        <v>7.5637170481377236</v>
      </c>
      <c r="D39" s="95">
        <v>7.0850630501369114</v>
      </c>
      <c r="E39" s="95">
        <v>5.2873414036185533</v>
      </c>
      <c r="F39" s="95">
        <v>5.7206594129902415</v>
      </c>
      <c r="G39" s="95">
        <v>7.0371291523812998</v>
      </c>
      <c r="H39" s="95">
        <v>6.1275682415292954</v>
      </c>
      <c r="I39" s="95">
        <v>10.144795597792317</v>
      </c>
      <c r="J39" s="95">
        <v>15.81598766299938</v>
      </c>
      <c r="K39" s="73">
        <v>6.311076144595928</v>
      </c>
      <c r="L39" s="95">
        <v>7.2525514733725656</v>
      </c>
      <c r="M39" s="95">
        <v>7.1647868240798278</v>
      </c>
      <c r="N39" s="97">
        <v>6.8300045800504403</v>
      </c>
      <c r="O39" s="97">
        <v>5.2031244812120701</v>
      </c>
      <c r="P39" s="97">
        <v>7.9700000000000006</v>
      </c>
      <c r="Q39" s="83"/>
      <c r="R39" s="97">
        <v>3.86964892024602</v>
      </c>
      <c r="S39" s="97">
        <v>8.2548380931802932</v>
      </c>
      <c r="T39" s="97">
        <v>9.2576380436573338</v>
      </c>
      <c r="U39" s="97">
        <v>7.2371124582882755</v>
      </c>
      <c r="V39" s="97">
        <v>3.2836329698000291</v>
      </c>
      <c r="W39" s="97">
        <v>3.8987085542395183</v>
      </c>
      <c r="X39" s="97">
        <v>2.773110752389456</v>
      </c>
      <c r="Y39" s="97">
        <v>6.5085202233192749</v>
      </c>
      <c r="Z39" s="97">
        <v>9.8376193252677346</v>
      </c>
      <c r="AA39" s="97">
        <v>5.1165243281452728</v>
      </c>
      <c r="AB39" s="97">
        <v>6.4190583420530887</v>
      </c>
      <c r="AC39" s="97">
        <v>3.7261529448000004</v>
      </c>
      <c r="AD39" s="97">
        <f t="shared" si="2"/>
        <v>6.8300045800504403</v>
      </c>
      <c r="AE39" s="86">
        <f t="shared" si="1"/>
        <v>16.69099056359844</v>
      </c>
      <c r="AF39" s="201">
        <f>_xlfn.RANK.AVG(P39,(B39:P39,Q39:AC39),1)</f>
        <v>21</v>
      </c>
      <c r="AG39" s="201">
        <f>_xlfn.RANK.AVG(P39,(F39,G39,J39,P39,R39,U39,AC39),1)</f>
        <v>6</v>
      </c>
    </row>
    <row r="40" spans="1:33" s="50" customFormat="1" ht="14.25" customHeight="1" x14ac:dyDescent="0.2">
      <c r="A40" s="202">
        <v>2009</v>
      </c>
      <c r="B40" s="84">
        <v>9.6424004456841068</v>
      </c>
      <c r="C40" s="84">
        <v>8.9008693939761478</v>
      </c>
      <c r="D40" s="84">
        <v>7.0961316417783449</v>
      </c>
      <c r="E40" s="84">
        <v>6.2487845252965277</v>
      </c>
      <c r="F40" s="84">
        <v>6.8427104049786589</v>
      </c>
      <c r="G40" s="84">
        <v>8.9498731794284687</v>
      </c>
      <c r="H40" s="84">
        <v>7.3060189219824236</v>
      </c>
      <c r="I40" s="84">
        <v>10.836608017134564</v>
      </c>
      <c r="J40" s="84">
        <v>17.709968062468857</v>
      </c>
      <c r="K40" s="84">
        <v>8.7494031480326093</v>
      </c>
      <c r="L40" s="84">
        <v>8.8919596148029978</v>
      </c>
      <c r="M40" s="83">
        <v>8.1698220128192478</v>
      </c>
      <c r="N40" s="83">
        <v>6.6155110360633529</v>
      </c>
      <c r="O40" s="83">
        <v>5.3049101548125819</v>
      </c>
      <c r="P40" s="83">
        <v>8.6120000000000001</v>
      </c>
      <c r="Q40" s="73"/>
      <c r="R40" s="84">
        <v>3.9220020221082672</v>
      </c>
      <c r="S40" s="84">
        <v>9.4709878989019671</v>
      </c>
      <c r="T40" s="84">
        <v>10.244499809185539</v>
      </c>
      <c r="U40" s="83">
        <v>9.6367008255500721</v>
      </c>
      <c r="V40" s="83">
        <v>3.70680905770985</v>
      </c>
      <c r="W40" s="84">
        <v>4.1686835653150167</v>
      </c>
      <c r="X40" s="84">
        <v>3.0103441411901244</v>
      </c>
      <c r="Y40" s="84">
        <v>7.6791804395174923</v>
      </c>
      <c r="Z40" s="83">
        <v>12.491510400755313</v>
      </c>
      <c r="AA40" s="83">
        <v>5.9993981475002292</v>
      </c>
      <c r="AB40" s="83">
        <v>7.480653948852745</v>
      </c>
      <c r="AC40" s="83">
        <v>4.3684819204145802</v>
      </c>
      <c r="AD40" s="83">
        <f>MEDIAN(B40:P40,Q40:AC40)</f>
        <v>7.6791804395174923</v>
      </c>
      <c r="AE40" s="86">
        <f t="shared" si="1"/>
        <v>12.147384318281755</v>
      </c>
      <c r="AF40" s="203">
        <f>_xlfn.RANK.AVG(P40,(B40:P40,Q40:AC40),1)</f>
        <v>16</v>
      </c>
      <c r="AG40" s="203">
        <f>_xlfn.RANK.AVG(P40,(F40,G40,J40,P40,R40,U40,AC40),1)</f>
        <v>4</v>
      </c>
    </row>
    <row r="41" spans="1:33" s="50" customFormat="1" ht="14.25" customHeight="1" x14ac:dyDescent="0.2">
      <c r="A41" s="202">
        <v>2010</v>
      </c>
      <c r="B41" s="83">
        <v>8.8557156299025621</v>
      </c>
      <c r="C41" s="83">
        <v>8.0607295994380159</v>
      </c>
      <c r="D41" s="83">
        <v>7.4055425463601194</v>
      </c>
      <c r="E41" s="83">
        <v>6.1407324108059189</v>
      </c>
      <c r="F41" s="83">
        <v>6.9240176024196671</v>
      </c>
      <c r="G41" s="83">
        <v>8.7939129832166874</v>
      </c>
      <c r="H41" s="83">
        <v>7.3747100590603143</v>
      </c>
      <c r="I41" s="83">
        <v>8.8839530478912607</v>
      </c>
      <c r="J41" s="83">
        <v>16.709720954749915</v>
      </c>
      <c r="K41" s="83">
        <v>7.4433120130980841</v>
      </c>
      <c r="L41" s="83">
        <v>7.5162015892632157</v>
      </c>
      <c r="M41" s="83">
        <v>7.7863217832869349</v>
      </c>
      <c r="N41" s="83">
        <v>8.5383707044259918</v>
      </c>
      <c r="O41" s="83">
        <v>6.2344652357226797</v>
      </c>
      <c r="P41" s="83">
        <v>7.8388000000000009</v>
      </c>
      <c r="Q41" s="73"/>
      <c r="R41" s="83">
        <v>4.7260251319592861</v>
      </c>
      <c r="S41" s="83">
        <v>9.3162311984590787</v>
      </c>
      <c r="T41" s="83">
        <v>8.5897248160293209</v>
      </c>
      <c r="U41" s="83">
        <v>9.5204403817446668</v>
      </c>
      <c r="V41" s="83">
        <v>4.4529820954700012</v>
      </c>
      <c r="W41" s="83">
        <v>4.6371115934710048</v>
      </c>
      <c r="X41" s="83">
        <v>3.8187041616952113</v>
      </c>
      <c r="Y41" s="83">
        <v>7.7941510177713891</v>
      </c>
      <c r="Z41" s="83">
        <v>10.950586913279093</v>
      </c>
      <c r="AA41" s="98">
        <v>7.2651389565550968</v>
      </c>
      <c r="AB41" s="83">
        <v>8.280931529766832</v>
      </c>
      <c r="AC41" s="83">
        <v>4.3956268873120701</v>
      </c>
      <c r="AD41" s="83">
        <f>MEDIAN(B41:P41,Q41:AC41)</f>
        <v>7.7863217832869349</v>
      </c>
      <c r="AE41" s="86">
        <f t="shared" si="1"/>
        <v>0.67397955252387087</v>
      </c>
      <c r="AF41" s="203">
        <f>_xlfn.RANK.AVG(P41,(B41:P41,Q41:AC41),1)</f>
        <v>16</v>
      </c>
      <c r="AG41" s="203">
        <f>_xlfn.RANK.AVG(P41,(F41,G41,J41,P41,R41,U41,AC41),1)</f>
        <v>4</v>
      </c>
    </row>
    <row r="42" spans="1:33" s="50" customFormat="1" ht="14.25" customHeight="1" x14ac:dyDescent="0.2">
      <c r="A42" s="202">
        <v>2011</v>
      </c>
      <c r="B42" s="83">
        <v>8.7910136805829087</v>
      </c>
      <c r="C42" s="83">
        <v>8.6351262488933358</v>
      </c>
      <c r="D42" s="83">
        <v>7.1849970626805488</v>
      </c>
      <c r="E42" s="83">
        <v>7.0845629050229935</v>
      </c>
      <c r="F42" s="83">
        <v>7.5767379510892114</v>
      </c>
      <c r="G42" s="83">
        <v>9.8018007646905776</v>
      </c>
      <c r="H42" s="83">
        <v>7.8284293717993334</v>
      </c>
      <c r="I42" s="83">
        <v>9.500377782631606</v>
      </c>
      <c r="J42" s="83">
        <v>17.412508721274218</v>
      </c>
      <c r="K42" s="83">
        <v>7.3556876535023097</v>
      </c>
      <c r="L42" s="83">
        <v>7.3860472133929447</v>
      </c>
      <c r="M42" s="83">
        <v>8.6741599687527238</v>
      </c>
      <c r="N42" s="83">
        <v>9.274411838590412</v>
      </c>
      <c r="O42" s="83">
        <v>6.492740290726891</v>
      </c>
      <c r="P42" s="83">
        <v>8.0826074000000006</v>
      </c>
      <c r="Q42" s="73"/>
      <c r="R42" s="83">
        <v>5.0454023505623651</v>
      </c>
      <c r="S42" s="83">
        <v>9.9674176808642727</v>
      </c>
      <c r="T42" s="83">
        <v>8.5548399034715992</v>
      </c>
      <c r="U42" s="83">
        <v>10.654294457356176</v>
      </c>
      <c r="V42" s="83">
        <v>4.7455447233771819</v>
      </c>
      <c r="W42" s="83">
        <v>5.2945059888497692</v>
      </c>
      <c r="X42" s="83">
        <v>3.5478388512579797</v>
      </c>
      <c r="Y42" s="83">
        <v>7.5848154418888258</v>
      </c>
      <c r="Z42" s="83">
        <v>11.126778699917557</v>
      </c>
      <c r="AA42" s="98">
        <v>8.2265409261838514</v>
      </c>
      <c r="AB42" s="83">
        <v>7.3173908221296458</v>
      </c>
      <c r="AC42" s="83">
        <v>4.2547237740473705</v>
      </c>
      <c r="AD42" s="83">
        <f t="shared" ref="AD42:AD44" si="3">MEDIAN(B42:P42,Q42:AC42)</f>
        <v>7.8284293717993334</v>
      </c>
      <c r="AE42" s="86">
        <f t="shared" si="1"/>
        <v>3.2468585475945262</v>
      </c>
      <c r="AF42" s="203">
        <f>_xlfn.RANK.AVG(P42,(B42:P42,Q42:AC42),1)</f>
        <v>15</v>
      </c>
      <c r="AG42" s="203">
        <f>_xlfn.RANK.AVG(P42,(F42,G42,J42,P42,R42,U42,AC42),1)</f>
        <v>4</v>
      </c>
    </row>
    <row r="43" spans="1:33" s="50" customFormat="1" ht="14.25" customHeight="1" x14ac:dyDescent="0.2">
      <c r="A43" s="202">
        <v>2012</v>
      </c>
      <c r="B43" s="83">
        <v>8.7120619107854615</v>
      </c>
      <c r="C43" s="83">
        <v>7.9895547164990148</v>
      </c>
      <c r="D43" s="83">
        <v>7.0083002359440076</v>
      </c>
      <c r="E43" s="83">
        <v>6.5560985774534002</v>
      </c>
      <c r="F43" s="83">
        <v>7.3342662010777389</v>
      </c>
      <c r="G43" s="83">
        <v>9.3846850832379296</v>
      </c>
      <c r="H43" s="83">
        <v>8.4397275964641878</v>
      </c>
      <c r="I43" s="83">
        <v>9.7936400532012602</v>
      </c>
      <c r="J43" s="83">
        <v>18.413232561054805</v>
      </c>
      <c r="K43" s="83">
        <v>7.0486528412564926</v>
      </c>
      <c r="L43" s="83">
        <v>6.9107620491950872</v>
      </c>
      <c r="M43" s="83">
        <v>9.2954616295511379</v>
      </c>
      <c r="N43" s="59">
        <v>8.9776109087777538</v>
      </c>
      <c r="O43" s="83">
        <v>5.6287530121069311</v>
      </c>
      <c r="P43" s="83">
        <v>8.4687920000000005</v>
      </c>
      <c r="Q43" s="73"/>
      <c r="R43" s="83">
        <v>5.3743637826175661</v>
      </c>
      <c r="S43" s="83">
        <v>9.142381106263084</v>
      </c>
      <c r="T43" s="83">
        <v>8.3025360549125864</v>
      </c>
      <c r="U43" s="83">
        <v>12.259012762534626</v>
      </c>
      <c r="V43" s="83">
        <v>5.3954665727142332</v>
      </c>
      <c r="W43" s="83">
        <v>5.3934678411256778</v>
      </c>
      <c r="X43" s="83">
        <v>2.9057699176961593</v>
      </c>
      <c r="Y43" s="83">
        <v>7.2312892485325051</v>
      </c>
      <c r="Z43" s="83">
        <v>10.711681176252386</v>
      </c>
      <c r="AA43" s="98">
        <v>8.2190127007999987</v>
      </c>
      <c r="AB43" s="83">
        <v>7.9269411327834005</v>
      </c>
      <c r="AC43" s="83">
        <v>4.2105473863370495</v>
      </c>
      <c r="AD43" s="83">
        <f t="shared" si="3"/>
        <v>7.9895547164990148</v>
      </c>
      <c r="AE43" s="86">
        <f t="shared" si="1"/>
        <v>5.9982977838718057</v>
      </c>
      <c r="AF43" s="203">
        <f>_xlfn.RANK.AVG(P43,(B43:P43,Q43:AC43),1)</f>
        <v>18</v>
      </c>
      <c r="AG43" s="203">
        <f>_xlfn.RANK.AVG(P43,(F43,G43,J43,P43,R43,U43,AC43),1)</f>
        <v>4</v>
      </c>
    </row>
    <row r="44" spans="1:33" s="50" customFormat="1" ht="14.25" customHeight="1" x14ac:dyDescent="0.2">
      <c r="A44" s="90">
        <v>2013</v>
      </c>
      <c r="B44" s="98">
        <v>9.0377689243027888</v>
      </c>
      <c r="C44" s="98">
        <v>8.2103585657370513</v>
      </c>
      <c r="D44" s="98">
        <v>7.6553933784264858</v>
      </c>
      <c r="E44" s="98">
        <v>6.8258741035856572</v>
      </c>
      <c r="F44" s="98">
        <v>8.0682480531208505</v>
      </c>
      <c r="G44" s="98">
        <v>10.840903054448871</v>
      </c>
      <c r="H44" s="98">
        <v>9.0857901726427635</v>
      </c>
      <c r="I44" s="98">
        <v>11.097012185922976</v>
      </c>
      <c r="J44" s="98">
        <v>20.596698517928289</v>
      </c>
      <c r="K44" s="98">
        <v>6.8292164674634792</v>
      </c>
      <c r="L44" s="98">
        <v>7.2244355909694562</v>
      </c>
      <c r="M44" s="83">
        <v>9.7359893758300124</v>
      </c>
      <c r="N44" s="59">
        <v>9.8760516390554276</v>
      </c>
      <c r="O44" s="83">
        <v>5.7878089973898366</v>
      </c>
      <c r="P44" s="83">
        <v>8.8944717999999998</v>
      </c>
      <c r="Q44" s="73"/>
      <c r="R44" s="98">
        <v>6.1700970873786405</v>
      </c>
      <c r="S44" s="98">
        <v>9.5257586912065442</v>
      </c>
      <c r="T44" s="98">
        <v>8.4934841366478526</v>
      </c>
      <c r="U44" s="83">
        <v>11.15066784155413</v>
      </c>
      <c r="V44" s="83">
        <v>6.1038440954000546</v>
      </c>
      <c r="W44" s="83">
        <v>6.0766950819672134</v>
      </c>
      <c r="X44" s="98">
        <v>3.517440871192786</v>
      </c>
      <c r="Y44" s="98">
        <v>7.0072228455696202</v>
      </c>
      <c r="Z44" s="83">
        <v>11.57609561752988</v>
      </c>
      <c r="AA44" s="98">
        <v>8.4832793959007553</v>
      </c>
      <c r="AB44" s="83">
        <v>7.9506880839895002</v>
      </c>
      <c r="AC44" s="83">
        <v>4.3763525120000004</v>
      </c>
      <c r="AD44" s="83">
        <f t="shared" si="3"/>
        <v>8.2103585657370513</v>
      </c>
      <c r="AE44" s="86">
        <f t="shared" si="1"/>
        <v>8.3323186044254705</v>
      </c>
      <c r="AF44" s="203">
        <f>_xlfn.RANK.AVG(P44,(B44:P44,Q44:AC44),1)</f>
        <v>17</v>
      </c>
      <c r="AG44" s="203">
        <f>_xlfn.RANK.AVG(P44,(F44,G44,J44,P44,R44,U44,AC44),1)</f>
        <v>4</v>
      </c>
    </row>
    <row r="45" spans="1:33" s="50" customFormat="1" ht="14.25" customHeight="1" x14ac:dyDescent="0.2">
      <c r="A45" s="90">
        <v>2014</v>
      </c>
      <c r="B45" s="83">
        <v>8.1981226790450918</v>
      </c>
      <c r="C45" s="83">
        <v>9.1790636604774534</v>
      </c>
      <c r="D45" s="83">
        <v>7.3461069566470893</v>
      </c>
      <c r="E45" s="83">
        <v>5.6324289957559674</v>
      </c>
      <c r="F45" s="83">
        <v>8.011250322679043</v>
      </c>
      <c r="G45" s="83">
        <v>10.634575596816976</v>
      </c>
      <c r="H45" s="83">
        <v>8.6622281167108746</v>
      </c>
      <c r="I45" s="83">
        <v>10.095164805305039</v>
      </c>
      <c r="J45" s="83">
        <v>14.303472700663127</v>
      </c>
      <c r="K45" s="83">
        <v>6.0015716180371346</v>
      </c>
      <c r="L45" s="83">
        <v>7.1648541114058348</v>
      </c>
      <c r="M45" s="83">
        <v>9.4551923076923075</v>
      </c>
      <c r="N45" s="83">
        <v>9.4124355980106085</v>
      </c>
      <c r="O45" s="83">
        <v>4.9608534985422734</v>
      </c>
      <c r="P45" s="83">
        <v>9.3751801999999991</v>
      </c>
      <c r="Q45" s="73"/>
      <c r="R45" s="98">
        <v>4.8834660633484166</v>
      </c>
      <c r="S45" s="83">
        <v>7.4564970131997299</v>
      </c>
      <c r="T45" s="83">
        <v>7.4835014668879154</v>
      </c>
      <c r="U45" s="83">
        <v>10.645209167863351</v>
      </c>
      <c r="V45" s="83">
        <v>6.3856611658930502</v>
      </c>
      <c r="W45" s="83">
        <v>6.0631796050580427</v>
      </c>
      <c r="X45" s="83">
        <v>2.6511702634084422</v>
      </c>
      <c r="Y45" s="83">
        <v>6.0666156189600509</v>
      </c>
      <c r="Z45" s="83">
        <v>9.6282758620689641</v>
      </c>
      <c r="AA45" s="98">
        <v>7.8147103825136597</v>
      </c>
      <c r="AB45" s="83">
        <v>6.7287114641388754</v>
      </c>
      <c r="AC45" s="83">
        <v>4.3104199627000002</v>
      </c>
      <c r="AD45" s="83">
        <f t="shared" ref="AD45:AD50" si="4">MEDIAN(B45:P45,Q45:AC45)</f>
        <v>7.4835014668879154</v>
      </c>
      <c r="AE45" s="86">
        <f t="shared" ref="AE45:AE50" si="5">(P45-AD45)/AD45*100</f>
        <v>25.277989741595601</v>
      </c>
      <c r="AF45" s="203">
        <f>_xlfn.RANK.AVG(P45,(B45:P45,Q45:AC45),1)</f>
        <v>20</v>
      </c>
      <c r="AG45" s="203">
        <f>_xlfn.RANK.AVG(P45,(F45,G45,J45,P45,R45,U45,AC45),1)</f>
        <v>4</v>
      </c>
    </row>
    <row r="46" spans="1:33" s="50" customFormat="1" ht="14.25" customHeight="1" x14ac:dyDescent="0.2">
      <c r="A46" s="90">
        <v>2015</v>
      </c>
      <c r="B46" s="255">
        <v>7.1071212173140967</v>
      </c>
      <c r="C46" s="255">
        <v>8.1804439511653726</v>
      </c>
      <c r="D46" s="255">
        <v>6.2694737606542761</v>
      </c>
      <c r="E46" s="255">
        <v>4.8872112000000003</v>
      </c>
      <c r="F46" s="255">
        <v>7.4743652270810212</v>
      </c>
      <c r="G46" s="255">
        <v>9.4942508324084365</v>
      </c>
      <c r="H46" s="255">
        <v>6.8920421753607117</v>
      </c>
      <c r="I46" s="255">
        <v>8.6619521407325202</v>
      </c>
      <c r="J46" s="255">
        <v>12.323873218201999</v>
      </c>
      <c r="K46" s="255">
        <v>4.7035738068812432</v>
      </c>
      <c r="L46" s="255">
        <v>5.8576914539400669</v>
      </c>
      <c r="M46" s="255">
        <v>8.3256159822419544</v>
      </c>
      <c r="N46" s="255">
        <v>8.2427190506104324</v>
      </c>
      <c r="O46" s="255">
        <v>3.8457124214023013</v>
      </c>
      <c r="P46" s="255">
        <v>9.4978537999999997</v>
      </c>
      <c r="Q46" s="73"/>
      <c r="R46" s="98">
        <v>4.1860093896713613</v>
      </c>
      <c r="S46" s="83">
        <v>6.388785270198837</v>
      </c>
      <c r="T46" s="83">
        <v>6.5218548953917352</v>
      </c>
      <c r="U46" s="83">
        <v>9.8094324887191959</v>
      </c>
      <c r="V46" s="83">
        <v>6.4390247757244037</v>
      </c>
      <c r="W46" s="83">
        <v>5.2436236414225945</v>
      </c>
      <c r="X46" s="83">
        <v>1.8491071428571431</v>
      </c>
      <c r="Y46" s="83">
        <v>5.8661675801061</v>
      </c>
      <c r="Z46" s="83">
        <v>8.5432288568257491</v>
      </c>
      <c r="AA46" s="83">
        <v>8.0084407484407478</v>
      </c>
      <c r="AB46" s="83">
        <v>6.207110877708411</v>
      </c>
      <c r="AC46" s="83">
        <v>4.5197192477999995</v>
      </c>
      <c r="AD46" s="83">
        <f t="shared" si="4"/>
        <v>6.5218548953917352</v>
      </c>
      <c r="AE46" s="86">
        <f t="shared" si="5"/>
        <v>45.631173222070146</v>
      </c>
      <c r="AF46" s="203">
        <f>_xlfn.RANK.AVG(P46,(B46:P46,Q46:AC46),1)</f>
        <v>25</v>
      </c>
      <c r="AG46" s="203">
        <f>_xlfn.RANK.AVG(P46,(F46,G46,J46,P46,R46,U46,AC46),1)</f>
        <v>5</v>
      </c>
    </row>
    <row r="47" spans="1:33" s="50" customFormat="1" ht="14.25" customHeight="1" x14ac:dyDescent="0.2">
      <c r="A47" s="90">
        <v>2016</v>
      </c>
      <c r="B47" s="255">
        <v>7.8302382315265486</v>
      </c>
      <c r="C47" s="255">
        <v>9.6887389380530973</v>
      </c>
      <c r="D47" s="255">
        <v>7.2797012873867191</v>
      </c>
      <c r="E47" s="255">
        <v>5.4027805115044254</v>
      </c>
      <c r="F47" s="255">
        <v>7.8424466163716815</v>
      </c>
      <c r="G47" s="255">
        <v>10.438755530973451</v>
      </c>
      <c r="H47" s="255">
        <v>7.3403263274336279</v>
      </c>
      <c r="I47" s="255">
        <v>8.7684960381637165</v>
      </c>
      <c r="J47" s="255">
        <v>13.688861942588494</v>
      </c>
      <c r="K47" s="255">
        <v>5.0984734513274343</v>
      </c>
      <c r="L47" s="255">
        <v>6.3116150442477883</v>
      </c>
      <c r="M47" s="255">
        <v>9.2502046460176981</v>
      </c>
      <c r="N47" s="255">
        <v>8.574331496681415</v>
      </c>
      <c r="O47" s="255">
        <v>4.4636676016830297</v>
      </c>
      <c r="P47" s="255">
        <v>9.2802441000000009</v>
      </c>
      <c r="Q47" s="73"/>
      <c r="R47" s="165">
        <v>5.840151905433963</v>
      </c>
      <c r="S47" s="165">
        <v>6.5831077772821542</v>
      </c>
      <c r="T47" s="165">
        <v>6.6548913806359025</v>
      </c>
      <c r="U47" s="165">
        <v>11.191481622749373</v>
      </c>
      <c r="V47" s="165">
        <v>7.0916721681835693</v>
      </c>
      <c r="W47" s="165">
        <v>5.5236378469728589</v>
      </c>
      <c r="X47" s="165">
        <v>2.5141071428571431</v>
      </c>
      <c r="Y47" s="165">
        <v>6.1337549580121706</v>
      </c>
      <c r="Z47" s="165">
        <v>9.265153747234514</v>
      </c>
      <c r="AA47" s="165">
        <v>9.8944187817258893</v>
      </c>
      <c r="AB47" s="165">
        <v>6.580770488418267</v>
      </c>
      <c r="AC47" s="165">
        <v>5.0121341516999989</v>
      </c>
      <c r="AD47" s="83">
        <f t="shared" si="4"/>
        <v>7.2797012873867191</v>
      </c>
      <c r="AE47" s="86">
        <f t="shared" si="5"/>
        <v>27.481111293392651</v>
      </c>
      <c r="AF47" s="203">
        <f>_xlfn.RANK.AVG(P47,(B47:P47,Q47:AC47),1)</f>
        <v>22</v>
      </c>
      <c r="AG47" s="203">
        <f>_xlfn.RANK.AVG(P47,(F47,G47,J47,P47,R47,U47,AC47),1)</f>
        <v>4</v>
      </c>
    </row>
    <row r="48" spans="1:33" s="50" customFormat="1" ht="14.25" customHeight="1" x14ac:dyDescent="0.2">
      <c r="A48" s="90">
        <v>2017</v>
      </c>
      <c r="B48" s="255">
        <v>7.9392438208678744</v>
      </c>
      <c r="C48" s="255">
        <v>10.579168873064273</v>
      </c>
      <c r="D48" s="255">
        <v>7.126210951736434</v>
      </c>
      <c r="E48" s="255">
        <v>5.6522220987603768</v>
      </c>
      <c r="F48" s="255">
        <v>8.5336717758852139</v>
      </c>
      <c r="G48" s="255">
        <v>11.108693781315271</v>
      </c>
      <c r="H48" s="255">
        <v>8.3205779662255033</v>
      </c>
      <c r="I48" s="255">
        <v>9.6243857466118659</v>
      </c>
      <c r="J48" s="255">
        <v>13.753865480964645</v>
      </c>
      <c r="K48" s="255">
        <v>5.9701569415736913</v>
      </c>
      <c r="L48" s="255">
        <v>6.7054841895094528</v>
      </c>
      <c r="M48" s="255">
        <v>10.031964596837902</v>
      </c>
      <c r="N48" s="255">
        <v>8.9700430648158438</v>
      </c>
      <c r="O48" s="255">
        <v>4.8545326144871384</v>
      </c>
      <c r="P48" s="255">
        <v>9.7891861000000002</v>
      </c>
      <c r="Q48" s="167"/>
      <c r="R48" s="168">
        <v>6.5045220194018025</v>
      </c>
      <c r="S48" s="165">
        <v>6.8706885351288634</v>
      </c>
      <c r="T48" s="165">
        <v>6.8845122278967681</v>
      </c>
      <c r="U48" s="165">
        <v>11.681082693303583</v>
      </c>
      <c r="V48" s="165">
        <v>7.6501657310873981</v>
      </c>
      <c r="W48" s="167">
        <v>6.7429593472455123</v>
      </c>
      <c r="X48" s="165">
        <v>2.8284339371411642</v>
      </c>
      <c r="Y48" s="165">
        <v>6.7992377948014564</v>
      </c>
      <c r="Z48" s="165">
        <v>10.005549716234972</v>
      </c>
      <c r="AA48" s="168">
        <v>9.6129511869298359</v>
      </c>
      <c r="AB48" s="165">
        <v>5.6685602062802678</v>
      </c>
      <c r="AC48" s="165">
        <v>5.3399726431414809</v>
      </c>
      <c r="AD48" s="165">
        <f t="shared" si="4"/>
        <v>7.6501657310873981</v>
      </c>
      <c r="AE48" s="218">
        <f t="shared" si="5"/>
        <v>27.96044483350769</v>
      </c>
      <c r="AF48" s="216">
        <f>_xlfn.RANK.AVG(P48,(B48:P48,Q48:AC48),1)</f>
        <v>21</v>
      </c>
      <c r="AG48" s="216">
        <f>_xlfn.RANK.AVG(P48,(F48,G48,J48,P48,R48,U48,AC48),1)</f>
        <v>4</v>
      </c>
    </row>
    <row r="49" spans="1:33" s="50" customFormat="1" ht="14.25" customHeight="1" x14ac:dyDescent="0.2">
      <c r="A49" s="90">
        <v>2018</v>
      </c>
      <c r="B49" s="255">
        <v>8.2655873763266374</v>
      </c>
      <c r="C49" s="255">
        <v>10.235308070470165</v>
      </c>
      <c r="D49" s="255">
        <v>6.9694693731317496</v>
      </c>
      <c r="E49" s="255">
        <v>5.8836822368234127</v>
      </c>
      <c r="F49" s="255">
        <v>8.7210671460362565</v>
      </c>
      <c r="G49" s="255">
        <v>10.901187934492627</v>
      </c>
      <c r="H49" s="255">
        <v>7.8308046445016029</v>
      </c>
      <c r="I49" s="255">
        <v>9.6360471178920228</v>
      </c>
      <c r="J49" s="255">
        <v>13.074728723439577</v>
      </c>
      <c r="K49" s="255">
        <v>6.2593346955033144</v>
      </c>
      <c r="L49" s="255">
        <v>6.9725130619969082</v>
      </c>
      <c r="M49" s="255">
        <v>10.144652570532305</v>
      </c>
      <c r="N49" s="255">
        <v>9.5555990054455169</v>
      </c>
      <c r="O49" s="255">
        <v>5.2302719220906893</v>
      </c>
      <c r="P49" s="255">
        <v>10.430324500000001</v>
      </c>
      <c r="Q49" s="167"/>
      <c r="R49" s="168">
        <v>6.2942226791154923</v>
      </c>
      <c r="S49" s="165">
        <v>7.2265167958589966</v>
      </c>
      <c r="T49" s="165">
        <v>7.073473448022817</v>
      </c>
      <c r="U49" s="165">
        <v>12.045552418152408</v>
      </c>
      <c r="V49" s="165">
        <v>7.5230885323936132</v>
      </c>
      <c r="W49" s="167">
        <v>7.3982628642072399</v>
      </c>
      <c r="X49" s="165">
        <v>4.0852013436307901</v>
      </c>
      <c r="Y49" s="165">
        <v>7.1658505073656569</v>
      </c>
      <c r="Z49" s="165">
        <v>10.587955748712563</v>
      </c>
      <c r="AA49" s="168">
        <v>9.1503780922894169</v>
      </c>
      <c r="AB49" s="165">
        <v>5.333975326998873</v>
      </c>
      <c r="AC49" s="165">
        <v>5.1862084108184998</v>
      </c>
      <c r="AD49" s="165">
        <f t="shared" si="4"/>
        <v>7.5230885323936132</v>
      </c>
      <c r="AE49" s="218">
        <f t="shared" si="5"/>
        <v>38.644181244021539</v>
      </c>
      <c r="AF49" s="216">
        <f>_xlfn.RANK.AVG(P49,(B49:P49,Q49:AC49),1)</f>
        <v>23</v>
      </c>
      <c r="AG49" s="216">
        <f>_xlfn.RANK.AVG(P49,(F49,G49,J49,P49,R49,U49,AC49),1)</f>
        <v>4</v>
      </c>
    </row>
    <row r="50" spans="1:33" s="50" customFormat="1" ht="14.25" customHeight="1" x14ac:dyDescent="0.2">
      <c r="A50" s="90">
        <v>2019</v>
      </c>
      <c r="B50" s="255">
        <v>8.5911325041078488</v>
      </c>
      <c r="C50" s="255">
        <v>10.57675180442329</v>
      </c>
      <c r="D50" s="255">
        <v>6.2754966673388575</v>
      </c>
      <c r="E50" s="255">
        <v>5.9133014132187283</v>
      </c>
      <c r="F50" s="255">
        <v>9.2331242905356632</v>
      </c>
      <c r="G50" s="255">
        <v>11.714463091331446</v>
      </c>
      <c r="H50" s="255">
        <v>7.596199952896316</v>
      </c>
      <c r="I50" s="255">
        <v>10.094388897049505</v>
      </c>
      <c r="J50" s="255">
        <v>14.504575052265656</v>
      </c>
      <c r="K50" s="255">
        <v>6.40326323973939</v>
      </c>
      <c r="L50" s="255">
        <v>7.5698851724590313</v>
      </c>
      <c r="M50" s="255">
        <v>10.175048435750263</v>
      </c>
      <c r="N50" s="255">
        <v>9.6119430104014061</v>
      </c>
      <c r="O50" s="255">
        <v>5.5240707209901565</v>
      </c>
      <c r="P50" s="255">
        <v>11.5477519</v>
      </c>
      <c r="Q50" s="167"/>
      <c r="R50" s="168">
        <v>7.0881073135004149</v>
      </c>
      <c r="S50" s="165">
        <v>8.1481046406983992</v>
      </c>
      <c r="T50" s="165">
        <v>6.8744685146180577</v>
      </c>
      <c r="U50" s="165">
        <v>12.874958953764297</v>
      </c>
      <c r="V50" s="165">
        <v>7.4307997905558594</v>
      </c>
      <c r="W50" s="167">
        <v>7.1584850031884777</v>
      </c>
      <c r="X50" s="165">
        <v>3.7583780041154484</v>
      </c>
      <c r="Y50" s="165">
        <v>7.7479211715798986</v>
      </c>
      <c r="Z50" s="165">
        <v>11.506137746202938</v>
      </c>
      <c r="AA50" s="168">
        <v>9.3833044335942954</v>
      </c>
      <c r="AB50" s="165">
        <v>7.0248221946976095</v>
      </c>
      <c r="AC50" s="165">
        <v>5.3381595543301712</v>
      </c>
      <c r="AD50" s="165">
        <f t="shared" si="4"/>
        <v>7.7479211715798986</v>
      </c>
      <c r="AE50" s="218">
        <f t="shared" si="5"/>
        <v>49.043229071021486</v>
      </c>
      <c r="AF50" s="216">
        <f>_xlfn.RANK.AVG(P50,(B50:P50,Q50:AC50),1)</f>
        <v>24</v>
      </c>
      <c r="AG50" s="216">
        <f>_xlfn.RANK.AVG(P50,(F50,G50,J50,P50,R50,U50,AC50),1)</f>
        <v>4</v>
      </c>
    </row>
    <row r="51" spans="1:33" s="50" customFormat="1" ht="14.25" customHeight="1" x14ac:dyDescent="0.2">
      <c r="A51" s="202">
        <v>2020</v>
      </c>
      <c r="B51" s="59">
        <v>9.2442170494939777</v>
      </c>
      <c r="C51" s="59">
        <v>10.731367844095589</v>
      </c>
      <c r="D51" s="59">
        <v>6.0133346453383156</v>
      </c>
      <c r="E51" s="59">
        <v>6.0797360197910635</v>
      </c>
      <c r="F51" s="59">
        <v>9.7179773636573081</v>
      </c>
      <c r="G51" s="59">
        <v>13.518913747668911</v>
      </c>
      <c r="H51" s="59" t="s">
        <v>112</v>
      </c>
      <c r="I51" s="59">
        <v>9.8729103348832936</v>
      </c>
      <c r="J51" s="59" t="s">
        <v>112</v>
      </c>
      <c r="K51" s="59">
        <v>6.6150714986128856</v>
      </c>
      <c r="L51" s="59">
        <v>8.7075487825931877</v>
      </c>
      <c r="M51" s="59">
        <v>9.9583093530109625</v>
      </c>
      <c r="N51" s="59">
        <v>9.130945878533538</v>
      </c>
      <c r="O51" s="59">
        <v>4.9087262972964458</v>
      </c>
      <c r="P51" s="59">
        <v>12.2565595</v>
      </c>
      <c r="Q51" s="59"/>
      <c r="R51" s="59">
        <v>6.9939337005524846</v>
      </c>
      <c r="S51" s="59">
        <v>8.6641082647847103</v>
      </c>
      <c r="T51" s="59">
        <v>6.1026579009695672</v>
      </c>
      <c r="U51" s="59">
        <v>12.62030930990576</v>
      </c>
      <c r="V51" s="59">
        <v>7.355245829232083</v>
      </c>
      <c r="W51" s="59">
        <v>7.741484618562847</v>
      </c>
      <c r="X51" s="59">
        <v>1.5712259899151257</v>
      </c>
      <c r="Y51" s="59">
        <v>8.3804590971456268</v>
      </c>
      <c r="Z51" s="59">
        <v>11.50450719099034</v>
      </c>
      <c r="AA51" s="59">
        <v>9.8357637181394271</v>
      </c>
      <c r="AB51" s="59">
        <v>8.0009904727006944</v>
      </c>
      <c r="AC51" s="59">
        <v>5.9181095202748812</v>
      </c>
      <c r="AD51" s="83">
        <f>MEDIAN(B51:P51,Q51:AC51)</f>
        <v>8.6641082647847103</v>
      </c>
      <c r="AE51" s="86">
        <f>(P51-AD51)/AD51*100</f>
        <v>41.463600470192837</v>
      </c>
      <c r="AF51" s="203">
        <f>_xlfn.RANK.AVG(P51,(B51:P51,Q51:AC51),1)</f>
        <v>23</v>
      </c>
      <c r="AG51" s="203">
        <f>_xlfn.RANK.AVG(P51,(F51,G51,J51,P51,R51,U51,AC51),1)</f>
        <v>4</v>
      </c>
    </row>
    <row r="52" spans="1:33" s="50" customFormat="1" ht="14.25" customHeight="1" x14ac:dyDescent="0.2">
      <c r="A52" s="202">
        <v>2021</v>
      </c>
      <c r="B52" s="59">
        <v>10.242897059913391</v>
      </c>
      <c r="C52" s="59">
        <v>11.588698915960636</v>
      </c>
      <c r="D52" s="59">
        <v>9.3215958479699577</v>
      </c>
      <c r="E52" s="59">
        <v>6.0750290908494256</v>
      </c>
      <c r="F52" s="59">
        <v>9.8879981642825037</v>
      </c>
      <c r="G52" s="59">
        <v>13.511067231827109</v>
      </c>
      <c r="H52" s="59">
        <v>11.744268430592319</v>
      </c>
      <c r="I52" s="59">
        <v>12.605752648025542</v>
      </c>
      <c r="J52" s="59" t="s">
        <v>112</v>
      </c>
      <c r="K52" s="59">
        <v>8.0989025341273546</v>
      </c>
      <c r="L52" s="59">
        <v>10.024756215278655</v>
      </c>
      <c r="M52" s="59">
        <v>9.680853772215924</v>
      </c>
      <c r="N52" s="59">
        <v>10.598325479330981</v>
      </c>
      <c r="O52" s="59" t="s">
        <v>112</v>
      </c>
      <c r="P52" s="59">
        <v>13.659367700000001</v>
      </c>
      <c r="Q52" s="59"/>
      <c r="R52" s="59">
        <v>6.7320706340853649</v>
      </c>
      <c r="S52" s="59">
        <v>8.9139486217953259</v>
      </c>
      <c r="T52" s="59">
        <v>6.8316894784706408</v>
      </c>
      <c r="U52" s="59">
        <v>10.670252803335392</v>
      </c>
      <c r="V52" s="59">
        <v>6.9482681223550751</v>
      </c>
      <c r="W52" s="59" t="s">
        <v>112</v>
      </c>
      <c r="X52" s="59">
        <v>7.1103059924393843</v>
      </c>
      <c r="Y52" s="59">
        <v>8.7106904908919773</v>
      </c>
      <c r="Z52" s="59">
        <v>11.521327051754875</v>
      </c>
      <c r="AA52" s="59">
        <v>10.04326888121685</v>
      </c>
      <c r="AB52" s="59">
        <v>7.0168127492914278</v>
      </c>
      <c r="AC52" s="59">
        <v>6.2450206702846094</v>
      </c>
      <c r="AD52" s="83">
        <f>MEDIAN(B52:P52,Q52:AC52)</f>
        <v>9.784425968249213</v>
      </c>
      <c r="AE52" s="86">
        <f>(P52-AD52)/AD52*100</f>
        <v>39.603158573891839</v>
      </c>
      <c r="AF52" s="203">
        <f>_xlfn.RANK.AVG(P52,(B52:P52,Q52:AC52),1)</f>
        <v>24</v>
      </c>
      <c r="AG52" s="203">
        <f>_xlfn.RANK.AVG(P52,(F52,G52,J52,P52,R52,U52,AC52),1)</f>
        <v>6</v>
      </c>
    </row>
    <row r="53" spans="1:33" s="50" customFormat="1" ht="14.25" customHeight="1" x14ac:dyDescent="0.2">
      <c r="A53" s="202">
        <v>2022</v>
      </c>
      <c r="B53" s="59">
        <v>16.057514122636238</v>
      </c>
      <c r="C53" s="59">
        <v>18.194607846450399</v>
      </c>
      <c r="D53" s="59">
        <v>15.330522812798613</v>
      </c>
      <c r="E53" s="59">
        <v>9.2476205048529643</v>
      </c>
      <c r="F53" s="59">
        <v>11.123290625991372</v>
      </c>
      <c r="G53" s="59">
        <v>16.51220724590052</v>
      </c>
      <c r="H53" s="59">
        <v>18.046123475718609</v>
      </c>
      <c r="I53" s="59">
        <v>20.911765642547845</v>
      </c>
      <c r="J53" s="59">
        <v>25.551231438158958</v>
      </c>
      <c r="K53" s="59">
        <v>13.918711506942236</v>
      </c>
      <c r="L53" s="59">
        <v>16.277598256356598</v>
      </c>
      <c r="M53" s="59">
        <v>10.96018201053681</v>
      </c>
      <c r="N53" s="59">
        <v>18.597499219511022</v>
      </c>
      <c r="O53" s="59">
        <v>9.9495414971754208</v>
      </c>
      <c r="P53" s="59">
        <v>18.546377700000001</v>
      </c>
      <c r="Q53" s="59" t="s">
        <v>112</v>
      </c>
      <c r="R53" s="59">
        <v>7.6259923030955781</v>
      </c>
      <c r="S53" s="59">
        <v>16.5903460728588</v>
      </c>
      <c r="T53" s="59">
        <v>16.274945675953663</v>
      </c>
      <c r="U53" s="59" t="s">
        <v>112</v>
      </c>
      <c r="V53" s="59">
        <v>7.7295426111139065</v>
      </c>
      <c r="W53" s="59">
        <v>8.2453820293058229</v>
      </c>
      <c r="X53" s="59">
        <v>15.596065469605215</v>
      </c>
      <c r="Y53" s="59">
        <v>13.749186407560764</v>
      </c>
      <c r="Z53" s="59">
        <v>20.934700249554421</v>
      </c>
      <c r="AA53" s="59">
        <v>10.963908622187576</v>
      </c>
      <c r="AB53" s="59">
        <v>16.59028460962891</v>
      </c>
      <c r="AC53" s="59">
        <v>7.2127047972256504</v>
      </c>
      <c r="AD53" s="83">
        <f>MEDIAN(B53:P53,Q53:AC53)</f>
        <v>15.826789796120726</v>
      </c>
      <c r="AE53" s="86">
        <f>(P53-AD53)/AD53*100</f>
        <v>17.183446162568401</v>
      </c>
      <c r="AF53" s="203">
        <f>_xlfn.RANK.AVG(P53,(B53:P53,Q53:AC53),1)</f>
        <v>22</v>
      </c>
      <c r="AG53" s="203">
        <f>_xlfn.RANK.AVG(P53,(F53,G53,J53,P53,R53,U53,AC53),1)</f>
        <v>5</v>
      </c>
    </row>
  </sheetData>
  <conditionalFormatting sqref="W48:W50">
    <cfRule type="expression" dxfId="66" priority="1">
      <formula>#REF!=1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BB38-4D1F-4FD8-AE90-30614CD059A2}">
  <sheetPr>
    <tabColor theme="4" tint="0.39997558519241921"/>
  </sheetPr>
  <dimension ref="A1:AC25"/>
  <sheetViews>
    <sheetView showGridLines="0" zoomScaleNormal="100" workbookViewId="0"/>
  </sheetViews>
  <sheetFormatPr defaultColWidth="8.7109375" defaultRowHeight="12.75" x14ac:dyDescent="0.2"/>
  <cols>
    <col min="1" max="33" width="12.7109375" customWidth="1"/>
  </cols>
  <sheetData>
    <row r="1" spans="1:29" ht="18" customHeight="1" x14ac:dyDescent="0.2">
      <c r="A1" s="206" t="s">
        <v>103</v>
      </c>
    </row>
    <row r="2" spans="1:29" ht="18" customHeight="1" x14ac:dyDescent="0.2">
      <c r="A2" s="207" t="s">
        <v>134</v>
      </c>
    </row>
    <row r="3" spans="1:29" ht="18" customHeight="1" x14ac:dyDescent="0.2">
      <c r="A3" s="207" t="s">
        <v>111</v>
      </c>
    </row>
    <row r="4" spans="1:29" ht="18" customHeight="1" x14ac:dyDescent="0.2">
      <c r="A4" s="205" t="s">
        <v>110</v>
      </c>
    </row>
    <row r="5" spans="1:29" s="208" customFormat="1" ht="32.1" customHeight="1" x14ac:dyDescent="0.2">
      <c r="A5" s="262" t="s">
        <v>104</v>
      </c>
      <c r="B5" s="249" t="s">
        <v>23</v>
      </c>
      <c r="C5" s="249" t="s">
        <v>24</v>
      </c>
      <c r="D5" s="249" t="s">
        <v>0</v>
      </c>
      <c r="E5" s="249" t="s">
        <v>1</v>
      </c>
      <c r="F5" s="249" t="s">
        <v>2</v>
      </c>
      <c r="G5" s="249" t="s">
        <v>3</v>
      </c>
      <c r="H5" s="249" t="s">
        <v>4</v>
      </c>
      <c r="I5" s="249" t="s">
        <v>5</v>
      </c>
      <c r="J5" s="249" t="s">
        <v>6</v>
      </c>
      <c r="K5" s="249" t="s">
        <v>7</v>
      </c>
      <c r="L5" s="249" t="s">
        <v>9</v>
      </c>
      <c r="M5" s="249" t="s">
        <v>10</v>
      </c>
      <c r="N5" s="249" t="s">
        <v>11</v>
      </c>
      <c r="O5" s="249" t="s">
        <v>12</v>
      </c>
      <c r="P5" s="249" t="s">
        <v>62</v>
      </c>
      <c r="Q5" s="249" t="s">
        <v>53</v>
      </c>
      <c r="R5" s="249" t="s">
        <v>16</v>
      </c>
      <c r="S5" s="249" t="s">
        <v>32</v>
      </c>
      <c r="T5" s="249" t="s">
        <v>33</v>
      </c>
      <c r="U5" s="249" t="s">
        <v>14</v>
      </c>
      <c r="V5" s="249" t="s">
        <v>54</v>
      </c>
      <c r="W5" s="249" t="s">
        <v>55</v>
      </c>
      <c r="X5" s="249" t="s">
        <v>56</v>
      </c>
      <c r="Y5" s="249" t="s">
        <v>34</v>
      </c>
      <c r="Z5" s="249" t="s">
        <v>68</v>
      </c>
      <c r="AA5" s="249" t="s">
        <v>57</v>
      </c>
      <c r="AB5" s="249" t="s">
        <v>58</v>
      </c>
      <c r="AC5" s="249" t="s">
        <v>17</v>
      </c>
    </row>
    <row r="6" spans="1:29" ht="14.25" customHeight="1" x14ac:dyDescent="0.2">
      <c r="A6" s="223" t="s">
        <v>51</v>
      </c>
      <c r="B6" s="256" t="str">
        <f>IF(OR('5.3.1 (excl. taxes)'!B33=0,'5.3.1 (excl. taxes)'!B34=0,(ISERROR('5.3.1 (excl. taxes)'!B33/'5.3.1 (excl. taxes)'!B32-1))),"",('5.3.1 (excl. taxes)'!B33/'5.3.1 (excl. taxes)'!B32-1))</f>
        <v/>
      </c>
      <c r="C6" s="258" t="str">
        <f>IF(OR('5.3.1 (excl. taxes)'!C33=0,'5.3.1 (excl. taxes)'!C34=0,(ISERROR('5.3.1 (excl. taxes)'!C33/'5.3.1 (excl. taxes)'!C32-1))),"",('5.3.1 (excl. taxes)'!C33/'5.3.1 (excl. taxes)'!C32-1))</f>
        <v/>
      </c>
      <c r="D6" s="256">
        <f>IF(OR('5.3.1 (excl. taxes)'!D33=0,'5.3.1 (excl. taxes)'!D34=0,(ISERROR('5.3.1 (excl. taxes)'!D33/'5.3.1 (excl. taxes)'!D32-1))),"",('5.3.1 (excl. taxes)'!D33/'5.3.1 (excl. taxes)'!D32-1))</f>
        <v>0.1400277435713746</v>
      </c>
      <c r="E6" s="258">
        <f>IF(OR('5.3.1 (excl. taxes)'!E33=0,'5.3.1 (excl. taxes)'!E34=0,(ISERROR('5.3.1 (excl. taxes)'!E33/'5.3.1 (excl. taxes)'!E32-1))),"",('5.3.1 (excl. taxes)'!E33/'5.3.1 (excl. taxes)'!E32-1))</f>
        <v>8.1534508937195271E-2</v>
      </c>
      <c r="F6" s="258">
        <f>IF(OR('5.3.1 (excl. taxes)'!F33=0,'5.3.1 (excl. taxes)'!F34=0,(ISERROR('5.3.1 (excl. taxes)'!F33/'5.3.1 (excl. taxes)'!F32-1))),"",('5.3.1 (excl. taxes)'!F33/'5.3.1 (excl. taxes)'!F32-1))</f>
        <v>1.0311504690111883E-2</v>
      </c>
      <c r="G6" s="256">
        <f>IF(OR('5.3.1 (excl. taxes)'!G33=0,'5.3.1 (excl. taxes)'!G34=0,(ISERROR('5.3.1 (excl. taxes)'!G33/'5.3.1 (excl. taxes)'!G32-1))),"",('5.3.1 (excl. taxes)'!G33/'5.3.1 (excl. taxes)'!G32-1))</f>
        <v>6.1858010031443866E-2</v>
      </c>
      <c r="H6" s="258">
        <f>IF(OR('5.3.1 (excl. taxes)'!H33=0,'5.3.1 (excl. taxes)'!H34=0,(ISERROR('5.3.1 (excl. taxes)'!H33/'5.3.1 (excl. taxes)'!H32-1))),"",('5.3.1 (excl. taxes)'!H33/'5.3.1 (excl. taxes)'!H32-1))</f>
        <v>2.0791914489801666E-2</v>
      </c>
      <c r="I6" s="256">
        <f>IF(OR('5.3.1 (excl. taxes)'!I33=0,'5.3.1 (excl. taxes)'!I34=0,(ISERROR('5.3.1 (excl. taxes)'!I33/'5.3.1 (excl. taxes)'!I32-1))),"",('5.3.1 (excl. taxes)'!I33/'5.3.1 (excl. taxes)'!I32-1))</f>
        <v>0.19468585940358896</v>
      </c>
      <c r="J6" s="256">
        <f>IF(OR('5.3.1 (excl. taxes)'!J33=0,'5.3.1 (excl. taxes)'!J34=0,(ISERROR('5.3.1 (excl. taxes)'!J33/'5.3.1 (excl. taxes)'!J32-1))),"",('5.3.1 (excl. taxes)'!J33/'5.3.1 (excl. taxes)'!J32-1))</f>
        <v>-9.071964577889946E-2</v>
      </c>
      <c r="K6" s="256" t="str">
        <f>IF(OR('5.3.1 (excl. taxes)'!K33=0,'5.3.1 (excl. taxes)'!K34=0,(ISERROR('5.3.1 (excl. taxes)'!K33/'5.3.1 (excl. taxes)'!K32-1))),"",('5.3.1 (excl. taxes)'!K33/'5.3.1 (excl. taxes)'!K32-1))</f>
        <v/>
      </c>
      <c r="L6" s="258" t="str">
        <f>IF(OR('5.3.1 (excl. taxes)'!L33=0,'5.3.1 (excl. taxes)'!L34=0,(ISERROR('5.3.1 (excl. taxes)'!L33/'5.3.1 (excl. taxes)'!L32-1))),"",('5.3.1 (excl. taxes)'!L33/'5.3.1 (excl. taxes)'!L32-1))</f>
        <v/>
      </c>
      <c r="M6" s="258">
        <f>IF(OR('5.3.1 (excl. taxes)'!M33=0,'5.3.1 (excl. taxes)'!M34=0,(ISERROR('5.3.1 (excl. taxes)'!M33/'5.3.1 (excl. taxes)'!M32-1))),"",('5.3.1 (excl. taxes)'!M33/'5.3.1 (excl. taxes)'!M32-1))</f>
        <v>-3.4155537975255612E-3</v>
      </c>
      <c r="N6" s="256">
        <f>IF(OR('5.3.1 (excl. taxes)'!N33=0,'5.3.1 (excl. taxes)'!N34=0,(ISERROR('5.3.1 (excl. taxes)'!N33/'5.3.1 (excl. taxes)'!N32-1))),"",('5.3.1 (excl. taxes)'!N33/'5.3.1 (excl. taxes)'!N32-1))</f>
        <v>0.13053163797131506</v>
      </c>
      <c r="O6" s="256" t="str">
        <f>IF(OR('5.3.1 (excl. taxes)'!O33=0,'5.3.1 (excl. taxes)'!O34=0,(ISERROR('5.3.1 (excl. taxes)'!O33/'5.3.1 (excl. taxes)'!O32-1))),"",('5.3.1 (excl. taxes)'!O33/'5.3.1 (excl. taxes)'!O32-1))</f>
        <v/>
      </c>
      <c r="P6" s="258">
        <f>IF(OR('5.3.1 (excl. taxes)'!P33=0,'5.3.1 (excl. taxes)'!P34=0,(ISERROR('5.3.1 (excl. taxes)'!P33/'5.3.1 (excl. taxes)'!P32-1))),"",('5.3.1 (excl. taxes)'!P33/'5.3.1 (excl. taxes)'!P32-1))</f>
        <v>-3.59281437125748E-2</v>
      </c>
      <c r="Q6" s="256">
        <f>IF(OR('5.3.1 (excl. taxes)'!Q33=0,'5.3.1 (excl. taxes)'!Q34=0,(ISERROR('5.3.1 (excl. taxes)'!Q33/'5.3.1 (excl. taxes)'!Q32-1))),"",('5.3.1 (excl. taxes)'!Q33/'5.3.1 (excl. taxes)'!Q32-1))</f>
        <v>6.6072785712905091E-2</v>
      </c>
      <c r="R6" s="256">
        <f>IF(OR('5.3.1 (excl. taxes)'!R33=0,'5.3.1 (excl. taxes)'!R34=0,(ISERROR('5.3.1 (excl. taxes)'!R33/'5.3.1 (excl. taxes)'!R32-1))),"",('5.3.1 (excl. taxes)'!R33/'5.3.1 (excl. taxes)'!R32-1))</f>
        <v>-9.7567439785280818E-2</v>
      </c>
      <c r="S6" s="256">
        <f>IF(OR('5.3.1 (excl. taxes)'!S33=0,'5.3.1 (excl. taxes)'!S34=0,(ISERROR('5.3.1 (excl. taxes)'!S33/'5.3.1 (excl. taxes)'!S32-1))),"",('5.3.1 (excl. taxes)'!S33/'5.3.1 (excl. taxes)'!S32-1))</f>
        <v>0.10811225741712671</v>
      </c>
      <c r="T6" s="258">
        <f>IF(OR('5.3.1 (excl. taxes)'!T33=0,'5.3.1 (excl. taxes)'!T34=0,(ISERROR('5.3.1 (excl. taxes)'!T33/'5.3.1 (excl. taxes)'!T32-1))),"",('5.3.1 (excl. taxes)'!T33/'5.3.1 (excl. taxes)'!T32-1))</f>
        <v>0.11148526030842398</v>
      </c>
      <c r="U6" s="256">
        <f>IF(OR('5.3.1 (excl. taxes)'!U33=0,'5.3.1 (excl. taxes)'!U34=0,(ISERROR('5.3.1 (excl. taxes)'!U33/'5.3.1 (excl. taxes)'!U32-1))),"",('5.3.1 (excl. taxes)'!U33/'5.3.1 (excl. taxes)'!U32-1))</f>
        <v>-0.1352781351286314</v>
      </c>
      <c r="V6" s="256" t="str">
        <f>IF(OR('5.3.1 (excl. taxes)'!V33=0,'5.3.1 (excl. taxes)'!V34=0,(ISERROR('5.3.1 (excl. taxes)'!V33/'5.3.1 (excl. taxes)'!V32-1))),"",('5.3.1 (excl. taxes)'!V33/'5.3.1 (excl. taxes)'!V32-1))</f>
        <v/>
      </c>
      <c r="W6" s="258">
        <f>IF(OR('5.3.1 (excl. taxes)'!W33=0,'5.3.1 (excl. taxes)'!W34=0,(ISERROR('5.3.1 (excl. taxes)'!W33/'5.3.1 (excl. taxes)'!W32-1))),"",('5.3.1 (excl. taxes)'!W33/'5.3.1 (excl. taxes)'!W32-1))</f>
        <v>0.14947777299709841</v>
      </c>
      <c r="X6" s="256">
        <f>IF(OR('5.3.1 (excl. taxes)'!X33=0,'5.3.1 (excl. taxes)'!X34=0,(ISERROR('5.3.1 (excl. taxes)'!X33/'5.3.1 (excl. taxes)'!X32-1))),"",('5.3.1 (excl. taxes)'!X33/'5.3.1 (excl. taxes)'!X32-1))</f>
        <v>0.16342233563698705</v>
      </c>
      <c r="Y6" s="256">
        <f>IF(OR('5.3.1 (excl. taxes)'!Y33=0,'5.3.1 (excl. taxes)'!Y34=0,(ISERROR('5.3.1 (excl. taxes)'!Y33/'5.3.1 (excl. taxes)'!Y32-1))),"",('5.3.1 (excl. taxes)'!Y33/'5.3.1 (excl. taxes)'!Y32-1))</f>
        <v>-3.4193839220327482E-2</v>
      </c>
      <c r="Z6" s="258">
        <f>IF(OR('5.3.1 (excl. taxes)'!Z33=0,'5.3.1 (excl. taxes)'!Z34=0,(ISERROR('5.3.1 (excl. taxes)'!Z33/'5.3.1 (excl. taxes)'!Z32-1))),"",('5.3.1 (excl. taxes)'!Z33/'5.3.1 (excl. taxes)'!Z32-1))</f>
        <v>4.6604821009295083E-2</v>
      </c>
      <c r="AA6" s="258">
        <f>IF(OR('5.3.1 (excl. taxes)'!AA33=0,'5.3.1 (excl. taxes)'!AA34=0,(ISERROR('5.3.1 (excl. taxes)'!AA33/'5.3.1 (excl. taxes)'!AA32-1))),"",('5.3.1 (excl. taxes)'!AA33/'5.3.1 (excl. taxes)'!AA32-1))</f>
        <v>1.9748639867345208E-3</v>
      </c>
      <c r="AB6" s="256">
        <f>IF(OR('5.3.1 (excl. taxes)'!AB33=0,'5.3.1 (excl. taxes)'!AB34=0,(ISERROR('5.3.1 (excl. taxes)'!AB33/'5.3.1 (excl. taxes)'!AB32-1))),"",('5.3.1 (excl. taxes)'!AB33/'5.3.1 (excl. taxes)'!AB32-1))</f>
        <v>0.13732383021071493</v>
      </c>
      <c r="AC6" s="256" t="str">
        <f>IF(OR('5.3.1 (excl. taxes)'!AC33=0,'5.3.1 (excl. taxes)'!AC34=0,(ISERROR('5.3.1 (excl. taxes)'!AC33/'5.3.1 (excl. taxes)'!AC32-1))),"",('5.3.1 (excl. taxes)'!AC33/'5.3.1 (excl. taxes)'!AC32-1))</f>
        <v/>
      </c>
    </row>
    <row r="7" spans="1:29" ht="14.25" customHeight="1" x14ac:dyDescent="0.2">
      <c r="A7" s="223" t="s">
        <v>50</v>
      </c>
      <c r="B7" s="257" t="str">
        <f>IF(OR('5.3.1 (excl. taxes)'!B34=0,'5.3.1 (excl. taxes)'!B35=0,(ISERROR('5.3.1 (excl. taxes)'!B34/'5.3.1 (excl. taxes)'!B33-1))),"",('5.3.1 (excl. taxes)'!B34/'5.3.1 (excl. taxes)'!B33-1))</f>
        <v/>
      </c>
      <c r="C7" s="257" t="str">
        <f>IF(OR('5.3.1 (excl. taxes)'!C34=0,'5.3.1 (excl. taxes)'!C35=0,(ISERROR('5.3.1 (excl. taxes)'!C34/'5.3.1 (excl. taxes)'!C33-1))),"",('5.3.1 (excl. taxes)'!C34/'5.3.1 (excl. taxes)'!C33-1))</f>
        <v/>
      </c>
      <c r="D7" s="257">
        <f>IF(OR('5.3.1 (excl. taxes)'!D34=0,'5.3.1 (excl. taxes)'!D35=0,(ISERROR('5.3.1 (excl. taxes)'!D34/'5.3.1 (excl. taxes)'!D33-1))),"",('5.3.1 (excl. taxes)'!D34/'5.3.1 (excl. taxes)'!D33-1))</f>
        <v>0.23671934012417961</v>
      </c>
      <c r="E7" s="257">
        <f>IF(OR('5.3.1 (excl. taxes)'!E34=0,'5.3.1 (excl. taxes)'!E35=0,(ISERROR('5.3.1 (excl. taxes)'!E34/'5.3.1 (excl. taxes)'!E33-1))),"",('5.3.1 (excl. taxes)'!E34/'5.3.1 (excl. taxes)'!E33-1))</f>
        <v>0.43416425686325621</v>
      </c>
      <c r="F7" s="257">
        <f>IF(OR('5.3.1 (excl. taxes)'!F34=0,'5.3.1 (excl. taxes)'!F35=0,(ISERROR('5.3.1 (excl. taxes)'!F34/'5.3.1 (excl. taxes)'!F33-1))),"",('5.3.1 (excl. taxes)'!F34/'5.3.1 (excl. taxes)'!F33-1))</f>
        <v>2.876878777318348E-2</v>
      </c>
      <c r="G7" s="257">
        <f>IF(OR('5.3.1 (excl. taxes)'!G34=0,'5.3.1 (excl. taxes)'!G35=0,(ISERROR('5.3.1 (excl. taxes)'!G34/'5.3.1 (excl. taxes)'!G33-1))),"",('5.3.1 (excl. taxes)'!G34/'5.3.1 (excl. taxes)'!G33-1))</f>
        <v>0.23797772058022759</v>
      </c>
      <c r="H7" s="257">
        <f>IF(OR('5.3.1 (excl. taxes)'!H34=0,'5.3.1 (excl. taxes)'!H35=0,(ISERROR('5.3.1 (excl. taxes)'!H34/'5.3.1 (excl. taxes)'!H33-1))),"",('5.3.1 (excl. taxes)'!H34/'5.3.1 (excl. taxes)'!H33-1))</f>
        <v>0.11470372470668067</v>
      </c>
      <c r="I7" s="257">
        <f>IF(OR('5.3.1 (excl. taxes)'!I34=0,'5.3.1 (excl. taxes)'!I35=0,(ISERROR('5.3.1 (excl. taxes)'!I34/'5.3.1 (excl. taxes)'!I33-1))),"",('5.3.1 (excl. taxes)'!I34/'5.3.1 (excl. taxes)'!I33-1))</f>
        <v>0.14949344522576213</v>
      </c>
      <c r="J7" s="257">
        <f>IF(OR('5.3.1 (excl. taxes)'!J34=0,'5.3.1 (excl. taxes)'!J35=0,(ISERROR('5.3.1 (excl. taxes)'!J34/'5.3.1 (excl. taxes)'!J33-1))),"",('5.3.1 (excl. taxes)'!J34/'5.3.1 (excl. taxes)'!J33-1))</f>
        <v>0.22348594530573251</v>
      </c>
      <c r="K7" s="257" t="str">
        <f>IF(OR('5.3.1 (excl. taxes)'!K34=0,'5.3.1 (excl. taxes)'!K35=0,(ISERROR('5.3.1 (excl. taxes)'!K34/'5.3.1 (excl. taxes)'!K33-1))),"",('5.3.1 (excl. taxes)'!K34/'5.3.1 (excl. taxes)'!K33-1))</f>
        <v/>
      </c>
      <c r="L7" s="257" t="str">
        <f>IF(OR('5.3.1 (excl. taxes)'!L34=0,'5.3.1 (excl. taxes)'!L35=0,(ISERROR('5.3.1 (excl. taxes)'!L34/'5.3.1 (excl. taxes)'!L33-1))),"",('5.3.1 (excl. taxes)'!L34/'5.3.1 (excl. taxes)'!L33-1))</f>
        <v/>
      </c>
      <c r="M7" s="257">
        <f>IF(OR('5.3.1 (excl. taxes)'!M34=0,'5.3.1 (excl. taxes)'!M35=0,(ISERROR('5.3.1 (excl. taxes)'!M34/'5.3.1 (excl. taxes)'!M33-1))),"",('5.3.1 (excl. taxes)'!M34/'5.3.1 (excl. taxes)'!M33-1))</f>
        <v>0.11327109568728244</v>
      </c>
      <c r="N7" s="257">
        <f>IF(OR('5.3.1 (excl. taxes)'!N34=0,'5.3.1 (excl. taxes)'!N35=0,(ISERROR('5.3.1 (excl. taxes)'!N34/'5.3.1 (excl. taxes)'!N33-1))),"",('5.3.1 (excl. taxes)'!N34/'5.3.1 (excl. taxes)'!N33-1))</f>
        <v>2.0072024337724148E-2</v>
      </c>
      <c r="O7" s="257" t="str">
        <f>IF(OR('5.3.1 (excl. taxes)'!O34=0,'5.3.1 (excl. taxes)'!O35=0,(ISERROR('5.3.1 (excl. taxes)'!O34/'5.3.1 (excl. taxes)'!O33-1))),"",('5.3.1 (excl. taxes)'!O34/'5.3.1 (excl. taxes)'!O33-1))</f>
        <v/>
      </c>
      <c r="P7" s="257">
        <f>IF(OR('5.3.1 (excl. taxes)'!P34=0,'5.3.1 (excl. taxes)'!P35=0,(ISERROR('5.3.1 (excl. taxes)'!P34/'5.3.1 (excl. taxes)'!P33-1))),"",('5.3.1 (excl. taxes)'!P34/'5.3.1 (excl. taxes)'!P33-1))</f>
        <v>-3.1055900621118071E-2</v>
      </c>
      <c r="Q7" s="257">
        <f>IF(OR('5.3.1 (excl. taxes)'!Q34=0,'5.3.1 (excl. taxes)'!Q35=0,(ISERROR('5.3.1 (excl. taxes)'!Q34/'5.3.1 (excl. taxes)'!Q33-1))),"",('5.3.1 (excl. taxes)'!Q34/'5.3.1 (excl. taxes)'!Q33-1))</f>
        <v>1.5349237197574084E-2</v>
      </c>
      <c r="R7" s="257">
        <f>IF(OR('5.3.1 (excl. taxes)'!R34=0,'5.3.1 (excl. taxes)'!R35=0,(ISERROR('5.3.1 (excl. taxes)'!R34/'5.3.1 (excl. taxes)'!R33-1))),"",('5.3.1 (excl. taxes)'!R34/'5.3.1 (excl. taxes)'!R33-1))</f>
        <v>9.9302325222297982E-2</v>
      </c>
      <c r="S7" s="257">
        <f>IF(OR('5.3.1 (excl. taxes)'!S34=0,'5.3.1 (excl. taxes)'!S35=0,(ISERROR('5.3.1 (excl. taxes)'!S34/'5.3.1 (excl. taxes)'!S33-1))),"",('5.3.1 (excl. taxes)'!S34/'5.3.1 (excl. taxes)'!S33-1))</f>
        <v>4.9013345107341122E-2</v>
      </c>
      <c r="T7" s="257">
        <f>IF(OR('5.3.1 (excl. taxes)'!T34=0,'5.3.1 (excl. taxes)'!T35=0,(ISERROR('5.3.1 (excl. taxes)'!T34/'5.3.1 (excl. taxes)'!T33-1))),"",('5.3.1 (excl. taxes)'!T34/'5.3.1 (excl. taxes)'!T33-1))</f>
        <v>0.22573984865988828</v>
      </c>
      <c r="U7" s="257">
        <f>IF(OR('5.3.1 (excl. taxes)'!U34=0,'5.3.1 (excl. taxes)'!U35=0,(ISERROR('5.3.1 (excl. taxes)'!U34/'5.3.1 (excl. taxes)'!U33-1))),"",('5.3.1 (excl. taxes)'!U34/'5.3.1 (excl. taxes)'!U33-1))</f>
        <v>-2.9253024893818314E-2</v>
      </c>
      <c r="V7" s="257" t="str">
        <f>IF(OR('5.3.1 (excl. taxes)'!V34=0,'5.3.1 (excl. taxes)'!V35=0,(ISERROR('5.3.1 (excl. taxes)'!V34/'5.3.1 (excl. taxes)'!V33-1))),"",('5.3.1 (excl. taxes)'!V34/'5.3.1 (excl. taxes)'!V33-1))</f>
        <v/>
      </c>
      <c r="W7" s="257">
        <f>IF(OR('5.3.1 (excl. taxes)'!W34=0,'5.3.1 (excl. taxes)'!W35=0,(ISERROR('5.3.1 (excl. taxes)'!W34/'5.3.1 (excl. taxes)'!W33-1))),"",('5.3.1 (excl. taxes)'!W34/'5.3.1 (excl. taxes)'!W33-1))</f>
        <v>0.28064475516783216</v>
      </c>
      <c r="X7" s="257">
        <f>IF(OR('5.3.1 (excl. taxes)'!X34=0,'5.3.1 (excl. taxes)'!X35=0,(ISERROR('5.3.1 (excl. taxes)'!X34/'5.3.1 (excl. taxes)'!X33-1))),"",('5.3.1 (excl. taxes)'!X34/'5.3.1 (excl. taxes)'!X33-1))</f>
        <v>0.36098002087342174</v>
      </c>
      <c r="Y7" s="257">
        <f>IF(OR('5.3.1 (excl. taxes)'!Y34=0,'5.3.1 (excl. taxes)'!Y35=0,(ISERROR('5.3.1 (excl. taxes)'!Y34/'5.3.1 (excl. taxes)'!Y33-1))),"",('5.3.1 (excl. taxes)'!Y34/'5.3.1 (excl. taxes)'!Y33-1))</f>
        <v>4.2310382291506521E-2</v>
      </c>
      <c r="Z7" s="257">
        <f>IF(OR('5.3.1 (excl. taxes)'!Z34=0,'5.3.1 (excl. taxes)'!Z35=0,(ISERROR('5.3.1 (excl. taxes)'!Z34/'5.3.1 (excl. taxes)'!Z33-1))),"",('5.3.1 (excl. taxes)'!Z34/'5.3.1 (excl. taxes)'!Z33-1))</f>
        <v>0.32418984204438739</v>
      </c>
      <c r="AA7" s="257">
        <f>IF(OR('5.3.1 (excl. taxes)'!AA34=0,'5.3.1 (excl. taxes)'!AA35=0,(ISERROR('5.3.1 (excl. taxes)'!AA34/'5.3.1 (excl. taxes)'!AA33-1))),"",('5.3.1 (excl. taxes)'!AA34/'5.3.1 (excl. taxes)'!AA33-1))</f>
        <v>2.6525722280719144E-2</v>
      </c>
      <c r="AB7" s="257">
        <f>IF(OR('5.3.1 (excl. taxes)'!AB34=0,'5.3.1 (excl. taxes)'!AB35=0,(ISERROR('5.3.1 (excl. taxes)'!AB34/'5.3.1 (excl. taxes)'!AB33-1))),"",('5.3.1 (excl. taxes)'!AB34/'5.3.1 (excl. taxes)'!AB33-1))</f>
        <v>-2.9773022611304767E-2</v>
      </c>
      <c r="AC7" s="257" t="str">
        <f>IF(OR('5.3.1 (excl. taxes)'!AC34=0,'5.3.1 (excl. taxes)'!AC35=0,(ISERROR('5.3.1 (excl. taxes)'!AC34/'5.3.1 (excl. taxes)'!AC33-1))),"",('5.3.1 (excl. taxes)'!AC34/'5.3.1 (excl. taxes)'!AC33-1))</f>
        <v/>
      </c>
    </row>
    <row r="8" spans="1:29" ht="14.25" customHeight="1" x14ac:dyDescent="0.2">
      <c r="A8" s="223" t="s">
        <v>48</v>
      </c>
      <c r="B8" s="257" t="str">
        <f>IF(OR('5.3.1 (excl. taxes)'!B35=0,'5.3.1 (excl. taxes)'!B36=0,(ISERROR('5.3.1 (excl. taxes)'!B35/'5.3.1 (excl. taxes)'!B34-1))),"",('5.3.1 (excl. taxes)'!B35/'5.3.1 (excl. taxes)'!B34-1))</f>
        <v/>
      </c>
      <c r="C8" s="257" t="str">
        <f>IF(OR('5.3.1 (excl. taxes)'!C35=0,'5.3.1 (excl. taxes)'!C36=0,(ISERROR('5.3.1 (excl. taxes)'!C35/'5.3.1 (excl. taxes)'!C34-1))),"",('5.3.1 (excl. taxes)'!C35/'5.3.1 (excl. taxes)'!C34-1))</f>
        <v/>
      </c>
      <c r="D8" s="257">
        <f>IF(OR('5.3.1 (excl. taxes)'!D35=0,'5.3.1 (excl. taxes)'!D36=0,(ISERROR('5.3.1 (excl. taxes)'!D35/'5.3.1 (excl. taxes)'!D34-1))),"",('5.3.1 (excl. taxes)'!D35/'5.3.1 (excl. taxes)'!D34-1))</f>
        <v>-3.3809396668991298E-2</v>
      </c>
      <c r="E8" s="257">
        <f>IF(OR('5.3.1 (excl. taxes)'!E35=0,'5.3.1 (excl. taxes)'!E36=0,(ISERROR('5.3.1 (excl. taxes)'!E35/'5.3.1 (excl. taxes)'!E34-1))),"",('5.3.1 (excl. taxes)'!E35/'5.3.1 (excl. taxes)'!E34-1))</f>
        <v>-2.7064352881024711E-2</v>
      </c>
      <c r="F8" s="257">
        <f>IF(OR('5.3.1 (excl. taxes)'!F35=0,'5.3.1 (excl. taxes)'!F36=0,(ISERROR('5.3.1 (excl. taxes)'!F35/'5.3.1 (excl. taxes)'!F34-1))),"",('5.3.1 (excl. taxes)'!F35/'5.3.1 (excl. taxes)'!F34-1))</f>
        <v>-3.7298850956899443E-2</v>
      </c>
      <c r="G8" s="257">
        <f>IF(OR('5.3.1 (excl. taxes)'!G35=0,'5.3.1 (excl. taxes)'!G36=0,(ISERROR('5.3.1 (excl. taxes)'!G35/'5.3.1 (excl. taxes)'!G34-1))),"",('5.3.1 (excl. taxes)'!G35/'5.3.1 (excl. taxes)'!G34-1))</f>
        <v>4.8000737812718297E-2</v>
      </c>
      <c r="H8" s="257">
        <f>IF(OR('5.3.1 (excl. taxes)'!H35=0,'5.3.1 (excl. taxes)'!H36=0,(ISERROR('5.3.1 (excl. taxes)'!H35/'5.3.1 (excl. taxes)'!H34-1))),"",('5.3.1 (excl. taxes)'!H35/'5.3.1 (excl. taxes)'!H34-1))</f>
        <v>1.4081266548209959E-2</v>
      </c>
      <c r="I8" s="257">
        <f>IF(OR('5.3.1 (excl. taxes)'!I35=0,'5.3.1 (excl. taxes)'!I36=0,(ISERROR('5.3.1 (excl. taxes)'!I35/'5.3.1 (excl. taxes)'!I34-1))),"",('5.3.1 (excl. taxes)'!I35/'5.3.1 (excl. taxes)'!I34-1))</f>
        <v>-9.2771046393368306E-2</v>
      </c>
      <c r="J8" s="257">
        <f>IF(OR('5.3.1 (excl. taxes)'!J35=0,'5.3.1 (excl. taxes)'!J36=0,(ISERROR('5.3.1 (excl. taxes)'!J35/'5.3.1 (excl. taxes)'!J34-1))),"",('5.3.1 (excl. taxes)'!J35/'5.3.1 (excl. taxes)'!J34-1))</f>
        <v>-1.9721442336730455E-2</v>
      </c>
      <c r="K8" s="257" t="str">
        <f>IF(OR('5.3.1 (excl. taxes)'!K35=0,'5.3.1 (excl. taxes)'!K36=0,(ISERROR('5.3.1 (excl. taxes)'!K35/'5.3.1 (excl. taxes)'!K34-1))),"",('5.3.1 (excl. taxes)'!K35/'5.3.1 (excl. taxes)'!K34-1))</f>
        <v/>
      </c>
      <c r="L8" s="257" t="str">
        <f>IF(OR('5.3.1 (excl. taxes)'!L35=0,'5.3.1 (excl. taxes)'!L36=0,(ISERROR('5.3.1 (excl. taxes)'!L35/'5.3.1 (excl. taxes)'!L34-1))),"",('5.3.1 (excl. taxes)'!L35/'5.3.1 (excl. taxes)'!L34-1))</f>
        <v/>
      </c>
      <c r="M8" s="257">
        <f>IF(OR('5.3.1 (excl. taxes)'!M35=0,'5.3.1 (excl. taxes)'!M36=0,(ISERROR('5.3.1 (excl. taxes)'!M35/'5.3.1 (excl. taxes)'!M34-1))),"",('5.3.1 (excl. taxes)'!M35/'5.3.1 (excl. taxes)'!M34-1))</f>
        <v>-2.3595605252557661E-3</v>
      </c>
      <c r="N8" s="257">
        <f>IF(OR('5.3.1 (excl. taxes)'!N35=0,'5.3.1 (excl. taxes)'!N36=0,(ISERROR('5.3.1 (excl. taxes)'!N35/'5.3.1 (excl. taxes)'!N34-1))),"",('5.3.1 (excl. taxes)'!N35/'5.3.1 (excl. taxes)'!N34-1))</f>
        <v>-7.53828940153356E-3</v>
      </c>
      <c r="O8" s="257" t="str">
        <f>IF(OR('5.3.1 (excl. taxes)'!O35=0,'5.3.1 (excl. taxes)'!O36=0,(ISERROR('5.3.1 (excl. taxes)'!O35/'5.3.1 (excl. taxes)'!O34-1))),"",('5.3.1 (excl. taxes)'!O35/'5.3.1 (excl. taxes)'!O34-1))</f>
        <v/>
      </c>
      <c r="P8" s="257">
        <f>IF(OR('5.3.1 (excl. taxes)'!P35=0,'5.3.1 (excl. taxes)'!P36=0,(ISERROR('5.3.1 (excl. taxes)'!P35/'5.3.1 (excl. taxes)'!P34-1))),"",('5.3.1 (excl. taxes)'!P35/'5.3.1 (excl. taxes)'!P34-1))</f>
        <v>8.9743589743589647E-2</v>
      </c>
      <c r="Q8" s="257" t="str">
        <f>IF(OR('5.3.1 (excl. taxes)'!Q35=0,'5.3.1 (excl. taxes)'!Q36=0,(ISERROR('5.3.1 (excl. taxes)'!Q35/'5.3.1 (excl. taxes)'!Q34-1))),"",('5.3.1 (excl. taxes)'!Q35/'5.3.1 (excl. taxes)'!Q34-1))</f>
        <v/>
      </c>
      <c r="R8" s="257">
        <f>IF(OR('5.3.1 (excl. taxes)'!R35=0,'5.3.1 (excl. taxes)'!R36=0,(ISERROR('5.3.1 (excl. taxes)'!R35/'5.3.1 (excl. taxes)'!R34-1))),"",('5.3.1 (excl. taxes)'!R35/'5.3.1 (excl. taxes)'!R34-1))</f>
        <v>-7.0113966213870338E-2</v>
      </c>
      <c r="S8" s="257">
        <f>IF(OR('5.3.1 (excl. taxes)'!S35=0,'5.3.1 (excl. taxes)'!S36=0,(ISERROR('5.3.1 (excl. taxes)'!S35/'5.3.1 (excl. taxes)'!S34-1))),"",('5.3.1 (excl. taxes)'!S35/'5.3.1 (excl. taxes)'!S34-1))</f>
        <v>4.9908178627904087E-2</v>
      </c>
      <c r="T8" s="257">
        <f>IF(OR('5.3.1 (excl. taxes)'!T35=0,'5.3.1 (excl. taxes)'!T36=0,(ISERROR('5.3.1 (excl. taxes)'!T35/'5.3.1 (excl. taxes)'!T34-1))),"",('5.3.1 (excl. taxes)'!T35/'5.3.1 (excl. taxes)'!T34-1))</f>
        <v>4.1207385350373826E-2</v>
      </c>
      <c r="U8" s="257">
        <f>IF(OR('5.3.1 (excl. taxes)'!U35=0,'5.3.1 (excl. taxes)'!U36=0,(ISERROR('5.3.1 (excl. taxes)'!U35/'5.3.1 (excl. taxes)'!U34-1))),"",('5.3.1 (excl. taxes)'!U35/'5.3.1 (excl. taxes)'!U34-1))</f>
        <v>-6.7695355279270508E-2</v>
      </c>
      <c r="V8" s="257" t="str">
        <f>IF(OR('5.3.1 (excl. taxes)'!V35=0,'5.3.1 (excl. taxes)'!V36=0,(ISERROR('5.3.1 (excl. taxes)'!V35/'5.3.1 (excl. taxes)'!V34-1))),"",('5.3.1 (excl. taxes)'!V35/'5.3.1 (excl. taxes)'!V34-1))</f>
        <v/>
      </c>
      <c r="W8" s="257">
        <f>IF(OR('5.3.1 (excl. taxes)'!W35=0,'5.3.1 (excl. taxes)'!W36=0,(ISERROR('5.3.1 (excl. taxes)'!W35/'5.3.1 (excl. taxes)'!W34-1))),"",('5.3.1 (excl. taxes)'!W35/'5.3.1 (excl. taxes)'!W34-1))</f>
        <v>-8.9904640278577475E-3</v>
      </c>
      <c r="X8" s="257">
        <f>IF(OR('5.3.1 (excl. taxes)'!X35=0,'5.3.1 (excl. taxes)'!X36=0,(ISERROR('5.3.1 (excl. taxes)'!X35/'5.3.1 (excl. taxes)'!X34-1))),"",('5.3.1 (excl. taxes)'!X35/'5.3.1 (excl. taxes)'!X34-1))</f>
        <v>-0.15284977532587118</v>
      </c>
      <c r="Y8" s="257">
        <f>IF(OR('5.3.1 (excl. taxes)'!Y35=0,'5.3.1 (excl. taxes)'!Y36=0,(ISERROR('5.3.1 (excl. taxes)'!Y35/'5.3.1 (excl. taxes)'!Y34-1))),"",('5.3.1 (excl. taxes)'!Y35/'5.3.1 (excl. taxes)'!Y34-1))</f>
        <v>-4.8746502496315403E-2</v>
      </c>
      <c r="Z8" s="257">
        <f>IF(OR('5.3.1 (excl. taxes)'!Z35=0,'5.3.1 (excl. taxes)'!Z36=0,(ISERROR('5.3.1 (excl. taxes)'!Z35/'5.3.1 (excl. taxes)'!Z34-1))),"",('5.3.1 (excl. taxes)'!Z35/'5.3.1 (excl. taxes)'!Z34-1))</f>
        <v>1.8427951772307605E-2</v>
      </c>
      <c r="AA8" s="257">
        <f>IF(OR('5.3.1 (excl. taxes)'!AA35=0,'5.3.1 (excl. taxes)'!AA36=0,(ISERROR('5.3.1 (excl. taxes)'!AA35/'5.3.1 (excl. taxes)'!AA34-1))),"",('5.3.1 (excl. taxes)'!AA35/'5.3.1 (excl. taxes)'!AA34-1))</f>
        <v>-5.4571616879321105E-2</v>
      </c>
      <c r="AB8" s="257">
        <f>IF(OR('5.3.1 (excl. taxes)'!AB35=0,'5.3.1 (excl. taxes)'!AB36=0,(ISERROR('5.3.1 (excl. taxes)'!AB35/'5.3.1 (excl. taxes)'!AB34-1))),"",('5.3.1 (excl. taxes)'!AB35/'5.3.1 (excl. taxes)'!AB34-1))</f>
        <v>-0.10256430677381367</v>
      </c>
      <c r="AC8" s="257" t="str">
        <f>IF(OR('5.3.1 (excl. taxes)'!AC35=0,'5.3.1 (excl. taxes)'!AC36=0,(ISERROR('5.3.1 (excl. taxes)'!AC35/'5.3.1 (excl. taxes)'!AC34-1))),"",('5.3.1 (excl. taxes)'!AC35/'5.3.1 (excl. taxes)'!AC34-1))</f>
        <v/>
      </c>
    </row>
    <row r="9" spans="1:29" ht="14.25" customHeight="1" x14ac:dyDescent="0.2">
      <c r="A9" s="223" t="s">
        <v>49</v>
      </c>
      <c r="B9" s="257">
        <f>IF(OR('5.3.1 (excl. taxes)'!B36=0,'5.3.1 (excl. taxes)'!B37=0,(ISERROR('5.3.1 (excl. taxes)'!B36/'5.3.1 (excl. taxes)'!B35-1))),"",('5.3.1 (excl. taxes)'!B36/'5.3.1 (excl. taxes)'!B35-1))</f>
        <v>9.4802967678117245E-2</v>
      </c>
      <c r="C9" s="257" t="str">
        <f>IF(OR('5.3.1 (excl. taxes)'!C36=0,'5.3.1 (excl. taxes)'!C37=0,(ISERROR('5.3.1 (excl. taxes)'!C36/'5.3.1 (excl. taxes)'!C35-1))),"",('5.3.1 (excl. taxes)'!C36/'5.3.1 (excl. taxes)'!C35-1))</f>
        <v/>
      </c>
      <c r="D9" s="257">
        <f>IF(OR('5.3.1 (excl. taxes)'!D36=0,'5.3.1 (excl. taxes)'!D37=0,(ISERROR('5.3.1 (excl. taxes)'!D36/'5.3.1 (excl. taxes)'!D35-1))),"",('5.3.1 (excl. taxes)'!D36/'5.3.1 (excl. taxes)'!D35-1))</f>
        <v>-7.9889150180739166E-2</v>
      </c>
      <c r="E9" s="257" t="str">
        <f>IF(OR('5.3.1 (excl. taxes)'!E36=0,'5.3.1 (excl. taxes)'!E37=0,(ISERROR('5.3.1 (excl. taxes)'!E36/'5.3.1 (excl. taxes)'!E35-1))),"",('5.3.1 (excl. taxes)'!E36/'5.3.1 (excl. taxes)'!E35-1))</f>
        <v/>
      </c>
      <c r="F9" s="257">
        <f>IF(OR('5.3.1 (excl. taxes)'!F36=0,'5.3.1 (excl. taxes)'!F37=0,(ISERROR('5.3.1 (excl. taxes)'!F36/'5.3.1 (excl. taxes)'!F35-1))),"",('5.3.1 (excl. taxes)'!F36/'5.3.1 (excl. taxes)'!F35-1))</f>
        <v>8.2782170067823291E-3</v>
      </c>
      <c r="G9" s="257">
        <f>IF(OR('5.3.1 (excl. taxes)'!G36=0,'5.3.1 (excl. taxes)'!G37=0,(ISERROR('5.3.1 (excl. taxes)'!G36/'5.3.1 (excl. taxes)'!G35-1))),"",('5.3.1 (excl. taxes)'!G36/'5.3.1 (excl. taxes)'!G35-1))</f>
        <v>0.10112451485716423</v>
      </c>
      <c r="H9" s="257" t="str">
        <f>IF(OR('5.3.1 (excl. taxes)'!H36=0,'5.3.1 (excl. taxes)'!H37=0,(ISERROR('5.3.1 (excl. taxes)'!H36/'5.3.1 (excl. taxes)'!H35-1))),"",('5.3.1 (excl. taxes)'!H36/'5.3.1 (excl. taxes)'!H35-1))</f>
        <v/>
      </c>
      <c r="I9" s="257">
        <f>IF(OR('5.3.1 (excl. taxes)'!I36=0,'5.3.1 (excl. taxes)'!I37=0,(ISERROR('5.3.1 (excl. taxes)'!I36/'5.3.1 (excl. taxes)'!I35-1))),"",('5.3.1 (excl. taxes)'!I36/'5.3.1 (excl. taxes)'!I35-1))</f>
        <v>4.7561783903150134E-2</v>
      </c>
      <c r="J9" s="257">
        <f>IF(OR('5.3.1 (excl. taxes)'!J36=0,'5.3.1 (excl. taxes)'!J37=0,(ISERROR('5.3.1 (excl. taxes)'!J36/'5.3.1 (excl. taxes)'!J35-1))),"",('5.3.1 (excl. taxes)'!J36/'5.3.1 (excl. taxes)'!J35-1))</f>
        <v>0.10910603870746005</v>
      </c>
      <c r="K9" s="257" t="str">
        <f>IF(OR('5.3.1 (excl. taxes)'!K36=0,'5.3.1 (excl. taxes)'!K37=0,(ISERROR('5.3.1 (excl. taxes)'!K36/'5.3.1 (excl. taxes)'!K35-1))),"",('5.3.1 (excl. taxes)'!K36/'5.3.1 (excl. taxes)'!K35-1))</f>
        <v/>
      </c>
      <c r="L9" s="257" t="str">
        <f>IF(OR('5.3.1 (excl. taxes)'!L36=0,'5.3.1 (excl. taxes)'!L37=0,(ISERROR('5.3.1 (excl. taxes)'!L36/'5.3.1 (excl. taxes)'!L35-1))),"",('5.3.1 (excl. taxes)'!L36/'5.3.1 (excl. taxes)'!L35-1))</f>
        <v/>
      </c>
      <c r="M9" s="257">
        <f>IF(OR('5.3.1 (excl. taxes)'!M36=0,'5.3.1 (excl. taxes)'!M37=0,(ISERROR('5.3.1 (excl. taxes)'!M36/'5.3.1 (excl. taxes)'!M35-1))),"",('5.3.1 (excl. taxes)'!M36/'5.3.1 (excl. taxes)'!M35-1))</f>
        <v>6.4293673507158866E-2</v>
      </c>
      <c r="N9" s="257">
        <f>IF(OR('5.3.1 (excl. taxes)'!N36=0,'5.3.1 (excl. taxes)'!N37=0,(ISERROR('5.3.1 (excl. taxes)'!N36/'5.3.1 (excl. taxes)'!N35-1))),"",('5.3.1 (excl. taxes)'!N36/'5.3.1 (excl. taxes)'!N35-1))</f>
        <v>0.40292318732029742</v>
      </c>
      <c r="O9" s="257" t="str">
        <f>IF(OR('5.3.1 (excl. taxes)'!O36=0,'5.3.1 (excl. taxes)'!O37=0,(ISERROR('5.3.1 (excl. taxes)'!O36/'5.3.1 (excl. taxes)'!O35-1))),"",('5.3.1 (excl. taxes)'!O36/'5.3.1 (excl. taxes)'!O35-1))</f>
        <v/>
      </c>
      <c r="P9" s="257">
        <f>IF(OR('5.3.1 (excl. taxes)'!P36=0,'5.3.1 (excl. taxes)'!P37=0,(ISERROR('5.3.1 (excl. taxes)'!P36/'5.3.1 (excl. taxes)'!P35-1))),"",('5.3.1 (excl. taxes)'!P36/'5.3.1 (excl. taxes)'!P35-1))</f>
        <v>0.34117647058823541</v>
      </c>
      <c r="Q9" s="257" t="str">
        <f>IF(OR('5.3.1 (excl. taxes)'!Q36=0,'5.3.1 (excl. taxes)'!Q37=0,(ISERROR('5.3.1 (excl. taxes)'!Q36/'5.3.1 (excl. taxes)'!Q35-1))),"",('5.3.1 (excl. taxes)'!Q36/'5.3.1 (excl. taxes)'!Q35-1))</f>
        <v/>
      </c>
      <c r="R9" s="257">
        <f>IF(OR('5.3.1 (excl. taxes)'!R36=0,'5.3.1 (excl. taxes)'!R37=0,(ISERROR('5.3.1 (excl. taxes)'!R36/'5.3.1 (excl. taxes)'!R35-1))),"",('5.3.1 (excl. taxes)'!R36/'5.3.1 (excl. taxes)'!R35-1))</f>
        <v>0.13950794992851701</v>
      </c>
      <c r="S9" s="257">
        <f>IF(OR('5.3.1 (excl. taxes)'!S36=0,'5.3.1 (excl. taxes)'!S37=0,(ISERROR('5.3.1 (excl. taxes)'!S36/'5.3.1 (excl. taxes)'!S35-1))),"",('5.3.1 (excl. taxes)'!S36/'5.3.1 (excl. taxes)'!S35-1))</f>
        <v>0.22748503141217125</v>
      </c>
      <c r="T9" s="257">
        <f>IF(OR('5.3.1 (excl. taxes)'!T36=0,'5.3.1 (excl. taxes)'!T37=0,(ISERROR('5.3.1 (excl. taxes)'!T36/'5.3.1 (excl. taxes)'!T35-1))),"",('5.3.1 (excl. taxes)'!T36/'5.3.1 (excl. taxes)'!T35-1))</f>
        <v>4.1792690707436853E-2</v>
      </c>
      <c r="U9" s="257">
        <f>IF(OR('5.3.1 (excl. taxes)'!U36=0,'5.3.1 (excl. taxes)'!U37=0,(ISERROR('5.3.1 (excl. taxes)'!U36/'5.3.1 (excl. taxes)'!U35-1))),"",('5.3.1 (excl. taxes)'!U36/'5.3.1 (excl. taxes)'!U35-1))</f>
        <v>-2.6204362691073735E-2</v>
      </c>
      <c r="V9" s="257" t="str">
        <f>IF(OR('5.3.1 (excl. taxes)'!V36=0,'5.3.1 (excl. taxes)'!V37=0,(ISERROR('5.3.1 (excl. taxes)'!V36/'5.3.1 (excl. taxes)'!V35-1))),"",('5.3.1 (excl. taxes)'!V36/'5.3.1 (excl. taxes)'!V35-1))</f>
        <v/>
      </c>
      <c r="W9" s="257">
        <f>IF(OR('5.3.1 (excl. taxes)'!W36=0,'5.3.1 (excl. taxes)'!W37=0,(ISERROR('5.3.1 (excl. taxes)'!W36/'5.3.1 (excl. taxes)'!W35-1))),"",('5.3.1 (excl. taxes)'!W36/'5.3.1 (excl. taxes)'!W35-1))</f>
        <v>0.21392253104482206</v>
      </c>
      <c r="X9" s="257">
        <f>IF(OR('5.3.1 (excl. taxes)'!X36=0,'5.3.1 (excl. taxes)'!X37=0,(ISERROR('5.3.1 (excl. taxes)'!X36/'5.3.1 (excl. taxes)'!X35-1))),"",('5.3.1 (excl. taxes)'!X36/'5.3.1 (excl. taxes)'!X35-1))</f>
        <v>3.064166004192348E-3</v>
      </c>
      <c r="Y9" s="257">
        <f>IF(OR('5.3.1 (excl. taxes)'!Y36=0,'5.3.1 (excl. taxes)'!Y37=0,(ISERROR('5.3.1 (excl. taxes)'!Y36/'5.3.1 (excl. taxes)'!Y35-1))),"",('5.3.1 (excl. taxes)'!Y36/'5.3.1 (excl. taxes)'!Y35-1))</f>
        <v>0.17694392520468116</v>
      </c>
      <c r="Z9" s="257">
        <f>IF(OR('5.3.1 (excl. taxes)'!Z36=0,'5.3.1 (excl. taxes)'!Z37=0,(ISERROR('5.3.1 (excl. taxes)'!Z36/'5.3.1 (excl. taxes)'!Z35-1))),"",('5.3.1 (excl. taxes)'!Z36/'5.3.1 (excl. taxes)'!Z35-1))</f>
        <v>1.2032383898491927E-2</v>
      </c>
      <c r="AA9" s="257">
        <f>IF(OR('5.3.1 (excl. taxes)'!AA36=0,'5.3.1 (excl. taxes)'!AA37=0,(ISERROR('5.3.1 (excl. taxes)'!AA36/'5.3.1 (excl. taxes)'!AA35-1))),"",('5.3.1 (excl. taxes)'!AA36/'5.3.1 (excl. taxes)'!AA35-1))</f>
        <v>-2.7534978134512667E-2</v>
      </c>
      <c r="AB9" s="257">
        <f>IF(OR('5.3.1 (excl. taxes)'!AB36=0,'5.3.1 (excl. taxes)'!AB37=0,(ISERROR('5.3.1 (excl. taxes)'!AB36/'5.3.1 (excl. taxes)'!AB35-1))),"",('5.3.1 (excl. taxes)'!AB36/'5.3.1 (excl. taxes)'!AB35-1))</f>
        <v>4.0330021281268946E-2</v>
      </c>
      <c r="AC9" s="257" t="str">
        <f>IF(OR('5.3.1 (excl. taxes)'!AC36=0,'5.3.1 (excl. taxes)'!AC37=0,(ISERROR('5.3.1 (excl. taxes)'!AC36/'5.3.1 (excl. taxes)'!AC35-1))),"",('5.3.1 (excl. taxes)'!AC36/'5.3.1 (excl. taxes)'!AC35-1))</f>
        <v/>
      </c>
    </row>
    <row r="10" spans="1:29" ht="14.25" customHeight="1" x14ac:dyDescent="0.2">
      <c r="A10" s="223" t="s">
        <v>41</v>
      </c>
      <c r="B10" s="257">
        <f>IF(OR('5.3.1 (excl. taxes)'!B37=0,'5.3.1 (excl. taxes)'!B38=0,(ISERROR('5.3.1 (excl. taxes)'!B37/'5.3.1 (excl. taxes)'!B36-1))),"",('5.3.1 (excl. taxes)'!B37/'5.3.1 (excl. taxes)'!B36-1))</f>
        <v>7.8052496595682808E-2</v>
      </c>
      <c r="C10" s="257" t="str">
        <f>IF(OR('5.3.1 (excl. taxes)'!C37=0,'5.3.1 (excl. taxes)'!C38=0,(ISERROR('5.3.1 (excl. taxes)'!C37/'5.3.1 (excl. taxes)'!C36-1))),"",('5.3.1 (excl. taxes)'!C37/'5.3.1 (excl. taxes)'!C36-1))</f>
        <v/>
      </c>
      <c r="D10" s="257">
        <f>IF(OR('5.3.1 (excl. taxes)'!D37=0,'5.3.1 (excl. taxes)'!D38=0,(ISERROR('5.3.1 (excl. taxes)'!D37/'5.3.1 (excl. taxes)'!D36-1))),"",('5.3.1 (excl. taxes)'!D37/'5.3.1 (excl. taxes)'!D36-1))</f>
        <v>3.6129153806053749E-2</v>
      </c>
      <c r="E10" s="257" t="str">
        <f>IF(OR('5.3.1 (excl. taxes)'!E37=0,'5.3.1 (excl. taxes)'!E38=0,(ISERROR('5.3.1 (excl. taxes)'!E37/'5.3.1 (excl. taxes)'!E36-1))),"",('5.3.1 (excl. taxes)'!E37/'5.3.1 (excl. taxes)'!E36-1))</f>
        <v/>
      </c>
      <c r="F10" s="257">
        <f>IF(OR('5.3.1 (excl. taxes)'!F37=0,'5.3.1 (excl. taxes)'!F38=0,(ISERROR('5.3.1 (excl. taxes)'!F37/'5.3.1 (excl. taxes)'!F36-1))),"",('5.3.1 (excl. taxes)'!F37/'5.3.1 (excl. taxes)'!F36-1))</f>
        <v>6.0075662094041249E-3</v>
      </c>
      <c r="G10" s="257">
        <f>IF(OR('5.3.1 (excl. taxes)'!G37=0,'5.3.1 (excl. taxes)'!G38=0,(ISERROR('5.3.1 (excl. taxes)'!G37/'5.3.1 (excl. taxes)'!G36-1))),"",('5.3.1 (excl. taxes)'!G37/'5.3.1 (excl. taxes)'!G36-1))</f>
        <v>0.10828138184421499</v>
      </c>
      <c r="H10" s="257" t="str">
        <f>IF(OR('5.3.1 (excl. taxes)'!H37=0,'5.3.1 (excl. taxes)'!H38=0,(ISERROR('5.3.1 (excl. taxes)'!H37/'5.3.1 (excl. taxes)'!H36-1))),"",('5.3.1 (excl. taxes)'!H37/'5.3.1 (excl. taxes)'!H36-1))</f>
        <v/>
      </c>
      <c r="I10" s="257">
        <f>IF(OR('5.3.1 (excl. taxes)'!I37=0,'5.3.1 (excl. taxes)'!I38=0,(ISERROR('5.3.1 (excl. taxes)'!I37/'5.3.1 (excl. taxes)'!I36-1))),"",('5.3.1 (excl. taxes)'!I37/'5.3.1 (excl. taxes)'!I36-1))</f>
        <v>0.20959099151612626</v>
      </c>
      <c r="J10" s="257">
        <f>IF(OR('5.3.1 (excl. taxes)'!J37=0,'5.3.1 (excl. taxes)'!J38=0,(ISERROR('5.3.1 (excl. taxes)'!J37/'5.3.1 (excl. taxes)'!J36-1))),"",('5.3.1 (excl. taxes)'!J37/'5.3.1 (excl. taxes)'!J36-1))</f>
        <v>0.17898278460803319</v>
      </c>
      <c r="K10" s="257" t="str">
        <f>IF(OR('5.3.1 (excl. taxes)'!K37=0,'5.3.1 (excl. taxes)'!K38=0,(ISERROR('5.3.1 (excl. taxes)'!K37/'5.3.1 (excl. taxes)'!K36-1))),"",('5.3.1 (excl. taxes)'!K37/'5.3.1 (excl. taxes)'!K36-1))</f>
        <v/>
      </c>
      <c r="L10" s="257" t="str">
        <f>IF(OR('5.3.1 (excl. taxes)'!L37=0,'5.3.1 (excl. taxes)'!L38=0,(ISERROR('5.3.1 (excl. taxes)'!L37/'5.3.1 (excl. taxes)'!L36-1))),"",('5.3.1 (excl. taxes)'!L37/'5.3.1 (excl. taxes)'!L36-1))</f>
        <v/>
      </c>
      <c r="M10" s="257">
        <f>IF(OR('5.3.1 (excl. taxes)'!M37=0,'5.3.1 (excl. taxes)'!M38=0,(ISERROR('5.3.1 (excl. taxes)'!M37/'5.3.1 (excl. taxes)'!M36-1))),"",('5.3.1 (excl. taxes)'!M37/'5.3.1 (excl. taxes)'!M36-1))</f>
        <v>0.11336552899914731</v>
      </c>
      <c r="N10" s="257">
        <f>IF(OR('5.3.1 (excl. taxes)'!N37=0,'5.3.1 (excl. taxes)'!N38=0,(ISERROR('5.3.1 (excl. taxes)'!N37/'5.3.1 (excl. taxes)'!N36-1))),"",('5.3.1 (excl. taxes)'!N37/'5.3.1 (excl. taxes)'!N36-1))</f>
        <v>8.2425182885913939E-2</v>
      </c>
      <c r="O10" s="257" t="str">
        <f>IF(OR('5.3.1 (excl. taxes)'!O37=0,'5.3.1 (excl. taxes)'!O38=0,(ISERROR('5.3.1 (excl. taxes)'!O37/'5.3.1 (excl. taxes)'!O36-1))),"",('5.3.1 (excl. taxes)'!O37/'5.3.1 (excl. taxes)'!O36-1))</f>
        <v/>
      </c>
      <c r="P10" s="257">
        <f>IF(OR('5.3.1 (excl. taxes)'!P37=0,'5.3.1 (excl. taxes)'!P38=0,(ISERROR('5.3.1 (excl. taxes)'!P37/'5.3.1 (excl. taxes)'!P36-1))),"",('5.3.1 (excl. taxes)'!P37/'5.3.1 (excl. taxes)'!P36-1))</f>
        <v>0.34210526315789469</v>
      </c>
      <c r="Q10" s="257" t="str">
        <f>IF(OR('5.3.1 (excl. taxes)'!Q37=0,'5.3.1 (excl. taxes)'!Q38=0,(ISERROR('5.3.1 (excl. taxes)'!Q37/'5.3.1 (excl. taxes)'!Q36-1))),"",('5.3.1 (excl. taxes)'!Q37/'5.3.1 (excl. taxes)'!Q36-1))</f>
        <v/>
      </c>
      <c r="R10" s="257">
        <f>IF(OR('5.3.1 (excl. taxes)'!R37=0,'5.3.1 (excl. taxes)'!R38=0,(ISERROR('5.3.1 (excl. taxes)'!R37/'5.3.1 (excl. taxes)'!R36-1))),"",('5.3.1 (excl. taxes)'!R37/'5.3.1 (excl. taxes)'!R36-1))</f>
        <v>6.5755003996780914E-2</v>
      </c>
      <c r="S10" s="257">
        <f>IF(OR('5.3.1 (excl. taxes)'!S37=0,'5.3.1 (excl. taxes)'!S38=0,(ISERROR('5.3.1 (excl. taxes)'!S37/'5.3.1 (excl. taxes)'!S36-1))),"",('5.3.1 (excl. taxes)'!S37/'5.3.1 (excl. taxes)'!S36-1))</f>
        <v>0.15081146716691274</v>
      </c>
      <c r="T10" s="257">
        <f>IF(OR('5.3.1 (excl. taxes)'!T37=0,'5.3.1 (excl. taxes)'!T38=0,(ISERROR('5.3.1 (excl. taxes)'!T37/'5.3.1 (excl. taxes)'!T36-1))),"",('5.3.1 (excl. taxes)'!T37/'5.3.1 (excl. taxes)'!T36-1))</f>
        <v>8.2973271378885105E-2</v>
      </c>
      <c r="U10" s="257">
        <f>IF(OR('5.3.1 (excl. taxes)'!U37=0,'5.3.1 (excl. taxes)'!U38=0,(ISERROR('5.3.1 (excl. taxes)'!U37/'5.3.1 (excl. taxes)'!U36-1))),"",('5.3.1 (excl. taxes)'!U37/'5.3.1 (excl. taxes)'!U36-1))</f>
        <v>-5.7539766960805871E-2</v>
      </c>
      <c r="V10" s="257" t="str">
        <f>IF(OR('5.3.1 (excl. taxes)'!V37=0,'5.3.1 (excl. taxes)'!V38=0,(ISERROR('5.3.1 (excl. taxes)'!V37/'5.3.1 (excl. taxes)'!V36-1))),"",('5.3.1 (excl. taxes)'!V37/'5.3.1 (excl. taxes)'!V36-1))</f>
        <v/>
      </c>
      <c r="W10" s="257">
        <f>IF(OR('5.3.1 (excl. taxes)'!W37=0,'5.3.1 (excl. taxes)'!W38=0,(ISERROR('5.3.1 (excl. taxes)'!W37/'5.3.1 (excl. taxes)'!W36-1))),"",('5.3.1 (excl. taxes)'!W37/'5.3.1 (excl. taxes)'!W36-1))</f>
        <v>-4.055747519912356E-2</v>
      </c>
      <c r="X10" s="257">
        <f>IF(OR('5.3.1 (excl. taxes)'!X37=0,'5.3.1 (excl. taxes)'!X38=0,(ISERROR('5.3.1 (excl. taxes)'!X37/'5.3.1 (excl. taxes)'!X36-1))),"",('5.3.1 (excl. taxes)'!X37/'5.3.1 (excl. taxes)'!X36-1))</f>
        <v>0.25867957714231293</v>
      </c>
      <c r="Y10" s="257">
        <f>IF(OR('5.3.1 (excl. taxes)'!Y37=0,'5.3.1 (excl. taxes)'!Y38=0,(ISERROR('5.3.1 (excl. taxes)'!Y37/'5.3.1 (excl. taxes)'!Y36-1))),"",('5.3.1 (excl. taxes)'!Y37/'5.3.1 (excl. taxes)'!Y36-1))</f>
        <v>3.7757835392851824E-2</v>
      </c>
      <c r="Z10" s="257">
        <f>IF(OR('5.3.1 (excl. taxes)'!Z37=0,'5.3.1 (excl. taxes)'!Z38=0,(ISERROR('5.3.1 (excl. taxes)'!Z37/'5.3.1 (excl. taxes)'!Z36-1))),"",('5.3.1 (excl. taxes)'!Z37/'5.3.1 (excl. taxes)'!Z36-1))</f>
        <v>8.3163927450703001E-2</v>
      </c>
      <c r="AA10" s="257">
        <f>IF(OR('5.3.1 (excl. taxes)'!AA37=0,'5.3.1 (excl. taxes)'!AA38=0,(ISERROR('5.3.1 (excl. taxes)'!AA37/'5.3.1 (excl. taxes)'!AA36-1))),"",('5.3.1 (excl. taxes)'!AA37/'5.3.1 (excl. taxes)'!AA36-1))</f>
        <v>-1.5983067817166186E-2</v>
      </c>
      <c r="AB10" s="257">
        <f>IF(OR('5.3.1 (excl. taxes)'!AB37=0,'5.3.1 (excl. taxes)'!AB38=0,(ISERROR('5.3.1 (excl. taxes)'!AB37/'5.3.1 (excl. taxes)'!AB36-1))),"",('5.3.1 (excl. taxes)'!AB37/'5.3.1 (excl. taxes)'!AB36-1))</f>
        <v>-7.3478694119540777E-2</v>
      </c>
      <c r="AC10" s="257">
        <f>IF(OR('5.3.1 (excl. taxes)'!AC37=0,'5.3.1 (excl. taxes)'!AC38=0,(ISERROR('5.3.1 (excl. taxes)'!AC37/'5.3.1 (excl. taxes)'!AC36-1))),"",('5.3.1 (excl. taxes)'!AC37/'5.3.1 (excl. taxes)'!AC36-1))</f>
        <v>6.1011288060088376E-2</v>
      </c>
    </row>
    <row r="11" spans="1:29" ht="14.25" customHeight="1" x14ac:dyDescent="0.2">
      <c r="A11" s="223" t="s">
        <v>42</v>
      </c>
      <c r="B11" s="257">
        <f>IF(OR('5.3.1 (excl. taxes)'!B38=0,'5.3.1 (excl. taxes)'!B39=0,(ISERROR('5.3.1 (excl. taxes)'!B38/'5.3.1 (excl. taxes)'!B37-1))),"",('5.3.1 (excl. taxes)'!B38/'5.3.1 (excl. taxes)'!B37-1))</f>
        <v>0.1976431762777664</v>
      </c>
      <c r="C11" s="257" t="str">
        <f>IF(OR('5.3.1 (excl. taxes)'!C38=0,'5.3.1 (excl. taxes)'!C39=0,(ISERROR('5.3.1 (excl. taxes)'!C38/'5.3.1 (excl. taxes)'!C37-1))),"",('5.3.1 (excl. taxes)'!C38/'5.3.1 (excl. taxes)'!C37-1))</f>
        <v/>
      </c>
      <c r="D11" s="257">
        <f>IF(OR('5.3.1 (excl. taxes)'!D38=0,'5.3.1 (excl. taxes)'!D39=0,(ISERROR('5.3.1 (excl. taxes)'!D38/'5.3.1 (excl. taxes)'!D37-1))),"",('5.3.1 (excl. taxes)'!D38/'5.3.1 (excl. taxes)'!D37-1))</f>
        <v>-4.8228852205091211E-2</v>
      </c>
      <c r="E11" s="257" t="str">
        <f>IF(OR('5.3.1 (excl. taxes)'!E38=0,'5.3.1 (excl. taxes)'!E39=0,(ISERROR('5.3.1 (excl. taxes)'!E38/'5.3.1 (excl. taxes)'!E37-1))),"",('5.3.1 (excl. taxes)'!E38/'5.3.1 (excl. taxes)'!E37-1))</f>
        <v/>
      </c>
      <c r="F11" s="257">
        <f>IF(OR('5.3.1 (excl. taxes)'!F38=0,'5.3.1 (excl. taxes)'!F39=0,(ISERROR('5.3.1 (excl. taxes)'!F38/'5.3.1 (excl. taxes)'!F37-1))),"",('5.3.1 (excl. taxes)'!F38/'5.3.1 (excl. taxes)'!F37-1))</f>
        <v>0.68195473091878278</v>
      </c>
      <c r="G11" s="257" t="str">
        <f>IF(OR('5.3.1 (excl. taxes)'!G38=0,'5.3.1 (excl. taxes)'!G39=0,(ISERROR('5.3.1 (excl. taxes)'!G38/'5.3.1 (excl. taxes)'!G37-1))),"",('5.3.1 (excl. taxes)'!G38/'5.3.1 (excl. taxes)'!G37-1))</f>
        <v/>
      </c>
      <c r="H11" s="257" t="str">
        <f>IF(OR('5.3.1 (excl. taxes)'!H38=0,'5.3.1 (excl. taxes)'!H39=0,(ISERROR('5.3.1 (excl. taxes)'!H38/'5.3.1 (excl. taxes)'!H37-1))),"",('5.3.1 (excl. taxes)'!H38/'5.3.1 (excl. taxes)'!H37-1))</f>
        <v/>
      </c>
      <c r="I11" s="257">
        <f>IF(OR('5.3.1 (excl. taxes)'!I38=0,'5.3.1 (excl. taxes)'!I39=0,(ISERROR('5.3.1 (excl. taxes)'!I38/'5.3.1 (excl. taxes)'!I37-1))),"",('5.3.1 (excl. taxes)'!I38/'5.3.1 (excl. taxes)'!I37-1))</f>
        <v>0.12541603262056555</v>
      </c>
      <c r="J11" s="257">
        <f>IF(OR('5.3.1 (excl. taxes)'!J38=0,'5.3.1 (excl. taxes)'!J39=0,(ISERROR('5.3.1 (excl. taxes)'!J38/'5.3.1 (excl. taxes)'!J37-1))),"",('5.3.1 (excl. taxes)'!J38/'5.3.1 (excl. taxes)'!J37-1))</f>
        <v>1.8457331826977619E-2</v>
      </c>
      <c r="K11" s="257" t="str">
        <f>IF(OR('5.3.1 (excl. taxes)'!K38=0,'5.3.1 (excl. taxes)'!K39=0,(ISERROR('5.3.1 (excl. taxes)'!K38/'5.3.1 (excl. taxes)'!K37-1))),"",('5.3.1 (excl. taxes)'!K38/'5.3.1 (excl. taxes)'!K37-1))</f>
        <v/>
      </c>
      <c r="L11" s="257" t="str">
        <f>IF(OR('5.3.1 (excl. taxes)'!L38=0,'5.3.1 (excl. taxes)'!L39=0,(ISERROR('5.3.1 (excl. taxes)'!L38/'5.3.1 (excl. taxes)'!L37-1))),"",('5.3.1 (excl. taxes)'!L38/'5.3.1 (excl. taxes)'!L37-1))</f>
        <v/>
      </c>
      <c r="M11" s="257">
        <f>IF(OR('5.3.1 (excl. taxes)'!M38=0,'5.3.1 (excl. taxes)'!M39=0,(ISERROR('5.3.1 (excl. taxes)'!M38/'5.3.1 (excl. taxes)'!M37-1))),"",('5.3.1 (excl. taxes)'!M38/'5.3.1 (excl. taxes)'!M37-1))</f>
        <v>7.1414307414399802E-2</v>
      </c>
      <c r="N11" s="257">
        <f>IF(OR('5.3.1 (excl. taxes)'!N38=0,'5.3.1 (excl. taxes)'!N39=0,(ISERROR('5.3.1 (excl. taxes)'!N38/'5.3.1 (excl. taxes)'!N37-1))),"",('5.3.1 (excl. taxes)'!N38/'5.3.1 (excl. taxes)'!N37-1))</f>
        <v>-9.8667133399015006E-2</v>
      </c>
      <c r="O11" s="257" t="str">
        <f>IF(OR('5.3.1 (excl. taxes)'!O38=0,'5.3.1 (excl. taxes)'!O39=0,(ISERROR('5.3.1 (excl. taxes)'!O38/'5.3.1 (excl. taxes)'!O37-1))),"",('5.3.1 (excl. taxes)'!O38/'5.3.1 (excl. taxes)'!O37-1))</f>
        <v/>
      </c>
      <c r="P11" s="257">
        <f>IF(OR('5.3.1 (excl. taxes)'!P38=0,'5.3.1 (excl. taxes)'!P39=0,(ISERROR('5.3.1 (excl. taxes)'!P38/'5.3.1 (excl. taxes)'!P37-1))),"",('5.3.1 (excl. taxes)'!P38/'5.3.1 (excl. taxes)'!P37-1))</f>
        <v>2.614379084967311E-2</v>
      </c>
      <c r="Q11" s="257" t="str">
        <f>IF(OR('5.3.1 (excl. taxes)'!Q38=0,'5.3.1 (excl. taxes)'!Q39=0,(ISERROR('5.3.1 (excl. taxes)'!Q38/'5.3.1 (excl. taxes)'!Q37-1))),"",('5.3.1 (excl. taxes)'!Q38/'5.3.1 (excl. taxes)'!Q37-1))</f>
        <v/>
      </c>
      <c r="R11" s="257">
        <f>IF(OR('5.3.1 (excl. taxes)'!R38=0,'5.3.1 (excl. taxes)'!R39=0,(ISERROR('5.3.1 (excl. taxes)'!R38/'5.3.1 (excl. taxes)'!R37-1))),"",('5.3.1 (excl. taxes)'!R38/'5.3.1 (excl. taxes)'!R37-1))</f>
        <v>1.2826460389022465E-2</v>
      </c>
      <c r="S11" s="257">
        <f>IF(OR('5.3.1 (excl. taxes)'!S38=0,'5.3.1 (excl. taxes)'!S39=0,(ISERROR('5.3.1 (excl. taxes)'!S38/'5.3.1 (excl. taxes)'!S37-1))),"",('5.3.1 (excl. taxes)'!S38/'5.3.1 (excl. taxes)'!S37-1))</f>
        <v>0.12998621439675651</v>
      </c>
      <c r="T11" s="257">
        <f>IF(OR('5.3.1 (excl. taxes)'!T38=0,'5.3.1 (excl. taxes)'!T39=0,(ISERROR('5.3.1 (excl. taxes)'!T38/'5.3.1 (excl. taxes)'!T37-1))),"",('5.3.1 (excl. taxes)'!T38/'5.3.1 (excl. taxes)'!T37-1))</f>
        <v>0.18155911696547156</v>
      </c>
      <c r="U11" s="257">
        <f>IF(OR('5.3.1 (excl. taxes)'!U38=0,'5.3.1 (excl. taxes)'!U39=0,(ISERROR('5.3.1 (excl. taxes)'!U38/'5.3.1 (excl. taxes)'!U37-1))),"",('5.3.1 (excl. taxes)'!U38/'5.3.1 (excl. taxes)'!U37-1))</f>
        <v>-8.6857873181999001E-2</v>
      </c>
      <c r="V11" s="257" t="str">
        <f>IF(OR('5.3.1 (excl. taxes)'!V38=0,'5.3.1 (excl. taxes)'!V39=0,(ISERROR('5.3.1 (excl. taxes)'!V38/'5.3.1 (excl. taxes)'!V37-1))),"",('5.3.1 (excl. taxes)'!V38/'5.3.1 (excl. taxes)'!V37-1))</f>
        <v/>
      </c>
      <c r="W11" s="257">
        <f>IF(OR('5.3.1 (excl. taxes)'!W38=0,'5.3.1 (excl. taxes)'!W39=0,(ISERROR('5.3.1 (excl. taxes)'!W38/'5.3.1 (excl. taxes)'!W37-1))),"",('5.3.1 (excl. taxes)'!W38/'5.3.1 (excl. taxes)'!W37-1))</f>
        <v>5.5347378512143219E-2</v>
      </c>
      <c r="X11" s="257">
        <f>IF(OR('5.3.1 (excl. taxes)'!X38=0,'5.3.1 (excl. taxes)'!X39=0,(ISERROR('5.3.1 (excl. taxes)'!X38/'5.3.1 (excl. taxes)'!X37-1))),"",('5.3.1 (excl. taxes)'!X38/'5.3.1 (excl. taxes)'!X37-1))</f>
        <v>-0.20042343014232389</v>
      </c>
      <c r="Y11" s="257">
        <f>IF(OR('5.3.1 (excl. taxes)'!Y38=0,'5.3.1 (excl. taxes)'!Y39=0,(ISERROR('5.3.1 (excl. taxes)'!Y38/'5.3.1 (excl. taxes)'!Y37-1))),"",('5.3.1 (excl. taxes)'!Y38/'5.3.1 (excl. taxes)'!Y37-1))</f>
        <v>3.3086409738985356E-2</v>
      </c>
      <c r="Z11" s="257">
        <f>IF(OR('5.3.1 (excl. taxes)'!Z38=0,'5.3.1 (excl. taxes)'!Z39=0,(ISERROR('5.3.1 (excl. taxes)'!Z38/'5.3.1 (excl. taxes)'!Z37-1))),"",('5.3.1 (excl. taxes)'!Z38/'5.3.1 (excl. taxes)'!Z37-1))</f>
        <v>0.16512615350327176</v>
      </c>
      <c r="AA11" s="257">
        <f>IF(OR('5.3.1 (excl. taxes)'!AA38=0,'5.3.1 (excl. taxes)'!AA39=0,(ISERROR('5.3.1 (excl. taxes)'!AA38/'5.3.1 (excl. taxes)'!AA37-1))),"",('5.3.1 (excl. taxes)'!AA38/'5.3.1 (excl. taxes)'!AA37-1))</f>
        <v>-4.1358637339696802E-2</v>
      </c>
      <c r="AB11" s="257">
        <f>IF(OR('5.3.1 (excl. taxes)'!AB38=0,'5.3.1 (excl. taxes)'!AB39=0,(ISERROR('5.3.1 (excl. taxes)'!AB38/'5.3.1 (excl. taxes)'!AB37-1))),"",('5.3.1 (excl. taxes)'!AB38/'5.3.1 (excl. taxes)'!AB37-1))</f>
        <v>2.1433698532229428E-3</v>
      </c>
      <c r="AC11" s="257">
        <f>IF(OR('5.3.1 (excl. taxes)'!AC38=0,'5.3.1 (excl. taxes)'!AC39=0,(ISERROR('5.3.1 (excl. taxes)'!AC38/'5.3.1 (excl. taxes)'!AC37-1))),"",('5.3.1 (excl. taxes)'!AC38/'5.3.1 (excl. taxes)'!AC37-1))</f>
        <v>-4.5393623537432592E-2</v>
      </c>
    </row>
    <row r="12" spans="1:29" ht="14.25" customHeight="1" x14ac:dyDescent="0.2">
      <c r="A12" s="223" t="s">
        <v>43</v>
      </c>
      <c r="B12" s="257">
        <f>IF(OR('5.3.1 (excl. taxes)'!B39=0,'5.3.1 (excl. taxes)'!B40=0,(ISERROR('5.3.1 (excl. taxes)'!B39/'5.3.1 (excl. taxes)'!B38-1))),"",('5.3.1 (excl. taxes)'!B39/'5.3.1 (excl. taxes)'!B38-1))</f>
        <v>0.27297628521429873</v>
      </c>
      <c r="C12" s="257" t="str">
        <f>IF(OR('5.3.1 (excl. taxes)'!C39=0,'5.3.1 (excl. taxes)'!C40=0,(ISERROR('5.3.1 (excl. taxes)'!C39/'5.3.1 (excl. taxes)'!C38-1))),"",('5.3.1 (excl. taxes)'!C39/'5.3.1 (excl. taxes)'!C38-1))</f>
        <v/>
      </c>
      <c r="D12" s="257">
        <f>IF(OR('5.3.1 (excl. taxes)'!D39=0,'5.3.1 (excl. taxes)'!D40=0,(ISERROR('5.3.1 (excl. taxes)'!D39/'5.3.1 (excl. taxes)'!D38-1))),"",('5.3.1 (excl. taxes)'!D39/'5.3.1 (excl. taxes)'!D38-1))</f>
        <v>0.44715437573755756</v>
      </c>
      <c r="E12" s="257">
        <f>IF(OR('5.3.1 (excl. taxes)'!E39=0,'5.3.1 (excl. taxes)'!E40=0,(ISERROR('5.3.1 (excl. taxes)'!E39/'5.3.1 (excl. taxes)'!E38-1))),"",('5.3.1 (excl. taxes)'!E39/'5.3.1 (excl. taxes)'!E38-1))</f>
        <v>0.29982178503614132</v>
      </c>
      <c r="F12" s="257">
        <f>IF(OR('5.3.1 (excl. taxes)'!F39=0,'5.3.1 (excl. taxes)'!F40=0,(ISERROR('5.3.1 (excl. taxes)'!F39/'5.3.1 (excl. taxes)'!F38-1))),"",('5.3.1 (excl. taxes)'!F39/'5.3.1 (excl. taxes)'!F38-1))</f>
        <v>0.24763040236622835</v>
      </c>
      <c r="G12" s="257" t="str">
        <f>IF(OR('5.3.1 (excl. taxes)'!G39=0,'5.3.1 (excl. taxes)'!G40=0,(ISERROR('5.3.1 (excl. taxes)'!G39/'5.3.1 (excl. taxes)'!G38-1))),"",('5.3.1 (excl. taxes)'!G39/'5.3.1 (excl. taxes)'!G38-1))</f>
        <v/>
      </c>
      <c r="H12" s="257" t="str">
        <f>IF(OR('5.3.1 (excl. taxes)'!H39=0,'5.3.1 (excl. taxes)'!H40=0,(ISERROR('5.3.1 (excl. taxes)'!H39/'5.3.1 (excl. taxes)'!H38-1))),"",('5.3.1 (excl. taxes)'!H39/'5.3.1 (excl. taxes)'!H38-1))</f>
        <v/>
      </c>
      <c r="I12" s="257">
        <f>IF(OR('5.3.1 (excl. taxes)'!I39=0,'5.3.1 (excl. taxes)'!I40=0,(ISERROR('5.3.1 (excl. taxes)'!I39/'5.3.1 (excl. taxes)'!I38-1))),"",('5.3.1 (excl. taxes)'!I39/'5.3.1 (excl. taxes)'!I38-1))</f>
        <v>0.36251209306887633</v>
      </c>
      <c r="J12" s="257">
        <f>IF(OR('5.3.1 (excl. taxes)'!J39=0,'5.3.1 (excl. taxes)'!J40=0,(ISERROR('5.3.1 (excl. taxes)'!J39/'5.3.1 (excl. taxes)'!J38-1))),"",('5.3.1 (excl. taxes)'!J39/'5.3.1 (excl. taxes)'!J38-1))</f>
        <v>0.3867046180845386</v>
      </c>
      <c r="K12" s="257" t="str">
        <f>IF(OR('5.3.1 (excl. taxes)'!K39=0,'5.3.1 (excl. taxes)'!K40=0,(ISERROR('5.3.1 (excl. taxes)'!K39/'5.3.1 (excl. taxes)'!K38-1))),"",('5.3.1 (excl. taxes)'!K39/'5.3.1 (excl. taxes)'!K38-1))</f>
        <v/>
      </c>
      <c r="L12" s="257">
        <f>IF(OR('5.3.1 (excl. taxes)'!L39=0,'5.3.1 (excl. taxes)'!L40=0,(ISERROR('5.3.1 (excl. taxes)'!L39/'5.3.1 (excl. taxes)'!L38-1))),"",('5.3.1 (excl. taxes)'!L39/'5.3.1 (excl. taxes)'!L38-1))</f>
        <v>0.19381859076991703</v>
      </c>
      <c r="M12" s="257">
        <f>IF(OR('5.3.1 (excl. taxes)'!M39=0,'5.3.1 (excl. taxes)'!M40=0,(ISERROR('5.3.1 (excl. taxes)'!M39/'5.3.1 (excl. taxes)'!M38-1))),"",('5.3.1 (excl. taxes)'!M39/'5.3.1 (excl. taxes)'!M38-1))</f>
        <v>0.11415356977265345</v>
      </c>
      <c r="N12" s="257">
        <f>IF(OR('5.3.1 (excl. taxes)'!N39=0,'5.3.1 (excl. taxes)'!N40=0,(ISERROR('5.3.1 (excl. taxes)'!N39/'5.3.1 (excl. taxes)'!N38-1))),"",('5.3.1 (excl. taxes)'!N39/'5.3.1 (excl. taxes)'!N38-1))</f>
        <v>0.52652644146798222</v>
      </c>
      <c r="O12" s="257">
        <f>IF(OR('5.3.1 (excl. taxes)'!O39=0,'5.3.1 (excl. taxes)'!O40=0,(ISERROR('5.3.1 (excl. taxes)'!O39/'5.3.1 (excl. taxes)'!O38-1))),"",('5.3.1 (excl. taxes)'!O39/'5.3.1 (excl. taxes)'!O38-1))</f>
        <v>0.37672005828484911</v>
      </c>
      <c r="P12" s="257">
        <f>IF(OR('5.3.1 (excl. taxes)'!P39=0,'5.3.1 (excl. taxes)'!P40=0,(ISERROR('5.3.1 (excl. taxes)'!P39/'5.3.1 (excl. taxes)'!P38-1))),"",('5.3.1 (excl. taxes)'!P39/'5.3.1 (excl. taxes)'!P38-1))</f>
        <v>0.23089171974522293</v>
      </c>
      <c r="Q12" s="257" t="str">
        <f>IF(OR('5.3.1 (excl. taxes)'!Q39=0,'5.3.1 (excl. taxes)'!Q40=0,(ISERROR('5.3.1 (excl. taxes)'!Q39/'5.3.1 (excl. taxes)'!Q38-1))),"",('5.3.1 (excl. taxes)'!Q39/'5.3.1 (excl. taxes)'!Q38-1))</f>
        <v/>
      </c>
      <c r="R12" s="257">
        <f>IF(OR('5.3.1 (excl. taxes)'!R39=0,'5.3.1 (excl. taxes)'!R40=0,(ISERROR('5.3.1 (excl. taxes)'!R39/'5.3.1 (excl. taxes)'!R38-1))),"",('5.3.1 (excl. taxes)'!R39/'5.3.1 (excl. taxes)'!R38-1))</f>
        <v>0.20881116507578712</v>
      </c>
      <c r="S12" s="257">
        <f>IF(OR('5.3.1 (excl. taxes)'!S39=0,'5.3.1 (excl. taxes)'!S40=0,(ISERROR('5.3.1 (excl. taxes)'!S39/'5.3.1 (excl. taxes)'!S38-1))),"",('5.3.1 (excl. taxes)'!S39/'5.3.1 (excl. taxes)'!S38-1))</f>
        <v>0.41652150729170168</v>
      </c>
      <c r="T12" s="257">
        <f>IF(OR('5.3.1 (excl. taxes)'!T39=0,'5.3.1 (excl. taxes)'!T40=0,(ISERROR('5.3.1 (excl. taxes)'!T39/'5.3.1 (excl. taxes)'!T38-1))),"",('5.3.1 (excl. taxes)'!T39/'5.3.1 (excl. taxes)'!T38-1))</f>
        <v>0.37785693990373925</v>
      </c>
      <c r="U12" s="257">
        <f>IF(OR('5.3.1 (excl. taxes)'!U39=0,'5.3.1 (excl. taxes)'!U40=0,(ISERROR('5.3.1 (excl. taxes)'!U39/'5.3.1 (excl. taxes)'!U38-1))),"",('5.3.1 (excl. taxes)'!U39/'5.3.1 (excl. taxes)'!U38-1))</f>
        <v>0.31365948281720568</v>
      </c>
      <c r="V12" s="257" t="str">
        <f>IF(OR('5.3.1 (excl. taxes)'!V39=0,'5.3.1 (excl. taxes)'!V40=0,(ISERROR('5.3.1 (excl. taxes)'!V39/'5.3.1 (excl. taxes)'!V38-1))),"",('5.3.1 (excl. taxes)'!V39/'5.3.1 (excl. taxes)'!V38-1))</f>
        <v/>
      </c>
      <c r="W12" s="257">
        <f>IF(OR('5.3.1 (excl. taxes)'!W39=0,'5.3.1 (excl. taxes)'!W40=0,(ISERROR('5.3.1 (excl. taxes)'!W39/'5.3.1 (excl. taxes)'!W38-1))),"",('5.3.1 (excl. taxes)'!W39/'5.3.1 (excl. taxes)'!W38-1))</f>
        <v>0.14044841980106515</v>
      </c>
      <c r="X12" s="257">
        <f>IF(OR('5.3.1 (excl. taxes)'!X39=0,'5.3.1 (excl. taxes)'!X40=0,(ISERROR('5.3.1 (excl. taxes)'!X39/'5.3.1 (excl. taxes)'!X38-1))),"",('5.3.1 (excl. taxes)'!X39/'5.3.1 (excl. taxes)'!X38-1))</f>
        <v>0.44164547647734165</v>
      </c>
      <c r="Y12" s="257">
        <f>IF(OR('5.3.1 (excl. taxes)'!Y39=0,'5.3.1 (excl. taxes)'!Y40=0,(ISERROR('5.3.1 (excl. taxes)'!Y39/'5.3.1 (excl. taxes)'!Y38-1))),"",('5.3.1 (excl. taxes)'!Y39/'5.3.1 (excl. taxes)'!Y38-1))</f>
        <v>0.61087356211328059</v>
      </c>
      <c r="Z12" s="257">
        <f>IF(OR('5.3.1 (excl. taxes)'!Z39=0,'5.3.1 (excl. taxes)'!Z40=0,(ISERROR('5.3.1 (excl. taxes)'!Z39/'5.3.1 (excl. taxes)'!Z38-1))),"",('5.3.1 (excl. taxes)'!Z39/'5.3.1 (excl. taxes)'!Z38-1))</f>
        <v>0.28164218210987824</v>
      </c>
      <c r="AA12" s="257">
        <f>IF(OR('5.3.1 (excl. taxes)'!AA39=0,'5.3.1 (excl. taxes)'!AA40=0,(ISERROR('5.3.1 (excl. taxes)'!AA39/'5.3.1 (excl. taxes)'!AA38-1))),"",('5.3.1 (excl. taxes)'!AA39/'5.3.1 (excl. taxes)'!AA38-1))</f>
        <v>0.22356090577103904</v>
      </c>
      <c r="AB12" s="257">
        <f>IF(OR('5.3.1 (excl. taxes)'!AB39=0,'5.3.1 (excl. taxes)'!AB40=0,(ISERROR('5.3.1 (excl. taxes)'!AB39/'5.3.1 (excl. taxes)'!AB38-1))),"",('5.3.1 (excl. taxes)'!AB39/'5.3.1 (excl. taxes)'!AB38-1))</f>
        <v>0.39347579871062388</v>
      </c>
      <c r="AC12" s="257">
        <f>IF(OR('5.3.1 (excl. taxes)'!AC39=0,'5.3.1 (excl. taxes)'!AC40=0,(ISERROR('5.3.1 (excl. taxes)'!AC39/'5.3.1 (excl. taxes)'!AC38-1))),"",('5.3.1 (excl. taxes)'!AC39/'5.3.1 (excl. taxes)'!AC38-1))</f>
        <v>0.16609964509295128</v>
      </c>
    </row>
    <row r="13" spans="1:29" ht="14.25" customHeight="1" x14ac:dyDescent="0.2">
      <c r="A13" s="223" t="s">
        <v>45</v>
      </c>
      <c r="B13" s="257">
        <f>IF(OR('5.3.1 (excl. taxes)'!B40=0,'5.3.1 (excl. taxes)'!B41=0,(ISERROR('5.3.1 (excl. taxes)'!B40/'5.3.1 (excl. taxes)'!B39-1))),"",('5.3.1 (excl. taxes)'!B40/'5.3.1 (excl. taxes)'!B39-1))</f>
        <v>0.15964976545566212</v>
      </c>
      <c r="C13" s="257">
        <f>IF(OR('5.3.1 (excl. taxes)'!C40=0,'5.3.1 (excl. taxes)'!C41=0,(ISERROR('5.3.1 (excl. taxes)'!C40/'5.3.1 (excl. taxes)'!C39-1))),"",('5.3.1 (excl. taxes)'!C40/'5.3.1 (excl. taxes)'!C39-1))</f>
        <v>0.20636210787040699</v>
      </c>
      <c r="D13" s="257">
        <f>IF(OR('5.3.1 (excl. taxes)'!D40=0,'5.3.1 (excl. taxes)'!D41=0,(ISERROR('5.3.1 (excl. taxes)'!D40/'5.3.1 (excl. taxes)'!D39-1))),"",('5.3.1 (excl. taxes)'!D40/'5.3.1 (excl. taxes)'!D39-1))</f>
        <v>-1.5460089604719895E-2</v>
      </c>
      <c r="E13" s="257">
        <f>IF(OR('5.3.1 (excl. taxes)'!E40=0,'5.3.1 (excl. taxes)'!E41=0,(ISERROR('5.3.1 (excl. taxes)'!E40/'5.3.1 (excl. taxes)'!E39-1))),"",('5.3.1 (excl. taxes)'!E40/'5.3.1 (excl. taxes)'!E39-1))</f>
        <v>0.18453027467076799</v>
      </c>
      <c r="F13" s="257">
        <f>IF(OR('5.3.1 (excl. taxes)'!F40=0,'5.3.1 (excl. taxes)'!F41=0,(ISERROR('5.3.1 (excl. taxes)'!F40/'5.3.1 (excl. taxes)'!F39-1))),"",('5.3.1 (excl. taxes)'!F40/'5.3.1 (excl. taxes)'!F39-1))</f>
        <v>0.19647389387146896</v>
      </c>
      <c r="G13" s="257" t="str">
        <f>IF(OR('5.3.1 (excl. taxes)'!G40=0,'5.3.1 (excl. taxes)'!G41=0,(ISERROR('5.3.1 (excl. taxes)'!G40/'5.3.1 (excl. taxes)'!G39-1))),"",('5.3.1 (excl. taxes)'!G40/'5.3.1 (excl. taxes)'!G39-1))</f>
        <v/>
      </c>
      <c r="H13" s="257">
        <f>IF(OR('5.3.1 (excl. taxes)'!H40=0,'5.3.1 (excl. taxes)'!H41=0,(ISERROR('5.3.1 (excl. taxes)'!H40/'5.3.1 (excl. taxes)'!H39-1))),"",('5.3.1 (excl. taxes)'!H40/'5.3.1 (excl. taxes)'!H39-1))</f>
        <v>0.13415754523233026</v>
      </c>
      <c r="I13" s="257">
        <f>IF(OR('5.3.1 (excl. taxes)'!I40=0,'5.3.1 (excl. taxes)'!I41=0,(ISERROR('5.3.1 (excl. taxes)'!I40/'5.3.1 (excl. taxes)'!I39-1))),"",('5.3.1 (excl. taxes)'!I40/'5.3.1 (excl. taxes)'!I39-1))</f>
        <v>6.8193825363302318E-2</v>
      </c>
      <c r="J13" s="257">
        <f>IF(OR('5.3.1 (excl. taxes)'!J40=0,'5.3.1 (excl. taxes)'!J41=0,(ISERROR('5.3.1 (excl. taxes)'!J40/'5.3.1 (excl. taxes)'!J39-1))),"",('5.3.1 (excl. taxes)'!J40/'5.3.1 (excl. taxes)'!J39-1))</f>
        <v>0.1119418761300901</v>
      </c>
      <c r="K13" s="257">
        <f>IF(OR('5.3.1 (excl. taxes)'!K40=0,'5.3.1 (excl. taxes)'!K41=0,(ISERROR('5.3.1 (excl. taxes)'!K40/'5.3.1 (excl. taxes)'!K39-1))),"",('5.3.1 (excl. taxes)'!K40/'5.3.1 (excl. taxes)'!K39-1))</f>
        <v>0.38997769646055858</v>
      </c>
      <c r="L13" s="257">
        <f>IF(OR('5.3.1 (excl. taxes)'!L40=0,'5.3.1 (excl. taxes)'!L41=0,(ISERROR('5.3.1 (excl. taxes)'!L40/'5.3.1 (excl. taxes)'!L39-1))),"",('5.3.1 (excl. taxes)'!L40/'5.3.1 (excl. taxes)'!L39-1))</f>
        <v>0.23862042695980912</v>
      </c>
      <c r="M13" s="257">
        <f>IF(OR('5.3.1 (excl. taxes)'!M40=0,'5.3.1 (excl. taxes)'!M41=0,(ISERROR('5.3.1 (excl. taxes)'!M40/'5.3.1 (excl. taxes)'!M39-1))),"",('5.3.1 (excl. taxes)'!M40/'5.3.1 (excl. taxes)'!M39-1))</f>
        <v>0.14027426264262877</v>
      </c>
      <c r="N13" s="257">
        <f>IF(OR('5.3.1 (excl. taxes)'!N40=0,'5.3.1 (excl. taxes)'!N41=0,(ISERROR('5.3.1 (excl. taxes)'!N40/'5.3.1 (excl. taxes)'!N39-1))),"",('5.3.1 (excl. taxes)'!N40/'5.3.1 (excl. taxes)'!N39-1))</f>
        <v>-3.1381121411977575E-2</v>
      </c>
      <c r="O13" s="257">
        <f>IF(OR('5.3.1 (excl. taxes)'!O40=0,'5.3.1 (excl. taxes)'!O41=0,(ISERROR('5.3.1 (excl. taxes)'!O40/'5.3.1 (excl. taxes)'!O39-1))),"",('5.3.1 (excl. taxes)'!O40/'5.3.1 (excl. taxes)'!O39-1))</f>
        <v>1.9614038152460989E-2</v>
      </c>
      <c r="P13" s="257">
        <f>IF(OR('5.3.1 (excl. taxes)'!P40=0,'5.3.1 (excl. taxes)'!P41=0,(ISERROR('5.3.1 (excl. taxes)'!P40/'5.3.1 (excl. taxes)'!P39-1))),"",('5.3.1 (excl. taxes)'!P40/'5.3.1 (excl. taxes)'!P39-1))</f>
        <v>7.8848641655886231E-2</v>
      </c>
      <c r="Q13" s="257" t="str">
        <f>IF(OR('5.3.1 (excl. taxes)'!Q40=0,'5.3.1 (excl. taxes)'!Q41=0,(ISERROR('5.3.1 (excl. taxes)'!Q40/'5.3.1 (excl. taxes)'!Q39-1))),"",('5.3.1 (excl. taxes)'!Q40/'5.3.1 (excl. taxes)'!Q39-1))</f>
        <v/>
      </c>
      <c r="R13" s="257">
        <f>IF(OR('5.3.1 (excl. taxes)'!R40=0,'5.3.1 (excl. taxes)'!R41=0,(ISERROR('5.3.1 (excl. taxes)'!R40/'5.3.1 (excl. taxes)'!R39-1))),"",('5.3.1 (excl. taxes)'!R40/'5.3.1 (excl. taxes)'!R39-1))</f>
        <v>8.7895769988648453E-3</v>
      </c>
      <c r="S13" s="257">
        <f>IF(OR('5.3.1 (excl. taxes)'!S40=0,'5.3.1 (excl. taxes)'!S41=0,(ISERROR('5.3.1 (excl. taxes)'!S40/'5.3.1 (excl. taxes)'!S39-1))),"",('5.3.1 (excl. taxes)'!S40/'5.3.1 (excl. taxes)'!S39-1))</f>
        <v>0.14836464919084347</v>
      </c>
      <c r="T13" s="257">
        <f>IF(OR('5.3.1 (excl. taxes)'!T40=0,'5.3.1 (excl. taxes)'!T41=0,(ISERROR('5.3.1 (excl. taxes)'!T40/'5.3.1 (excl. taxes)'!T39-1))),"",('5.3.1 (excl. taxes)'!T40/'5.3.1 (excl. taxes)'!T39-1))</f>
        <v>0.10749921139430896</v>
      </c>
      <c r="U13" s="257">
        <f>IF(OR('5.3.1 (excl. taxes)'!U40=0,'5.3.1 (excl. taxes)'!U41=0,(ISERROR('5.3.1 (excl. taxes)'!U40/'5.3.1 (excl. taxes)'!U39-1))),"",('5.3.1 (excl. taxes)'!U40/'5.3.1 (excl. taxes)'!U39-1))</f>
        <v>0.33209722048686929</v>
      </c>
      <c r="V13" s="257" t="str">
        <f>IF(OR('5.3.1 (excl. taxes)'!V40=0,'5.3.1 (excl. taxes)'!V41=0,(ISERROR('5.3.1 (excl. taxes)'!V40/'5.3.1 (excl. taxes)'!V39-1))),"",('5.3.1 (excl. taxes)'!V40/'5.3.1 (excl. taxes)'!V39-1))</f>
        <v/>
      </c>
      <c r="W13" s="257">
        <f>IF(OR('5.3.1 (excl. taxes)'!W40=0,'5.3.1 (excl. taxes)'!W41=0,(ISERROR('5.3.1 (excl. taxes)'!W40/'5.3.1 (excl. taxes)'!W39-1))),"",('5.3.1 (excl. taxes)'!W40/'5.3.1 (excl. taxes)'!W39-1))</f>
        <v>6.9247292358369128E-2</v>
      </c>
      <c r="X13" s="257">
        <f>IF(OR('5.3.1 (excl. taxes)'!X40=0,'5.3.1 (excl. taxes)'!X41=0,(ISERROR('5.3.1 (excl. taxes)'!X40/'5.3.1 (excl. taxes)'!X39-1))),"",('5.3.1 (excl. taxes)'!X40/'5.3.1 (excl. taxes)'!X39-1))</f>
        <v>8.5547751237939451E-2</v>
      </c>
      <c r="Y13" s="257">
        <f>IF(OR('5.3.1 (excl. taxes)'!Y40=0,'5.3.1 (excl. taxes)'!Y41=0,(ISERROR('5.3.1 (excl. taxes)'!Y40/'5.3.1 (excl. taxes)'!Y39-1))),"",('5.3.1 (excl. taxes)'!Y40/'5.3.1 (excl. taxes)'!Y39-1))</f>
        <v>0.20019175852138171</v>
      </c>
      <c r="Z13" s="257">
        <f>IF(OR('5.3.1 (excl. taxes)'!Z40=0,'5.3.1 (excl. taxes)'!Z41=0,(ISERROR('5.3.1 (excl. taxes)'!Z40/'5.3.1 (excl. taxes)'!Z39-1))),"",('5.3.1 (excl. taxes)'!Z40/'5.3.1 (excl. taxes)'!Z39-1))</f>
        <v>0.2697696452505649</v>
      </c>
      <c r="AA13" s="257">
        <f>IF(OR('5.3.1 (excl. taxes)'!AA40=0,'5.3.1 (excl. taxes)'!AA41=0,(ISERROR('5.3.1 (excl. taxes)'!AA40/'5.3.1 (excl. taxes)'!AA39-1))),"",('5.3.1 (excl. taxes)'!AA40/'5.3.1 (excl. taxes)'!AA39-1))</f>
        <v>0.12061946843814875</v>
      </c>
      <c r="AB13" s="257">
        <f>IF(OR('5.3.1 (excl. taxes)'!AB40=0,'5.3.1 (excl. taxes)'!AB41=0,(ISERROR('5.3.1 (excl. taxes)'!AB40/'5.3.1 (excl. taxes)'!AB39-1))),"",('5.3.1 (excl. taxes)'!AB40/'5.3.1 (excl. taxes)'!AB39-1))</f>
        <v>0.16549215523316541</v>
      </c>
      <c r="AC13" s="257">
        <f>IF(OR('5.3.1 (excl. taxes)'!AC40=0,'5.3.1 (excl. taxes)'!AC41=0,(ISERROR('5.3.1 (excl. taxes)'!AC40/'5.3.1 (excl. taxes)'!AC39-1))),"",('5.3.1 (excl. taxes)'!AC40/'5.3.1 (excl. taxes)'!AC39-1))</f>
        <v>0.17238395340453661</v>
      </c>
    </row>
    <row r="14" spans="1:29" ht="14.25" customHeight="1" x14ac:dyDescent="0.2">
      <c r="A14" s="223" t="s">
        <v>46</v>
      </c>
      <c r="B14" s="257">
        <f>IF(OR('5.3.1 (excl. taxes)'!B41=0,'5.3.1 (excl. taxes)'!B42=0,(ISERROR('5.3.1 (excl. taxes)'!B41/'5.3.1 (excl. taxes)'!B40-1))),"",('5.3.1 (excl. taxes)'!B41/'5.3.1 (excl. taxes)'!B40-1))</f>
        <v>-0.1030558394494171</v>
      </c>
      <c r="C14" s="257">
        <f>IF(OR('5.3.1 (excl. taxes)'!C41=0,'5.3.1 (excl. taxes)'!C42=0,(ISERROR('5.3.1 (excl. taxes)'!C41/'5.3.1 (excl. taxes)'!C40-1))),"",('5.3.1 (excl. taxes)'!C41/'5.3.1 (excl. taxes)'!C40-1))</f>
        <v>-0.12064397752788369</v>
      </c>
      <c r="D14" s="257">
        <f>IF(OR('5.3.1 (excl. taxes)'!D41=0,'5.3.1 (excl. taxes)'!D42=0,(ISERROR('5.3.1 (excl. taxes)'!D41/'5.3.1 (excl. taxes)'!D40-1))),"",('5.3.1 (excl. taxes)'!D41/'5.3.1 (excl. taxes)'!D40-1))</f>
        <v>9.3016838762272291E-2</v>
      </c>
      <c r="E14" s="257">
        <f>IF(OR('5.3.1 (excl. taxes)'!E41=0,'5.3.1 (excl. taxes)'!E42=0,(ISERROR('5.3.1 (excl. taxes)'!E41/'5.3.1 (excl. taxes)'!E40-1))),"",('5.3.1 (excl. taxes)'!E41/'5.3.1 (excl. taxes)'!E40-1))</f>
        <v>-1.6502543893804456E-2</v>
      </c>
      <c r="F14" s="257">
        <f>IF(OR('5.3.1 (excl. taxes)'!F41=0,'5.3.1 (excl. taxes)'!F42=0,(ISERROR('5.3.1 (excl. taxes)'!F41/'5.3.1 (excl. taxes)'!F40-1))),"",('5.3.1 (excl. taxes)'!F41/'5.3.1 (excl. taxes)'!F40-1))</f>
        <v>5.7374365725950671E-3</v>
      </c>
      <c r="G14" s="257">
        <f>IF(OR('5.3.1 (excl. taxes)'!G41=0,'5.3.1 (excl. taxes)'!G42=0,(ISERROR('5.3.1 (excl. taxes)'!G41/'5.3.1 (excl. taxes)'!G40-1))),"",('5.3.1 (excl. taxes)'!G41/'5.3.1 (excl. taxes)'!G40-1))</f>
        <v>-8.6932953479491815E-2</v>
      </c>
      <c r="H14" s="257">
        <f>IF(OR('5.3.1 (excl. taxes)'!H41=0,'5.3.1 (excl. taxes)'!H42=0,(ISERROR('5.3.1 (excl. taxes)'!H41/'5.3.1 (excl. taxes)'!H40-1))),"",('5.3.1 (excl. taxes)'!H41/'5.3.1 (excl. taxes)'!H40-1))</f>
        <v>-8.3201761904128424E-2</v>
      </c>
      <c r="I14" s="257">
        <f>IF(OR('5.3.1 (excl. taxes)'!I41=0,'5.3.1 (excl. taxes)'!I42=0,(ISERROR('5.3.1 (excl. taxes)'!I41/'5.3.1 (excl. taxes)'!I40-1))),"",('5.3.1 (excl. taxes)'!I41/'5.3.1 (excl. taxes)'!I40-1))</f>
        <v>-0.1801906063369475</v>
      </c>
      <c r="J14" s="257">
        <f>IF(OR('5.3.1 (excl. taxes)'!J41=0,'5.3.1 (excl. taxes)'!J42=0,(ISERROR('5.3.1 (excl. taxes)'!J41/'5.3.1 (excl. taxes)'!J40-1))),"",('5.3.1 (excl. taxes)'!J41/'5.3.1 (excl. taxes)'!J40-1))</f>
        <v>-7.4066943927667883E-2</v>
      </c>
      <c r="K14" s="257">
        <f>IF(OR('5.3.1 (excl. taxes)'!K41=0,'5.3.1 (excl. taxes)'!K42=0,(ISERROR('5.3.1 (excl. taxes)'!K41/'5.3.1 (excl. taxes)'!K40-1))),"",('5.3.1 (excl. taxes)'!K41/'5.3.1 (excl. taxes)'!K40-1))</f>
        <v>-0.18073867868073856</v>
      </c>
      <c r="L14" s="257">
        <f>IF(OR('5.3.1 (excl. taxes)'!L41=0,'5.3.1 (excl. taxes)'!L42=0,(ISERROR('5.3.1 (excl. taxes)'!L41/'5.3.1 (excl. taxes)'!L40-1))),"",('5.3.1 (excl. taxes)'!L41/'5.3.1 (excl. taxes)'!L40-1))</f>
        <v>-0.16908579780070532</v>
      </c>
      <c r="M14" s="257">
        <f>IF(OR('5.3.1 (excl. taxes)'!M41=0,'5.3.1 (excl. taxes)'!M42=0,(ISERROR('5.3.1 (excl. taxes)'!M41/'5.3.1 (excl. taxes)'!M40-1))),"",('5.3.1 (excl. taxes)'!M41/'5.3.1 (excl. taxes)'!M40-1))</f>
        <v>-4.6941075207093119E-2</v>
      </c>
      <c r="N14" s="257">
        <f>IF(OR('5.3.1 (excl. taxes)'!N41=0,'5.3.1 (excl. taxes)'!N42=0,(ISERROR('5.3.1 (excl. taxes)'!N41/'5.3.1 (excl. taxes)'!N40-1))),"",('5.3.1 (excl. taxes)'!N41/'5.3.1 (excl. taxes)'!N40-1))</f>
        <v>0.29067353689095787</v>
      </c>
      <c r="O14" s="257">
        <f>IF(OR('5.3.1 (excl. taxes)'!O41=0,'5.3.1 (excl. taxes)'!O42=0,(ISERROR('5.3.1 (excl. taxes)'!O41/'5.3.1 (excl. taxes)'!O40-1))),"",('5.3.1 (excl. taxes)'!O41/'5.3.1 (excl. taxes)'!O40-1))</f>
        <v>0.17604169694993077</v>
      </c>
      <c r="P14" s="257">
        <f>IF(OR('5.3.1 (excl. taxes)'!P41=0,'5.3.1 (excl. taxes)'!P42=0,(ISERROR('5.3.1 (excl. taxes)'!P41/'5.3.1 (excl. taxes)'!P40-1))),"",('5.3.1 (excl. taxes)'!P41/'5.3.1 (excl. taxes)'!P40-1))</f>
        <v>-9.1923976257569318E-2</v>
      </c>
      <c r="Q14" s="257" t="str">
        <f>IF(OR('5.3.1 (excl. taxes)'!Q41=0,'5.3.1 (excl. taxes)'!Q42=0,(ISERROR('5.3.1 (excl. taxes)'!Q41/'5.3.1 (excl. taxes)'!Q40-1))),"",('5.3.1 (excl. taxes)'!Q41/'5.3.1 (excl. taxes)'!Q40-1))</f>
        <v/>
      </c>
      <c r="R14" s="257">
        <f>IF(OR('5.3.1 (excl. taxes)'!R41=0,'5.3.1 (excl. taxes)'!R42=0,(ISERROR('5.3.1 (excl. taxes)'!R41/'5.3.1 (excl. taxes)'!R40-1))),"",('5.3.1 (excl. taxes)'!R41/'5.3.1 (excl. taxes)'!R40-1))</f>
        <v>0.21167989495470918</v>
      </c>
      <c r="S14" s="257">
        <f>IF(OR('5.3.1 (excl. taxes)'!S41=0,'5.3.1 (excl. taxes)'!S42=0,(ISERROR('5.3.1 (excl. taxes)'!S41/'5.3.1 (excl. taxes)'!S40-1))),"",('5.3.1 (excl. taxes)'!S41/'5.3.1 (excl. taxes)'!S40-1))</f>
        <v>-1.6587665614112845E-2</v>
      </c>
      <c r="T14" s="257">
        <f>IF(OR('5.3.1 (excl. taxes)'!T41=0,'5.3.1 (excl. taxes)'!T42=0,(ISERROR('5.3.1 (excl. taxes)'!T41/'5.3.1 (excl. taxes)'!T40-1))),"",('5.3.1 (excl. taxes)'!T41/'5.3.1 (excl. taxes)'!T40-1))</f>
        <v>-0.17378568316972876</v>
      </c>
      <c r="U14" s="257">
        <f>IF(OR('5.3.1 (excl. taxes)'!U41=0,'5.3.1 (excl. taxes)'!U42=0,(ISERROR('5.3.1 (excl. taxes)'!U41/'5.3.1 (excl. taxes)'!U40-1))),"",('5.3.1 (excl. taxes)'!U41/'5.3.1 (excl. taxes)'!U40-1))</f>
        <v>-1.4488557462745688E-2</v>
      </c>
      <c r="V14" s="257" t="str">
        <f>IF(OR('5.3.1 (excl. taxes)'!V41=0,'5.3.1 (excl. taxes)'!V42=0,(ISERROR('5.3.1 (excl. taxes)'!V41/'5.3.1 (excl. taxes)'!V40-1))),"",('5.3.1 (excl. taxes)'!V41/'5.3.1 (excl. taxes)'!V40-1))</f>
        <v/>
      </c>
      <c r="W14" s="257">
        <f>IF(OR('5.3.1 (excl. taxes)'!W41=0,'5.3.1 (excl. taxes)'!W42=0,(ISERROR('5.3.1 (excl. taxes)'!W41/'5.3.1 (excl. taxes)'!W40-1))),"",('5.3.1 (excl. taxes)'!W41/'5.3.1 (excl. taxes)'!W40-1))</f>
        <v>0.11236833422749615</v>
      </c>
      <c r="X14" s="257">
        <f>IF(OR('5.3.1 (excl. taxes)'!X41=0,'5.3.1 (excl. taxes)'!X42=0,(ISERROR('5.3.1 (excl. taxes)'!X41/'5.3.1 (excl. taxes)'!X40-1))),"",('5.3.1 (excl. taxes)'!X41/'5.3.1 (excl. taxes)'!X40-1))</f>
        <v>0.26852744490053748</v>
      </c>
      <c r="Y14" s="257">
        <f>IF(OR('5.3.1 (excl. taxes)'!Y41=0,'5.3.1 (excl. taxes)'!Y42=0,(ISERROR('5.3.1 (excl. taxes)'!Y41/'5.3.1 (excl. taxes)'!Y40-1))),"",('5.3.1 (excl. taxes)'!Y41/'5.3.1 (excl. taxes)'!Y40-1))</f>
        <v>1.3295339425934305E-2</v>
      </c>
      <c r="Z14" s="257">
        <f>IF(OR('5.3.1 (excl. taxes)'!Z41=0,'5.3.1 (excl. taxes)'!Z42=0,(ISERROR('5.3.1 (excl. taxes)'!Z41/'5.3.1 (excl. taxes)'!Z40-1))),"",('5.3.1 (excl. taxes)'!Z41/'5.3.1 (excl. taxes)'!Z40-1))</f>
        <v>-0.12335765956557554</v>
      </c>
      <c r="AA14" s="257">
        <f>IF(OR('5.3.1 (excl. taxes)'!AA41=0,'5.3.1 (excl. taxes)'!AA42=0,(ISERROR('5.3.1 (excl. taxes)'!AA41/'5.3.1 (excl. taxes)'!AA40-1))),"",('5.3.1 (excl. taxes)'!AA41/'5.3.1 (excl. taxes)'!AA40-1))</f>
        <v>0.21836490124786878</v>
      </c>
      <c r="AB14" s="257">
        <f>IF(OR('5.3.1 (excl. taxes)'!AB41=0,'5.3.1 (excl. taxes)'!AB42=0,(ISERROR('5.3.1 (excl. taxes)'!AB41/'5.3.1 (excl. taxes)'!AB40-1))),"",('5.3.1 (excl. taxes)'!AB41/'5.3.1 (excl. taxes)'!AB40-1))</f>
        <v>0.106979773015208</v>
      </c>
      <c r="AC14" s="257">
        <f>IF(OR('5.3.1 (excl. taxes)'!AC41=0,'5.3.1 (excl. taxes)'!AC42=0,(ISERROR('5.3.1 (excl. taxes)'!AC41/'5.3.1 (excl. taxes)'!AC40-1))),"",('5.3.1 (excl. taxes)'!AC41/'5.3.1 (excl. taxes)'!AC40-1))</f>
        <v>6.2138215041334099E-3</v>
      </c>
    </row>
    <row r="15" spans="1:29" ht="14.25" customHeight="1" x14ac:dyDescent="0.2">
      <c r="A15" s="223" t="s">
        <v>47</v>
      </c>
      <c r="B15" s="257">
        <f>IF(OR('5.3.1 (excl. taxes)'!B42=0,'5.3.1 (excl. taxes)'!B43=0,(ISERROR('5.3.1 (excl. taxes)'!B42/'5.3.1 (excl. taxes)'!B41-1))),"",('5.3.1 (excl. taxes)'!B42/'5.3.1 (excl. taxes)'!B41-1))</f>
        <v>-1.3810767863589479E-2</v>
      </c>
      <c r="C15" s="257">
        <f>IF(OR('5.3.1 (excl. taxes)'!C42=0,'5.3.1 (excl. taxes)'!C43=0,(ISERROR('5.3.1 (excl. taxes)'!C42/'5.3.1 (excl. taxes)'!C41-1))),"",('5.3.1 (excl. taxes)'!C42/'5.3.1 (excl. taxes)'!C41-1))</f>
        <v>6.4168732477541734E-2</v>
      </c>
      <c r="D15" s="257">
        <f>IF(OR('5.3.1 (excl. taxes)'!D42=0,'5.3.1 (excl. taxes)'!D43=0,(ISERROR('5.3.1 (excl. taxes)'!D42/'5.3.1 (excl. taxes)'!D41-1))),"",('5.3.1 (excl. taxes)'!D42/'5.3.1 (excl. taxes)'!D41-1))</f>
        <v>-2.1679924966992115E-2</v>
      </c>
      <c r="E15" s="259">
        <f>IF(OR('5.3.1 (excl. taxes)'!E42=0,'5.3.1 (excl. taxes)'!E43=0,(ISERROR('5.3.1 (excl. taxes)'!E42/'5.3.1 (excl. taxes)'!E41-1))),"",('5.3.1 (excl. taxes)'!E42/'5.3.1 (excl. taxes)'!E41-1))</f>
        <v>9.4597924408098777E-2</v>
      </c>
      <c r="F15" s="259">
        <f>IF(OR('5.3.1 (excl. taxes)'!F42=0,'5.3.1 (excl. taxes)'!F43=0,(ISERROR('5.3.1 (excl. taxes)'!F42/'5.3.1 (excl. taxes)'!F41-1))),"",('5.3.1 (excl. taxes)'!F42/'5.3.1 (excl. taxes)'!F41-1))</f>
        <v>5.5218889102448765E-2</v>
      </c>
      <c r="G15" s="257">
        <f>IF(OR('5.3.1 (excl. taxes)'!G42=0,'5.3.1 (excl. taxes)'!G43=0,(ISERROR('5.3.1 (excl. taxes)'!G42/'5.3.1 (excl. taxes)'!G41-1))),"",('5.3.1 (excl. taxes)'!G42/'5.3.1 (excl. taxes)'!G41-1))</f>
        <v>1.4715959439649762E-2</v>
      </c>
      <c r="H15" s="259">
        <f>IF(OR('5.3.1 (excl. taxes)'!H42=0,'5.3.1 (excl. taxes)'!H43=0,(ISERROR('5.3.1 (excl. taxes)'!H42/'5.3.1 (excl. taxes)'!H41-1))),"",('5.3.1 (excl. taxes)'!H42/'5.3.1 (excl. taxes)'!H41-1))</f>
        <v>6.0546150294320533E-2</v>
      </c>
      <c r="I15" s="257">
        <f>IF(OR('5.3.1 (excl. taxes)'!I42=0,'5.3.1 (excl. taxes)'!I43=0,(ISERROR('5.3.1 (excl. taxes)'!I42/'5.3.1 (excl. taxes)'!I41-1))),"",('5.3.1 (excl. taxes)'!I42/'5.3.1 (excl. taxes)'!I41-1))</f>
        <v>6.9386311635974085E-2</v>
      </c>
      <c r="J15" s="257">
        <f>IF(OR('5.3.1 (excl. taxes)'!J42=0,'5.3.1 (excl. taxes)'!J43=0,(ISERROR('5.3.1 (excl. taxes)'!J42/'5.3.1 (excl. taxes)'!J41-1))),"",('5.3.1 (excl. taxes)'!J42/'5.3.1 (excl. taxes)'!J41-1))</f>
        <v>-9.7250328494700167E-3</v>
      </c>
      <c r="K15" s="257">
        <f>IF(OR('5.3.1 (excl. taxes)'!K42=0,'5.3.1 (excl. taxes)'!K43=0,(ISERROR('5.3.1 (excl. taxes)'!K42/'5.3.1 (excl. taxes)'!K41-1))),"",('5.3.1 (excl. taxes)'!K42/'5.3.1 (excl. taxes)'!K41-1))</f>
        <v>1.6586392624250879E-2</v>
      </c>
      <c r="L15" s="259">
        <f>IF(OR('5.3.1 (excl. taxes)'!L42=0,'5.3.1 (excl. taxes)'!L43=0,(ISERROR('5.3.1 (excl. taxes)'!L42/'5.3.1 (excl. taxes)'!L41-1))),"",('5.3.1 (excl. taxes)'!L42/'5.3.1 (excl. taxes)'!L41-1))</f>
        <v>-2.0096031212381016E-2</v>
      </c>
      <c r="M15" s="259">
        <f>IF(OR('5.3.1 (excl. taxes)'!M42=0,'5.3.1 (excl. taxes)'!M43=0,(ISERROR('5.3.1 (excl. taxes)'!M42/'5.3.1 (excl. taxes)'!M41-1))),"",('5.3.1 (excl. taxes)'!M42/'5.3.1 (excl. taxes)'!M41-1))</f>
        <v>0.11402536527214968</v>
      </c>
      <c r="N15" s="257">
        <f>IF(OR('5.3.1 (excl. taxes)'!N42=0,'5.3.1 (excl. taxes)'!N43=0,(ISERROR('5.3.1 (excl. taxes)'!N42/'5.3.1 (excl. taxes)'!N41-1))),"",('5.3.1 (excl. taxes)'!N42/'5.3.1 (excl. taxes)'!N41-1))</f>
        <v>8.6174848740405263E-2</v>
      </c>
      <c r="O15" s="257">
        <f>IF(OR('5.3.1 (excl. taxes)'!O42=0,'5.3.1 (excl. taxes)'!O43=0,(ISERROR('5.3.1 (excl. taxes)'!O42/'5.3.1 (excl. taxes)'!O41-1))),"",('5.3.1 (excl. taxes)'!O42/'5.3.1 (excl. taxes)'!O41-1))</f>
        <v>4.1224297431984747E-2</v>
      </c>
      <c r="P15" s="257">
        <f>IF(OR('5.3.1 (excl. taxes)'!P42=0,'5.3.1 (excl. taxes)'!P43=0,(ISERROR('5.3.1 (excl. taxes)'!P42/'5.3.1 (excl. taxes)'!P41-1))),"",('5.3.1 (excl. taxes)'!P42/'5.3.1 (excl. taxes)'!P41-1))</f>
        <v>3.1563073591358792E-2</v>
      </c>
      <c r="Q15" s="257" t="str">
        <f>IF(OR('5.3.1 (excl. taxes)'!Q42=0,'5.3.1 (excl. taxes)'!Q43=0,(ISERROR('5.3.1 (excl. taxes)'!Q42/'5.3.1 (excl. taxes)'!Q41-1))),"",('5.3.1 (excl. taxes)'!Q42/'5.3.1 (excl. taxes)'!Q41-1))</f>
        <v/>
      </c>
      <c r="R15" s="257">
        <f>IF(OR('5.3.1 (excl. taxes)'!R42=0,'5.3.1 (excl. taxes)'!R43=0,(ISERROR('5.3.1 (excl. taxes)'!R42/'5.3.1 (excl. taxes)'!R41-1))),"",('5.3.1 (excl. taxes)'!R42/'5.3.1 (excl. taxes)'!R41-1))</f>
        <v>4.4305501149974669E-2</v>
      </c>
      <c r="S15" s="257">
        <f>IF(OR('5.3.1 (excl. taxes)'!S42=0,'5.3.1 (excl. taxes)'!S43=0,(ISERROR('5.3.1 (excl. taxes)'!S42/'5.3.1 (excl. taxes)'!S41-1))),"",('5.3.1 (excl. taxes)'!S42/'5.3.1 (excl. taxes)'!S41-1))</f>
        <v>7.0207432787545265E-2</v>
      </c>
      <c r="T15" s="259">
        <f>IF(OR('5.3.1 (excl. taxes)'!T42=0,'5.3.1 (excl. taxes)'!T43=0,(ISERROR('5.3.1 (excl. taxes)'!T42/'5.3.1 (excl. taxes)'!T41-1))),"",('5.3.1 (excl. taxes)'!T42/'5.3.1 (excl. taxes)'!T41-1))</f>
        <v>-2.403615550962146E-2</v>
      </c>
      <c r="U15" s="257">
        <f>IF(OR('5.3.1 (excl. taxes)'!U42=0,'5.3.1 (excl. taxes)'!U43=0,(ISERROR('5.3.1 (excl. taxes)'!U42/'5.3.1 (excl. taxes)'!U41-1))),"",('5.3.1 (excl. taxes)'!U42/'5.3.1 (excl. taxes)'!U41-1))</f>
        <v>0.12084071723396783</v>
      </c>
      <c r="V15" s="257">
        <f>IF(OR('5.3.1 (excl. taxes)'!V42=0,'5.3.1 (excl. taxes)'!V43=0,(ISERROR('5.3.1 (excl. taxes)'!V42/'5.3.1 (excl. taxes)'!V41-1))),"",('5.3.1 (excl. taxes)'!V42/'5.3.1 (excl. taxes)'!V41-1))</f>
        <v>6.5700375123144417E-2</v>
      </c>
      <c r="W15" s="259">
        <f>IF(OR('5.3.1 (excl. taxes)'!W42=0,'5.3.1 (excl. taxes)'!W43=0,(ISERROR('5.3.1 (excl. taxes)'!W42/'5.3.1 (excl. taxes)'!W41-1))),"",('5.3.1 (excl. taxes)'!W42/'5.3.1 (excl. taxes)'!W41-1))</f>
        <v>0.14176807741792707</v>
      </c>
      <c r="X15" s="257">
        <f>IF(OR('5.3.1 (excl. taxes)'!X42=0,'5.3.1 (excl. taxes)'!X43=0,(ISERROR('5.3.1 (excl. taxes)'!X42/'5.3.1 (excl. taxes)'!X41-1))),"",('5.3.1 (excl. taxes)'!X42/'5.3.1 (excl. taxes)'!X41-1))</f>
        <v>-7.0931210946958534E-2</v>
      </c>
      <c r="Y15" s="257">
        <f>IF(OR('5.3.1 (excl. taxes)'!Y42=0,'5.3.1 (excl. taxes)'!Y43=0,(ISERROR('5.3.1 (excl. taxes)'!Y42/'5.3.1 (excl. taxes)'!Y41-1))),"",('5.3.1 (excl. taxes)'!Y42/'5.3.1 (excl. taxes)'!Y41-1))</f>
        <v>-2.7288517801716039E-2</v>
      </c>
      <c r="Z15" s="259">
        <f>IF(OR('5.3.1 (excl. taxes)'!Z42=0,'5.3.1 (excl. taxes)'!Z43=0,(ISERROR('5.3.1 (excl. taxes)'!Z42/'5.3.1 (excl. taxes)'!Z41-1))),"",('5.3.1 (excl. taxes)'!Z42/'5.3.1 (excl. taxes)'!Z41-1))</f>
        <v>1.608971172356144E-2</v>
      </c>
      <c r="AA15" s="259">
        <f>IF(OR('5.3.1 (excl. taxes)'!AA42=0,'5.3.1 (excl. taxes)'!AA43=0,(ISERROR('5.3.1 (excl. taxes)'!AA42/'5.3.1 (excl. taxes)'!AA41-1))),"",('5.3.1 (excl. taxes)'!AA42/'5.3.1 (excl. taxes)'!AA41-1))</f>
        <v>0.1323308439629105</v>
      </c>
      <c r="AB15" s="257">
        <f>IF(OR('5.3.1 (excl. taxes)'!AB42=0,'5.3.1 (excl. taxes)'!AB43=0,(ISERROR('5.3.1 (excl. taxes)'!AB42/'5.3.1 (excl. taxes)'!AB41-1))),"",('5.3.1 (excl. taxes)'!AB42/'5.3.1 (excl. taxes)'!AB41-1))</f>
        <v>-0.11635606839303325</v>
      </c>
      <c r="AC15" s="257">
        <f>IF(OR('5.3.1 (excl. taxes)'!AC42=0,'5.3.1 (excl. taxes)'!AC43=0,(ISERROR('5.3.1 (excl. taxes)'!AC42/'5.3.1 (excl. taxes)'!AC41-1))),"",('5.3.1 (excl. taxes)'!AC42/'5.3.1 (excl. taxes)'!AC41-1))</f>
        <v>-3.2055294245154076E-2</v>
      </c>
    </row>
    <row r="16" spans="1:29" ht="14.25" customHeight="1" x14ac:dyDescent="0.2">
      <c r="A16" s="223" t="s">
        <v>70</v>
      </c>
      <c r="B16" s="257">
        <f>IF(OR('5.3.1 (excl. taxes)'!B43=0,'5.3.1 (excl. taxes)'!B44=0,(ISERROR('5.3.1 (excl. taxes)'!B43/'5.3.1 (excl. taxes)'!B42-1))),"",('5.3.1 (excl. taxes)'!B43/'5.3.1 (excl. taxes)'!B42-1))</f>
        <v>-1.3480556977454317E-3</v>
      </c>
      <c r="C16" s="257">
        <f>IF(OR('5.3.1 (excl. taxes)'!C43=0,'5.3.1 (excl. taxes)'!C44=0,(ISERROR('5.3.1 (excl. taxes)'!C43/'5.3.1 (excl. taxes)'!C42-1))),"",('5.3.1 (excl. taxes)'!C43/'5.3.1 (excl. taxes)'!C42-1))</f>
        <v>-8.1909664231898272E-2</v>
      </c>
      <c r="D16" s="257">
        <f>IF(OR('5.3.1 (excl. taxes)'!D43=0,'5.3.1 (excl. taxes)'!D44=0,(ISERROR('5.3.1 (excl. taxes)'!D43/'5.3.1 (excl. taxes)'!D42-1))),"",('5.3.1 (excl. taxes)'!D43/'5.3.1 (excl. taxes)'!D42-1))</f>
        <v>-7.2287193902004443E-2</v>
      </c>
      <c r="E16" s="259">
        <f>IF(OR('5.3.1 (excl. taxes)'!E43=0,'5.3.1 (excl. taxes)'!E44=0,(ISERROR('5.3.1 (excl. taxes)'!E43/'5.3.1 (excl. taxes)'!E42-1))),"",('5.3.1 (excl. taxes)'!E43/'5.3.1 (excl. taxes)'!E42-1))</f>
        <v>-7.5506914359606214E-2</v>
      </c>
      <c r="F16" s="259">
        <f>IF(OR('5.3.1 (excl. taxes)'!F43=0,'5.3.1 (excl. taxes)'!F44=0,(ISERROR('5.3.1 (excl. taxes)'!F43/'5.3.1 (excl. taxes)'!F42-1))),"",('5.3.1 (excl. taxes)'!F43/'5.3.1 (excl. taxes)'!F42-1))</f>
        <v>-4.76686897942179E-2</v>
      </c>
      <c r="G16" s="257">
        <f>IF(OR('5.3.1 (excl. taxes)'!G43=0,'5.3.1 (excl. taxes)'!G44=0,(ISERROR('5.3.1 (excl. taxes)'!G43/'5.3.1 (excl. taxes)'!G42-1))),"",('5.3.1 (excl. taxes)'!G43/'5.3.1 (excl. taxes)'!G42-1))</f>
        <v>-8.7762706141028546E-2</v>
      </c>
      <c r="H16" s="259">
        <f>IF(OR('5.3.1 (excl. taxes)'!H43=0,'5.3.1 (excl. taxes)'!H44=0,(ISERROR('5.3.1 (excl. taxes)'!H43/'5.3.1 (excl. taxes)'!H42-1))),"",('5.3.1 (excl. taxes)'!H43/'5.3.1 (excl. taxes)'!H42-1))</f>
        <v>3.7734983519032594E-2</v>
      </c>
      <c r="I16" s="257">
        <f>IF(OR('5.3.1 (excl. taxes)'!I43=0,'5.3.1 (excl. taxes)'!I44=0,(ISERROR('5.3.1 (excl. taxes)'!I43/'5.3.1 (excl. taxes)'!I42-1))),"",('5.3.1 (excl. taxes)'!I43/'5.3.1 (excl. taxes)'!I42-1))</f>
        <v>3.0868485157062864E-2</v>
      </c>
      <c r="J16" s="257">
        <f>IF(OR('5.3.1 (excl. taxes)'!J43=0,'5.3.1 (excl. taxes)'!J44=0,(ISERROR('5.3.1 (excl. taxes)'!J43/'5.3.1 (excl. taxes)'!J42-1))),"",('5.3.1 (excl. taxes)'!J43/'5.3.1 (excl. taxes)'!J42-1))</f>
        <v>-1.4100350619901447E-2</v>
      </c>
      <c r="K16" s="257">
        <f>IF(OR('5.3.1 (excl. taxes)'!K43=0,'5.3.1 (excl. taxes)'!K44=0,(ISERROR('5.3.1 (excl. taxes)'!K43/'5.3.1 (excl. taxes)'!K42-1))),"",('5.3.1 (excl. taxes)'!K43/'5.3.1 (excl. taxes)'!K42-1))</f>
        <v>-4.0504185329177544E-2</v>
      </c>
      <c r="L16" s="259">
        <f>IF(OR('5.3.1 (excl. taxes)'!L43=0,'5.3.1 (excl. taxes)'!L44=0,(ISERROR('5.3.1 (excl. taxes)'!L43/'5.3.1 (excl. taxes)'!L42-1))),"",('5.3.1 (excl. taxes)'!L43/'5.3.1 (excl. taxes)'!L42-1))</f>
        <v>-6.804240311884735E-2</v>
      </c>
      <c r="M16" s="259">
        <f>IF(OR('5.3.1 (excl. taxes)'!M43=0,'5.3.1 (excl. taxes)'!M44=0,(ISERROR('5.3.1 (excl. taxes)'!M43/'5.3.1 (excl. taxes)'!M42-1))),"",('5.3.1 (excl. taxes)'!M43/'5.3.1 (excl. taxes)'!M42-1))</f>
        <v>7.1626723859895769E-2</v>
      </c>
      <c r="N16" s="257">
        <f>IF(OR('5.3.1 (excl. taxes)'!N43=0,'5.3.1 (excl. taxes)'!N44=0,(ISERROR('5.3.1 (excl. taxes)'!N43/'5.3.1 (excl. taxes)'!N42-1))),"",('5.3.1 (excl. taxes)'!N43/'5.3.1 (excl. taxes)'!N42-1))</f>
        <v>-4.7668689794218011E-2</v>
      </c>
      <c r="O16" s="257">
        <f>IF(OR('5.3.1 (excl. taxes)'!O43=0,'5.3.1 (excl. taxes)'!O44=0,(ISERROR('5.3.1 (excl. taxes)'!O43/'5.3.1 (excl. taxes)'!O42-1))),"",('5.3.1 (excl. taxes)'!O43/'5.3.1 (excl. taxes)'!O42-1))</f>
        <v>-0.13383706725922129</v>
      </c>
      <c r="P16" s="257">
        <f>IF(OR('5.3.1 (excl. taxes)'!P43=0,'5.3.1 (excl. taxes)'!P44=0,(ISERROR('5.3.1 (excl. taxes)'!P43/'5.3.1 (excl. taxes)'!P42-1))),"",('5.3.1 (excl. taxes)'!P43/'5.3.1 (excl. taxes)'!P42-1))</f>
        <v>5.0776057217146287E-2</v>
      </c>
      <c r="Q16" s="257" t="str">
        <f>IF(OR('5.3.1 (excl. taxes)'!Q43=0,'5.3.1 (excl. taxes)'!Q44=0,(ISERROR('5.3.1 (excl. taxes)'!Q43/'5.3.1 (excl. taxes)'!Q42-1))),"",('5.3.1 (excl. taxes)'!Q43/'5.3.1 (excl. taxes)'!Q42-1))</f>
        <v/>
      </c>
      <c r="R16" s="257">
        <f>IF(OR('5.3.1 (excl. taxes)'!R43=0,'5.3.1 (excl. taxes)'!R44=0,(ISERROR('5.3.1 (excl. taxes)'!R43/'5.3.1 (excl. taxes)'!R42-1))),"",('5.3.1 (excl. taxes)'!R43/'5.3.1 (excl. taxes)'!R42-1))</f>
        <v>5.8623989960050915E-2</v>
      </c>
      <c r="S16" s="257">
        <f>IF(OR('5.3.1 (excl. taxes)'!S43=0,'5.3.1 (excl. taxes)'!S44=0,(ISERROR('5.3.1 (excl. taxes)'!S43/'5.3.1 (excl. taxes)'!S42-1))),"",('5.3.1 (excl. taxes)'!S43/'5.3.1 (excl. taxes)'!S42-1))</f>
        <v>-8.2750847499170277E-2</v>
      </c>
      <c r="T16" s="259">
        <f>IF(OR('5.3.1 (excl. taxes)'!T43=0,'5.3.1 (excl. taxes)'!T44=0,(ISERROR('5.3.1 (excl. taxes)'!T43/'5.3.1 (excl. taxes)'!T42-1))),"",('5.3.1 (excl. taxes)'!T43/'5.3.1 (excl. taxes)'!T42-1))</f>
        <v>-4.71310071341976E-2</v>
      </c>
      <c r="U16" s="257">
        <f>IF(OR('5.3.1 (excl. taxes)'!U43=0,'5.3.1 (excl. taxes)'!U44=0,(ISERROR('5.3.1 (excl. taxes)'!U43/'5.3.1 (excl. taxes)'!U42-1))),"",('5.3.1 (excl. taxes)'!U43/'5.3.1 (excl. taxes)'!U42-1))</f>
        <v>0.15459463675437846</v>
      </c>
      <c r="V16" s="257">
        <f>IF(OR('5.3.1 (excl. taxes)'!V43=0,'5.3.1 (excl. taxes)'!V44=0,(ISERROR('5.3.1 (excl. taxes)'!V43/'5.3.1 (excl. taxes)'!V42-1))),"",('5.3.1 (excl. taxes)'!V43/'5.3.1 (excl. taxes)'!V42-1))</f>
        <v>0.13695409213954179</v>
      </c>
      <c r="W16" s="259">
        <f>IF(OR('5.3.1 (excl. taxes)'!W43=0,'5.3.1 (excl. taxes)'!W44=0,(ISERROR('5.3.1 (excl. taxes)'!W43/'5.3.1 (excl. taxes)'!W42-1))),"",('5.3.1 (excl. taxes)'!W43/'5.3.1 (excl. taxes)'!W42-1))</f>
        <v>1.8691423238413885E-2</v>
      </c>
      <c r="X16" s="257">
        <f>IF(OR('5.3.1 (excl. taxes)'!X43=0,'5.3.1 (excl. taxes)'!X44=0,(ISERROR('5.3.1 (excl. taxes)'!X43/'5.3.1 (excl. taxes)'!X42-1))),"",('5.3.1 (excl. taxes)'!X43/'5.3.1 (excl. taxes)'!X42-1))</f>
        <v>-0.18097466104869953</v>
      </c>
      <c r="Y16" s="257">
        <f>IF(OR('5.3.1 (excl. taxes)'!Y43=0,'5.3.1 (excl. taxes)'!Y44=0,(ISERROR('5.3.1 (excl. taxes)'!Y43/'5.3.1 (excl. taxes)'!Y42-1))),"",('5.3.1 (excl. taxes)'!Y43/'5.3.1 (excl. taxes)'!Y42-1))</f>
        <v>-4.4733545460883928E-2</v>
      </c>
      <c r="Z16" s="259">
        <f>IF(OR('5.3.1 (excl. taxes)'!Z43=0,'5.3.1 (excl. taxes)'!Z44=0,(ISERROR('5.3.1 (excl. taxes)'!Z43/'5.3.1 (excl. taxes)'!Z42-1))),"",('5.3.1 (excl. taxes)'!Z43/'5.3.1 (excl. taxes)'!Z42-1))</f>
        <v>-3.7306172330743514E-2</v>
      </c>
      <c r="AA16" s="259">
        <f>IF(OR('5.3.1 (excl. taxes)'!AA43=0,'5.3.1 (excl. taxes)'!AA44=0,(ISERROR('5.3.1 (excl. taxes)'!AA43/'5.3.1 (excl. taxes)'!AA42-1))),"",('5.3.1 (excl. taxes)'!AA43/'5.3.1 (excl. taxes)'!AA42-1))</f>
        <v>7.5411841548134184E-4</v>
      </c>
      <c r="AB16" s="257">
        <f>IF(OR('5.3.1 (excl. taxes)'!AB43=0,'5.3.1 (excl. taxes)'!AB44=0,(ISERROR('5.3.1 (excl. taxes)'!AB43/'5.3.1 (excl. taxes)'!AB42-1))),"",('5.3.1 (excl. taxes)'!AB43/'5.3.1 (excl. taxes)'!AB42-1))</f>
        <v>8.3303250184834754E-2</v>
      </c>
      <c r="AC16" s="257">
        <f>IF(OR('5.3.1 (excl. taxes)'!AC43=0,'5.3.1 (excl. taxes)'!AC44=0,(ISERROR('5.3.1 (excl. taxes)'!AC43/'5.3.1 (excl. taxes)'!AC42-1))),"",('5.3.1 (excl. taxes)'!AC43/'5.3.1 (excl. taxes)'!AC42-1))</f>
        <v>-1.0382903816173794E-2</v>
      </c>
    </row>
    <row r="17" spans="1:29" ht="14.25" customHeight="1" x14ac:dyDescent="0.2">
      <c r="A17" s="223" t="s">
        <v>85</v>
      </c>
      <c r="B17" s="257">
        <f>IF(OR('5.3.1 (excl. taxes)'!B44=0,'5.3.1 (excl. taxes)'!B45=0,(ISERROR('5.3.1 (excl. taxes)'!B44/'5.3.1 (excl. taxes)'!B43-1))),"",('5.3.1 (excl. taxes)'!B44/'5.3.1 (excl. taxes)'!B43-1))</f>
        <v>1.9453865183860497E-3</v>
      </c>
      <c r="C17" s="259">
        <f>IF(OR('5.3.1 (excl. taxes)'!C44=0,'5.3.1 (excl. taxes)'!C45=0,(ISERROR('5.3.1 (excl. taxes)'!C44/'5.3.1 (excl. taxes)'!C43-1))),"",('5.3.1 (excl. taxes)'!C44/'5.3.1 (excl. taxes)'!C43-1))</f>
        <v>-2.0106578572520961E-2</v>
      </c>
      <c r="D17" s="257">
        <f>IF(OR('5.3.1 (excl. taxes)'!D44=0,'5.3.1 (excl. taxes)'!D45=0,(ISERROR('5.3.1 (excl. taxes)'!D44/'5.3.1 (excl. taxes)'!D43-1))),"",('5.3.1 (excl. taxes)'!D44/'5.3.1 (excl. taxes)'!D43-1))</f>
        <v>0.10098627345557887</v>
      </c>
      <c r="E17" s="257">
        <f>IF(OR('5.3.1 (excl. taxes)'!E44=0,'5.3.1 (excl. taxes)'!E45=0,(ISERROR('5.3.1 (excl. taxes)'!E44/'5.3.1 (excl. taxes)'!E43-1))),"",('5.3.1 (excl. taxes)'!E44/'5.3.1 (excl. taxes)'!E43-1))</f>
        <v>4.0510535414669091E-2</v>
      </c>
      <c r="F17" s="259">
        <f>IF(OR('5.3.1 (excl. taxes)'!F44=0,'5.3.1 (excl. taxes)'!F45=0,(ISERROR('5.3.1 (excl. taxes)'!F44/'5.3.1 (excl. taxes)'!F43-1))),"",('5.3.1 (excl. taxes)'!F44/'5.3.1 (excl. taxes)'!F43-1))</f>
        <v>6.3157422296884258E-2</v>
      </c>
      <c r="G17" s="257">
        <f>IF(OR('5.3.1 (excl. taxes)'!G44=0,'5.3.1 (excl. taxes)'!G45=0,(ISERROR('5.3.1 (excl. taxes)'!G44/'5.3.1 (excl. taxes)'!G43-1))),"",('5.3.1 (excl. taxes)'!G44/'5.3.1 (excl. taxes)'!G43-1))</f>
        <v>4.3808330142441676E-2</v>
      </c>
      <c r="H17" s="259">
        <f>IF(OR('5.3.1 (excl. taxes)'!H44=0,'5.3.1 (excl. taxes)'!H45=0,(ISERROR('5.3.1 (excl. taxes)'!H44/'5.3.1 (excl. taxes)'!H43-1))),"",('5.3.1 (excl. taxes)'!H44/'5.3.1 (excl. taxes)'!H43-1))</f>
        <v>5.6333484820969781E-2</v>
      </c>
      <c r="I17" s="257">
        <f>IF(OR('5.3.1 (excl. taxes)'!I44=0,'5.3.1 (excl. taxes)'!I45=0,(ISERROR('5.3.1 (excl. taxes)'!I44/'5.3.1 (excl. taxes)'!I43-1))),"",('5.3.1 (excl. taxes)'!I44/'5.3.1 (excl. taxes)'!I43-1))</f>
        <v>0.1330835241688999</v>
      </c>
      <c r="J17" s="257">
        <f>IF(OR('5.3.1 (excl. taxes)'!J44=0,'5.3.1 (excl. taxes)'!J45=0,(ISERROR('5.3.1 (excl. taxes)'!J44/'5.3.1 (excl. taxes)'!J43-1))),"",('5.3.1 (excl. taxes)'!J44/'5.3.1 (excl. taxes)'!J43-1))</f>
        <v>4.4013746121320807E-2</v>
      </c>
      <c r="K17" s="257">
        <f>IF(OR('5.3.1 (excl. taxes)'!K44=0,'5.3.1 (excl. taxes)'!K45=0,(ISERROR('5.3.1 (excl. taxes)'!K44/'5.3.1 (excl. taxes)'!K43-1))),"",('5.3.1 (excl. taxes)'!K44/'5.3.1 (excl. taxes)'!K43-1))</f>
        <v>-3.5243254101306798E-2</v>
      </c>
      <c r="L17" s="259">
        <f>IF(OR('5.3.1 (excl. taxes)'!L44=0,'5.3.1 (excl. taxes)'!L45=0,(ISERROR('5.3.1 (excl. taxes)'!L44/'5.3.1 (excl. taxes)'!L43-1))),"",('5.3.1 (excl. taxes)'!L44/'5.3.1 (excl. taxes)'!L43-1))</f>
        <v>4.5727726941241054E-2</v>
      </c>
      <c r="M17" s="259">
        <f>IF(OR('5.3.1 (excl. taxes)'!M44=0,'5.3.1 (excl. taxes)'!M45=0,(ISERROR('5.3.1 (excl. taxes)'!M44/'5.3.1 (excl. taxes)'!M43-1))),"",('5.3.1 (excl. taxes)'!M44/'5.3.1 (excl. taxes)'!M43-1))</f>
        <v>3.82481688972649E-2</v>
      </c>
      <c r="N17" s="257">
        <f>IF(OR('5.3.1 (excl. taxes)'!N44=0,'5.3.1 (excl. taxes)'!N45=0,(ISERROR('5.3.1 (excl. taxes)'!N44/'5.3.1 (excl. taxes)'!N43-1))),"",('5.3.1 (excl. taxes)'!N44/'5.3.1 (excl. taxes)'!N43-1))</f>
        <v>6.3157422296884258E-2</v>
      </c>
      <c r="O17" s="257">
        <f>IF(OR('5.3.1 (excl. taxes)'!O44=0,'5.3.1 (excl. taxes)'!O45=0,(ISERROR('5.3.1 (excl. taxes)'!O44/'5.3.1 (excl. taxes)'!O43-1))),"",('5.3.1 (excl. taxes)'!O44/'5.3.1 (excl. taxes)'!O43-1))</f>
        <v>2.8042733910412343E-2</v>
      </c>
      <c r="P17" s="257">
        <f>IF(OR('5.3.1 (excl. taxes)'!P44=0,'5.3.1 (excl. taxes)'!P45=0,(ISERROR('5.3.1 (excl. taxes)'!P44/'5.3.1 (excl. taxes)'!P43-1))),"",('5.3.1 (excl. taxes)'!P44/'5.3.1 (excl. taxes)'!P43-1))</f>
        <v>5.3584938603347565E-2</v>
      </c>
      <c r="Q17" s="257" t="str">
        <f>IF(OR('5.3.1 (excl. taxes)'!Q44=0,'5.3.1 (excl. taxes)'!Q45=0,(ISERROR('5.3.1 (excl. taxes)'!Q44/'5.3.1 (excl. taxes)'!Q43-1))),"",('5.3.1 (excl. taxes)'!Q44/'5.3.1 (excl. taxes)'!Q43-1))</f>
        <v/>
      </c>
      <c r="R17" s="257">
        <f>IF(OR('5.3.1 (excl. taxes)'!R44=0,'5.3.1 (excl. taxes)'!R45=0,(ISERROR('5.3.1 (excl. taxes)'!R44/'5.3.1 (excl. taxes)'!R43-1))),"",('5.3.1 (excl. taxes)'!R44/'5.3.1 (excl. taxes)'!R43-1))</f>
        <v>0.21363377656746319</v>
      </c>
      <c r="S17" s="257">
        <f>IF(OR('5.3.1 (excl. taxes)'!S44=0,'5.3.1 (excl. taxes)'!S45=0,(ISERROR('5.3.1 (excl. taxes)'!S44/'5.3.1 (excl. taxes)'!S43-1))),"",('5.3.1 (excl. taxes)'!S44/'5.3.1 (excl. taxes)'!S43-1))</f>
        <v>4.2226002397306894E-2</v>
      </c>
      <c r="T17" s="259">
        <f>IF(OR('5.3.1 (excl. taxes)'!T44=0,'5.3.1 (excl. taxes)'!T45=0,(ISERROR('5.3.1 (excl. taxes)'!T44/'5.3.1 (excl. taxes)'!T43-1))),"",('5.3.1 (excl. taxes)'!T44/'5.3.1 (excl. taxes)'!T43-1))</f>
        <v>1.9417225202300603E-2</v>
      </c>
      <c r="U17" s="257">
        <f>IF(OR('5.3.1 (excl. taxes)'!U44=0,'5.3.1 (excl. taxes)'!U45=0,(ISERROR('5.3.1 (excl. taxes)'!U44/'5.3.1 (excl. taxes)'!U43-1))),"",('5.3.1 (excl. taxes)'!U44/'5.3.1 (excl. taxes)'!U43-1))</f>
        <v>-8.8424619575237506E-2</v>
      </c>
      <c r="V17" s="257">
        <f>IF(OR('5.3.1 (excl. taxes)'!V44=0,'5.3.1 (excl. taxes)'!V45=0,(ISERROR('5.3.1 (excl. taxes)'!V44/'5.3.1 (excl. taxes)'!V43-1))),"",('5.3.1 (excl. taxes)'!V44/'5.3.1 (excl. taxes)'!V43-1))</f>
        <v>0.1312911272955497</v>
      </c>
      <c r="W17" s="259">
        <f>IF(OR('5.3.1 (excl. taxes)'!W44=0,'5.3.1 (excl. taxes)'!W45=0,(ISERROR('5.3.1 (excl. taxes)'!W44/'5.3.1 (excl. taxes)'!W43-1))),"",('5.3.1 (excl. taxes)'!W44/'5.3.1 (excl. taxes)'!W43-1))</f>
        <v>0.12667679885506433</v>
      </c>
      <c r="X17" s="257">
        <f>IF(OR('5.3.1 (excl. taxes)'!X44=0,'5.3.1 (excl. taxes)'!X45=0,(ISERROR('5.3.1 (excl. taxes)'!X44/'5.3.1 (excl. taxes)'!X43-1))),"",('5.3.1 (excl. taxes)'!X44/'5.3.1 (excl. taxes)'!X43-1))</f>
        <v>0.21050219763496969</v>
      </c>
      <c r="Y17" s="257">
        <f>IF(OR('5.3.1 (excl. taxes)'!Y44=0,'5.3.1 (excl. taxes)'!Y45=0,(ISERROR('5.3.1 (excl. taxes)'!Y44/'5.3.1 (excl. taxes)'!Y43-1))),"",('5.3.1 (excl. taxes)'!Y44/'5.3.1 (excl. taxes)'!Y43-1))</f>
        <v>-3.5217916731712151E-2</v>
      </c>
      <c r="Z17" s="259">
        <f>IF(OR('5.3.1 (excl. taxes)'!Z44=0,'5.3.1 (excl. taxes)'!Z45=0,(ISERROR('5.3.1 (excl. taxes)'!Z44/'5.3.1 (excl. taxes)'!Z43-1))),"",('5.3.1 (excl. taxes)'!Z44/'5.3.1 (excl. taxes)'!Z43-1))</f>
        <v>7.0303718211126354E-2</v>
      </c>
      <c r="AA17" s="259">
        <f>IF(OR('5.3.1 (excl. taxes)'!AA44=0,'5.3.1 (excl. taxes)'!AA45=0,(ISERROR('5.3.1 (excl. taxes)'!AA44/'5.3.1 (excl. taxes)'!AA43-1))),"",('5.3.1 (excl. taxes)'!AA44/'5.3.1 (excl. taxes)'!AA43-1))</f>
        <v>3.2402202759091336E-2</v>
      </c>
      <c r="AB17" s="257">
        <f>IF(OR('5.3.1 (excl. taxes)'!AB44=0,'5.3.1 (excl. taxes)'!AB45=0,(ISERROR('5.3.1 (excl. taxes)'!AB44/'5.3.1 (excl. taxes)'!AB43-1))),"",('5.3.1 (excl. taxes)'!AB44/'5.3.1 (excl. taxes)'!AB43-1))</f>
        <v>2.9957269529716779E-3</v>
      </c>
      <c r="AC17" s="257">
        <f>IF(OR('5.3.1 (excl. taxes)'!AC44=0,'5.3.1 (excl. taxes)'!AC45=0,(ISERROR('5.3.1 (excl. taxes)'!AC44/'5.3.1 (excl. taxes)'!AC43-1))),"",('5.3.1 (excl. taxes)'!AC44/'5.3.1 (excl. taxes)'!AC43-1))</f>
        <v>3.9378520284791829E-2</v>
      </c>
    </row>
    <row r="18" spans="1:29" ht="14.25" customHeight="1" x14ac:dyDescent="0.2">
      <c r="A18" s="223" t="s">
        <v>86</v>
      </c>
      <c r="B18" s="257">
        <f>IF(OR('5.3.1 (excl. taxes)'!B45=0,'5.3.1 (excl. taxes)'!B46=0,(ISERROR('5.3.1 (excl. taxes)'!B45/'5.3.1 (excl. taxes)'!B44-1))),"",('5.3.1 (excl. taxes)'!B45/'5.3.1 (excl. taxes)'!B44-1))</f>
        <v>-0.12963454489459214</v>
      </c>
      <c r="C18" s="259">
        <f>IF(OR('5.3.1 (excl. taxes)'!C45=0,'5.3.1 (excl. taxes)'!C46=0,(ISERROR('5.3.1 (excl. taxes)'!C45/'5.3.1 (excl. taxes)'!C44-1))),"",('5.3.1 (excl. taxes)'!C45/'5.3.1 (excl. taxes)'!C44-1))</f>
        <v>0.14294963086449153</v>
      </c>
      <c r="D18" s="257">
        <f>IF(OR('5.3.1 (excl. taxes)'!D45=0,'5.3.1 (excl. taxes)'!D46=0,(ISERROR('5.3.1 (excl. taxes)'!D45/'5.3.1 (excl. taxes)'!D44-1))),"",('5.3.1 (excl. taxes)'!D45/'5.3.1 (excl. taxes)'!D44-1))</f>
        <v>-0.26312274435425753</v>
      </c>
      <c r="E18" s="257">
        <f>IF(OR('5.3.1 (excl. taxes)'!E45=0,'5.3.1 (excl. taxes)'!E46=0,(ISERROR('5.3.1 (excl. taxes)'!E45/'5.3.1 (excl. taxes)'!E44-1))),"",('5.3.1 (excl. taxes)'!E45/'5.3.1 (excl. taxes)'!E44-1))</f>
        <v>-0.18654714033255826</v>
      </c>
      <c r="F18" s="259">
        <f>IF(OR('5.3.1 (excl. taxes)'!F45=0,'5.3.1 (excl. taxes)'!F46=0,(ISERROR('5.3.1 (excl. taxes)'!F45/'5.3.1 (excl. taxes)'!F44-1))),"",('5.3.1 (excl. taxes)'!F45/'5.3.1 (excl. taxes)'!F44-1))</f>
        <v>-4.0855443531303659E-2</v>
      </c>
      <c r="G18" s="257">
        <f>IF(OR('5.3.1 (excl. taxes)'!G45=0,'5.3.1 (excl. taxes)'!G46=0,(ISERROR('5.3.1 (excl. taxes)'!G45/'5.3.1 (excl. taxes)'!G44-1))),"",('5.3.1 (excl. taxes)'!G45/'5.3.1 (excl. taxes)'!G44-1))</f>
        <v>-0.14448291905536059</v>
      </c>
      <c r="H18" s="259">
        <f>IF(OR('5.3.1 (excl. taxes)'!H45=0,'5.3.1 (excl. taxes)'!H46=0,(ISERROR('5.3.1 (excl. taxes)'!H45/'5.3.1 (excl. taxes)'!H44-1))),"",('5.3.1 (excl. taxes)'!H45/'5.3.1 (excl. taxes)'!H44-1))</f>
        <v>-5.0646697960847087E-2</v>
      </c>
      <c r="I18" s="257">
        <f>IF(OR('5.3.1 (excl. taxes)'!I45=0,'5.3.1 (excl. taxes)'!I46=0,(ISERROR('5.3.1 (excl. taxes)'!I45/'5.3.1 (excl. taxes)'!I44-1))),"",('5.3.1 (excl. taxes)'!I45/'5.3.1 (excl. taxes)'!I44-1))</f>
        <v>-9.0280821885446061E-2</v>
      </c>
      <c r="J18" s="257">
        <f>IF(OR('5.3.1 (excl. taxes)'!J45=0,'5.3.1 (excl. taxes)'!J46=0,(ISERROR('5.3.1 (excl. taxes)'!J45/'5.3.1 (excl. taxes)'!J44-1))),"",('5.3.1 (excl. taxes)'!J45/'5.3.1 (excl. taxes)'!J44-1))</f>
        <v>-0.3063211430139775</v>
      </c>
      <c r="K18" s="257">
        <f>IF(OR('5.3.1 (excl. taxes)'!K45=0,'5.3.1 (excl. taxes)'!K46=0,(ISERROR('5.3.1 (excl. taxes)'!K45/'5.3.1 (excl. taxes)'!K44-1))),"",('5.3.1 (excl. taxes)'!K45/'5.3.1 (excl. taxes)'!K44-1))</f>
        <v>-0.15494888127880779</v>
      </c>
      <c r="L18" s="259">
        <f>IF(OR('5.3.1 (excl. taxes)'!L45=0,'5.3.1 (excl. taxes)'!L46=0,(ISERROR('5.3.1 (excl. taxes)'!L45/'5.3.1 (excl. taxes)'!L44-1))),"",('5.3.1 (excl. taxes)'!L45/'5.3.1 (excl. taxes)'!L44-1))</f>
        <v>-7.9077551570797655E-2</v>
      </c>
      <c r="M18" s="259">
        <f>IF(OR('5.3.1 (excl. taxes)'!M45=0,'5.3.1 (excl. taxes)'!M46=0,(ISERROR('5.3.1 (excl. taxes)'!M45/'5.3.1 (excl. taxes)'!M44-1))),"",('5.3.1 (excl. taxes)'!M45/'5.3.1 (excl. taxes)'!M44-1))</f>
        <v>-0.13206481712241891</v>
      </c>
      <c r="N18" s="257">
        <f>IF(OR('5.3.1 (excl. taxes)'!N45=0,'5.3.1 (excl. taxes)'!N46=0,(ISERROR('5.3.1 (excl. taxes)'!N45/'5.3.1 (excl. taxes)'!N44-1))),"",('5.3.1 (excl. taxes)'!N45/'5.3.1 (excl. taxes)'!N44-1))</f>
        <v>6.856015613566635E-3</v>
      </c>
      <c r="O18" s="257">
        <f>IF(OR('5.3.1 (excl. taxes)'!O45=0,'5.3.1 (excl. taxes)'!O46=0,(ISERROR('5.3.1 (excl. taxes)'!O45/'5.3.1 (excl. taxes)'!O44-1))),"",('5.3.1 (excl. taxes)'!O45/'5.3.1 (excl. taxes)'!O44-1))</f>
        <v>-0.14324992498031219</v>
      </c>
      <c r="P18" s="257">
        <f>IF(OR('5.3.1 (excl. taxes)'!P45=0,'5.3.1 (excl. taxes)'!P46=0,(ISERROR('5.3.1 (excl. taxes)'!P45/'5.3.1 (excl. taxes)'!P44-1))),"",('5.3.1 (excl. taxes)'!P45/'5.3.1 (excl. taxes)'!P44-1))</f>
        <v>5.5610208320713062E-2</v>
      </c>
      <c r="Q18" s="257" t="str">
        <f>IF(OR('5.3.1 (excl. taxes)'!Q45=0,'5.3.1 (excl. taxes)'!Q46=0,(ISERROR('5.3.1 (excl. taxes)'!Q45/'5.3.1 (excl. taxes)'!Q44-1))),"",('5.3.1 (excl. taxes)'!Q45/'5.3.1 (excl. taxes)'!Q44-1))</f>
        <v/>
      </c>
      <c r="R18" s="257">
        <f>IF(OR('5.3.1 (excl. taxes)'!R45=0,'5.3.1 (excl. taxes)'!R46=0,(ISERROR('5.3.1 (excl. taxes)'!R45/'5.3.1 (excl. taxes)'!R44-1))),"",('5.3.1 (excl. taxes)'!R45/'5.3.1 (excl. taxes)'!R44-1))</f>
        <v>-0.25114586105935588</v>
      </c>
      <c r="S18" s="257">
        <f>IF(OR('5.3.1 (excl. taxes)'!S45=0,'5.3.1 (excl. taxes)'!S46=0,(ISERROR('5.3.1 (excl. taxes)'!S45/'5.3.1 (excl. taxes)'!S44-1))),"",('5.3.1 (excl. taxes)'!S45/'5.3.1 (excl. taxes)'!S44-1))</f>
        <v>-0.21831690765130429</v>
      </c>
      <c r="T18" s="259">
        <f>IF(OR('5.3.1 (excl. taxes)'!T45=0,'5.3.1 (excl. taxes)'!T46=0,(ISERROR('5.3.1 (excl. taxes)'!T45/'5.3.1 (excl. taxes)'!T44-1))),"",('5.3.1 (excl. taxes)'!T45/'5.3.1 (excl. taxes)'!T44-1))</f>
        <v>-0.13788725474672703</v>
      </c>
      <c r="U18" s="257">
        <f>IF(OR('5.3.1 (excl. taxes)'!U45=0,'5.3.1 (excl. taxes)'!U46=0,(ISERROR('5.3.1 (excl. taxes)'!U45/'5.3.1 (excl. taxes)'!U44-1))),"",('5.3.1 (excl. taxes)'!U45/'5.3.1 (excl. taxes)'!U44-1))</f>
        <v>-4.3521208950289658E-2</v>
      </c>
      <c r="V18" s="257">
        <f>IF(OR('5.3.1 (excl. taxes)'!V45=0,'5.3.1 (excl. taxes)'!V46=0,(ISERROR('5.3.1 (excl. taxes)'!V45/'5.3.1 (excl. taxes)'!V44-1))),"",('5.3.1 (excl. taxes)'!V45/'5.3.1 (excl. taxes)'!V44-1))</f>
        <v>4.6170518529230931E-2</v>
      </c>
      <c r="W18" s="259">
        <f>IF(OR('5.3.1 (excl. taxes)'!W45=0,'5.3.1 (excl. taxes)'!W46=0,(ISERROR('5.3.1 (excl. taxes)'!W45/'5.3.1 (excl. taxes)'!W44-1))),"",('5.3.1 (excl. taxes)'!W45/'5.3.1 (excl. taxes)'!W44-1))</f>
        <v>-2.2241492664785145E-3</v>
      </c>
      <c r="X18" s="257">
        <f>IF(OR('5.3.1 (excl. taxes)'!X45=0,'5.3.1 (excl. taxes)'!X46=0,(ISERROR('5.3.1 (excl. taxes)'!X45/'5.3.1 (excl. taxes)'!X44-1))),"",('5.3.1 (excl. taxes)'!X45/'5.3.1 (excl. taxes)'!X44-1))</f>
        <v>-0.24627865528002069</v>
      </c>
      <c r="Y18" s="257">
        <f>IF(OR('5.3.1 (excl. taxes)'!Y45=0,'5.3.1 (excl. taxes)'!Y46=0,(ISERROR('5.3.1 (excl. taxes)'!Y45/'5.3.1 (excl. taxes)'!Y44-1))),"",('5.3.1 (excl. taxes)'!Y45/'5.3.1 (excl. taxes)'!Y44-1))</f>
        <v>-0.13941680462998707</v>
      </c>
      <c r="Z18" s="259">
        <f>IF(OR('5.3.1 (excl. taxes)'!Z45=0,'5.3.1 (excl. taxes)'!Z46=0,(ISERROR('5.3.1 (excl. taxes)'!Z45/'5.3.1 (excl. taxes)'!Z44-1))),"",('5.3.1 (excl. taxes)'!Z45/'5.3.1 (excl. taxes)'!Z44-1))</f>
        <v>-0.16930860381588808</v>
      </c>
      <c r="AA18" s="259">
        <f>IF(OR('5.3.1 (excl. taxes)'!AA45=0,'5.3.1 (excl. taxes)'!AA46=0,(ISERROR('5.3.1 (excl. taxes)'!AA45/'5.3.1 (excl. taxes)'!AA44-1))),"",('5.3.1 (excl. taxes)'!AA45/'5.3.1 (excl. taxes)'!AA44-1))</f>
        <v>-9.2494702858033295E-2</v>
      </c>
      <c r="AB18" s="257">
        <f>IF(OR('5.3.1 (excl. taxes)'!AB45=0,'5.3.1 (excl. taxes)'!AB46=0,(ISERROR('5.3.1 (excl. taxes)'!AB45/'5.3.1 (excl. taxes)'!AB44-1))),"",('5.3.1 (excl. taxes)'!AB45/'5.3.1 (excl. taxes)'!AB44-1))</f>
        <v>-0.15367439421488538</v>
      </c>
      <c r="AC18" s="257">
        <f>IF(OR('5.3.1 (excl. taxes)'!AC45=0,'5.3.1 (excl. taxes)'!AC46=0,(ISERROR('5.3.1 (excl. taxes)'!AC45/'5.3.1 (excl. taxes)'!AC44-1))),"",('5.3.1 (excl. taxes)'!AC45/'5.3.1 (excl. taxes)'!AC44-1))</f>
        <v>-1.5065639506692374E-2</v>
      </c>
    </row>
    <row r="19" spans="1:29" ht="14.25" customHeight="1" x14ac:dyDescent="0.2">
      <c r="A19" s="223" t="s">
        <v>87</v>
      </c>
      <c r="B19" s="257">
        <f>IF(OR('5.3.1 (excl. taxes)'!B46=0,'5.3.1 (excl. taxes)'!B47=0,(ISERROR('5.3.1 (excl. taxes)'!B46/'5.3.1 (excl. taxes)'!B45-1))),"",('5.3.1 (excl. taxes)'!B46/'5.3.1 (excl. taxes)'!B45-1))</f>
        <v>-0.18165135356620976</v>
      </c>
      <c r="C19" s="259">
        <f>IF(OR('5.3.1 (excl. taxes)'!C46=0,'5.3.1 (excl. taxes)'!C47=0,(ISERROR('5.3.1 (excl. taxes)'!C46/'5.3.1 (excl. taxes)'!C45-1))),"",('5.3.1 (excl. taxes)'!C46/'5.3.1 (excl. taxes)'!C45-1))</f>
        <v>-0.12148827079244862</v>
      </c>
      <c r="D19" s="257">
        <f>IF(OR('5.3.1 (excl. taxes)'!D46=0,'5.3.1 (excl. taxes)'!D47=0,(ISERROR('5.3.1 (excl. taxes)'!D46/'5.3.1 (excl. taxes)'!D45-1))),"",('5.3.1 (excl. taxes)'!D46/'5.3.1 (excl. taxes)'!D45-1))</f>
        <v>-0.17657321704241213</v>
      </c>
      <c r="E19" s="257">
        <f>IF(OR('5.3.1 (excl. taxes)'!E46=0,'5.3.1 (excl. taxes)'!E47=0,(ISERROR('5.3.1 (excl. taxes)'!E46/'5.3.1 (excl. taxes)'!E45-1))),"",('5.3.1 (excl. taxes)'!E46/'5.3.1 (excl. taxes)'!E45-1))</f>
        <v>-0.13610113810131264</v>
      </c>
      <c r="F19" s="259">
        <f>IF(OR('5.3.1 (excl. taxes)'!F46=0,'5.3.1 (excl. taxes)'!F47=0,(ISERROR('5.3.1 (excl. taxes)'!F46/'5.3.1 (excl. taxes)'!F45-1))),"",('5.3.1 (excl. taxes)'!F46/'5.3.1 (excl. taxes)'!F45-1))</f>
        <v>-8.4113322100616394E-2</v>
      </c>
      <c r="G19" s="257">
        <f>IF(OR('5.3.1 (excl. taxes)'!G46=0,'5.3.1 (excl. taxes)'!G47=0,(ISERROR('5.3.1 (excl. taxes)'!G46/'5.3.1 (excl. taxes)'!G45-1))),"",('5.3.1 (excl. taxes)'!G46/'5.3.1 (excl. taxes)'!G45-1))</f>
        <v>-0.10415122027798396</v>
      </c>
      <c r="H19" s="259">
        <f>IF(OR('5.3.1 (excl. taxes)'!H46=0,'5.3.1 (excl. taxes)'!H47=0,(ISERROR('5.3.1 (excl. taxes)'!H46/'5.3.1 (excl. taxes)'!H45-1))),"",('5.3.1 (excl. taxes)'!H46/'5.3.1 (excl. taxes)'!H45-1))</f>
        <v>-0.14635320842742816</v>
      </c>
      <c r="I19" s="257">
        <f>IF(OR('5.3.1 (excl. taxes)'!I46=0,'5.3.1 (excl. taxes)'!I47=0,(ISERROR('5.3.1 (excl. taxes)'!I46/'5.3.1 (excl. taxes)'!I45-1))),"",('5.3.1 (excl. taxes)'!I46/'5.3.1 (excl. taxes)'!I45-1))</f>
        <v>-0.14197020972053487</v>
      </c>
      <c r="J19" s="257">
        <f>IF(OR('5.3.1 (excl. taxes)'!J46=0,'5.3.1 (excl. taxes)'!J47=0,(ISERROR('5.3.1 (excl. taxes)'!J46/'5.3.1 (excl. taxes)'!J45-1))),"",('5.3.1 (excl. taxes)'!J46/'5.3.1 (excl. taxes)'!J45-1))</f>
        <v>-0.19335698946897517</v>
      </c>
      <c r="K19" s="257">
        <f>IF(OR('5.3.1 (excl. taxes)'!K46=0,'5.3.1 (excl. taxes)'!K47=0,(ISERROR('5.3.1 (excl. taxes)'!K46/'5.3.1 (excl. taxes)'!K45-1))),"",('5.3.1 (excl. taxes)'!K46/'5.3.1 (excl. taxes)'!K45-1))</f>
        <v>-0.25316944873504399</v>
      </c>
      <c r="L19" s="259">
        <f>IF(OR('5.3.1 (excl. taxes)'!L46=0,'5.3.1 (excl. taxes)'!L47=0,(ISERROR('5.3.1 (excl. taxes)'!L46/'5.3.1 (excl. taxes)'!L45-1))),"",('5.3.1 (excl. taxes)'!L46/'5.3.1 (excl. taxes)'!L45-1))</f>
        <v>-0.16544534948291445</v>
      </c>
      <c r="M19" s="259">
        <f>IF(OR('5.3.1 (excl. taxes)'!M46=0,'5.3.1 (excl. taxes)'!M47=0,(ISERROR('5.3.1 (excl. taxes)'!M46/'5.3.1 (excl. taxes)'!M45-1))),"",('5.3.1 (excl. taxes)'!M46/'5.3.1 (excl. taxes)'!M45-1))</f>
        <v>-0.13778294655747181</v>
      </c>
      <c r="N19" s="257">
        <f>IF(OR('5.3.1 (excl. taxes)'!N46=0,'5.3.1 (excl. taxes)'!N47=0,(ISERROR('5.3.1 (excl. taxes)'!N46/'5.3.1 (excl. taxes)'!N45-1))),"",('5.3.1 (excl. taxes)'!N46/'5.3.1 (excl. taxes)'!N45-1))</f>
        <v>-0.11721164262530026</v>
      </c>
      <c r="O19" s="257">
        <f>IF(OR('5.3.1 (excl. taxes)'!O46=0,'5.3.1 (excl. taxes)'!O47=0,(ISERROR('5.3.1 (excl. taxes)'!O46/'5.3.1 (excl. taxes)'!O45-1))),"",('5.3.1 (excl. taxes)'!O46/'5.3.1 (excl. taxes)'!O45-1))</f>
        <v>-0.2257029518346817</v>
      </c>
      <c r="P19" s="257">
        <f>IF(OR('5.3.1 (excl. taxes)'!P46=0,'5.3.1 (excl. taxes)'!P47=0,(ISERROR('5.3.1 (excl. taxes)'!P46/'5.3.1 (excl. taxes)'!P45-1))),"",('5.3.1 (excl. taxes)'!P46/'5.3.1 (excl. taxes)'!P45-1))</f>
        <v>1.3070722454051165E-2</v>
      </c>
      <c r="Q19" s="257" t="str">
        <f>IF(OR('5.3.1 (excl. taxes)'!Q46=0,'5.3.1 (excl. taxes)'!Q47=0,(ISERROR('5.3.1 (excl. taxes)'!Q46/'5.3.1 (excl. taxes)'!Q45-1))),"",('5.3.1 (excl. taxes)'!Q46/'5.3.1 (excl. taxes)'!Q45-1))</f>
        <v/>
      </c>
      <c r="R19" s="257">
        <f>IF(OR('5.3.1 (excl. taxes)'!R46=0,'5.3.1 (excl. taxes)'!R47=0,(ISERROR('5.3.1 (excl. taxes)'!R46/'5.3.1 (excl. taxes)'!R45-1))),"",('5.3.1 (excl. taxes)'!R46/'5.3.1 (excl. taxes)'!R45-1))</f>
        <v>-0.10841140285765216</v>
      </c>
      <c r="S19" s="257">
        <f>IF(OR('5.3.1 (excl. taxes)'!S46=0,'5.3.1 (excl. taxes)'!S47=0,(ISERROR('5.3.1 (excl. taxes)'!S46/'5.3.1 (excl. taxes)'!S45-1))),"",('5.3.1 (excl. taxes)'!S46/'5.3.1 (excl. taxes)'!S45-1))</f>
        <v>-0.14378255921693039</v>
      </c>
      <c r="T19" s="259">
        <f>IF(OR('5.3.1 (excl. taxes)'!T46=0,'5.3.1 (excl. taxes)'!T47=0,(ISERROR('5.3.1 (excl. taxes)'!T46/'5.3.1 (excl. taxes)'!T45-1))),"",('5.3.1 (excl. taxes)'!T46/'5.3.1 (excl. taxes)'!T45-1))</f>
        <v>-0.14299993712501902</v>
      </c>
      <c r="U19" s="257">
        <f>IF(OR('5.3.1 (excl. taxes)'!U46=0,'5.3.1 (excl. taxes)'!U47=0,(ISERROR('5.3.1 (excl. taxes)'!U46/'5.3.1 (excl. taxes)'!U45-1))),"",('5.3.1 (excl. taxes)'!U46/'5.3.1 (excl. taxes)'!U45-1))</f>
        <v>-7.8945128664673625E-2</v>
      </c>
      <c r="V19" s="257">
        <f>IF(OR('5.3.1 (excl. taxes)'!V46=0,'5.3.1 (excl. taxes)'!V47=0,(ISERROR('5.3.1 (excl. taxes)'!V46/'5.3.1 (excl. taxes)'!V45-1))),"",('5.3.1 (excl. taxes)'!V46/'5.3.1 (excl. taxes)'!V45-1))</f>
        <v>8.3564243295921603E-3</v>
      </c>
      <c r="W19" s="259">
        <f>IF(OR('5.3.1 (excl. taxes)'!W46=0,'5.3.1 (excl. taxes)'!W47=0,(ISERROR('5.3.1 (excl. taxes)'!W46/'5.3.1 (excl. taxes)'!W45-1))),"",('5.3.1 (excl. taxes)'!W46/'5.3.1 (excl. taxes)'!W45-1))</f>
        <v>-0.13516933639105067</v>
      </c>
      <c r="X19" s="257">
        <f>IF(OR('5.3.1 (excl. taxes)'!X46=0,'5.3.1 (excl. taxes)'!X47=0,(ISERROR('5.3.1 (excl. taxes)'!X46/'5.3.1 (excl. taxes)'!X45-1))),"",('5.3.1 (excl. taxes)'!X46/'5.3.1 (excl. taxes)'!X45-1))</f>
        <v>-0.30253172782654003</v>
      </c>
      <c r="Y19" s="257">
        <f>IF(OR('5.3.1 (excl. taxes)'!Y46=0,'5.3.1 (excl. taxes)'!Y47=0,(ISERROR('5.3.1 (excl. taxes)'!Y46/'5.3.1 (excl. taxes)'!Y45-1))),"",('5.3.1 (excl. taxes)'!Y46/'5.3.1 (excl. taxes)'!Y45-1))</f>
        <v>-2.8598724209491166E-2</v>
      </c>
      <c r="Z19" s="259">
        <f>IF(OR('5.3.1 (excl. taxes)'!Z46=0,'5.3.1 (excl. taxes)'!Z47=0,(ISERROR('5.3.1 (excl. taxes)'!Z46/'5.3.1 (excl. taxes)'!Z45-1))),"",('5.3.1 (excl. taxes)'!Z46/'5.3.1 (excl. taxes)'!Z45-1))</f>
        <v>-0.11308318302407294</v>
      </c>
      <c r="AA19" s="259">
        <f>IF(OR('5.3.1 (excl. taxes)'!AA46=0,'5.3.1 (excl. taxes)'!AA47=0,(ISERROR('5.3.1 (excl. taxes)'!AA46/'5.3.1 (excl. taxes)'!AA45-1))),"",('5.3.1 (excl. taxes)'!AA46/'5.3.1 (excl. taxes)'!AA45-1))</f>
        <v>-2.10409436021185E-2</v>
      </c>
      <c r="AB19" s="257">
        <f>IF(OR('5.3.1 (excl. taxes)'!AB46=0,'5.3.1 (excl. taxes)'!AB47=0,(ISERROR('5.3.1 (excl. taxes)'!AB46/'5.3.1 (excl. taxes)'!AB45-1))),"",('5.3.1 (excl. taxes)'!AB46/'5.3.1 (excl. taxes)'!AB45-1))</f>
        <v>-7.753978860733779E-2</v>
      </c>
      <c r="AC19" s="257">
        <f>IF(OR('5.3.1 (excl. taxes)'!AC46=0,'5.3.1 (excl. taxes)'!AC47=0,(ISERROR('5.3.1 (excl. taxes)'!AC46/'5.3.1 (excl. taxes)'!AC45-1))),"",('5.3.1 (excl. taxes)'!AC46/'5.3.1 (excl. taxes)'!AC45-1))</f>
        <v>4.8556587736498846E-2</v>
      </c>
    </row>
    <row r="20" spans="1:29" ht="14.25" customHeight="1" x14ac:dyDescent="0.2">
      <c r="A20" s="223" t="s">
        <v>88</v>
      </c>
      <c r="B20" s="257">
        <f>IF(OR('5.3.1 (excl. taxes)'!B47=0,'5.3.1 (excl. taxes)'!B48=0,(ISERROR('5.3.1 (excl. taxes)'!B47/'5.3.1 (excl. taxes)'!B46-1))),"",('5.3.1 (excl. taxes)'!B47/'5.3.1 (excl. taxes)'!B46-1))</f>
        <v>5.1680413923544277E-2</v>
      </c>
      <c r="C20" s="258">
        <f>IF(OR('5.3.1 (excl. taxes)'!C47=0,'5.3.1 (excl. taxes)'!C48=0,(ISERROR('5.3.1 (excl. taxes)'!C47/'5.3.1 (excl. taxes)'!C46-1))),"",('5.3.1 (excl. taxes)'!C47/'5.3.1 (excl. taxes)'!C46-1))</f>
        <v>0.1184434459009498</v>
      </c>
      <c r="D20" s="256">
        <f>IF(OR('5.3.1 (excl. taxes)'!D47=0,'5.3.1 (excl. taxes)'!D48=0,(ISERROR('5.3.1 (excl. taxes)'!D47/'5.3.1 (excl. taxes)'!D46-1))),"",('5.3.1 (excl. taxes)'!D47/'5.3.1 (excl. taxes)'!D46-1))</f>
        <v>0.16264809992315188</v>
      </c>
      <c r="E20" s="258">
        <f>IF(OR('5.3.1 (excl. taxes)'!E47=0,'5.3.1 (excl. taxes)'!E48=0,(ISERROR('5.3.1 (excl. taxes)'!E47/'5.3.1 (excl. taxes)'!E46-1))),"",('5.3.1 (excl. taxes)'!E47/'5.3.1 (excl. taxes)'!E46-1))</f>
        <v>0.10272190528811254</v>
      </c>
      <c r="F20" s="258">
        <f>IF(OR('5.3.1 (excl. taxes)'!F47=0,'5.3.1 (excl. taxes)'!F48=0,(ISERROR('5.3.1 (excl. taxes)'!F47/'5.3.1 (excl. taxes)'!F46-1))),"",('5.3.1 (excl. taxes)'!F47/'5.3.1 (excl. taxes)'!F46-1))</f>
        <v>5.1464043527936543E-2</v>
      </c>
      <c r="G20" s="257">
        <f>IF(OR('5.3.1 (excl. taxes)'!G47=0,'5.3.1 (excl. taxes)'!G48=0,(ISERROR('5.3.1 (excl. taxes)'!G47/'5.3.1 (excl. taxes)'!G46-1))),"",('5.3.1 (excl. taxes)'!G47/'5.3.1 (excl. taxes)'!G46-1))</f>
        <v>9.4358416564295666E-2</v>
      </c>
      <c r="H20" s="258">
        <f>IF(OR('5.3.1 (excl. taxes)'!H47=0,'5.3.1 (excl. taxes)'!H48=0,(ISERROR('5.3.1 (excl. taxes)'!H47/'5.3.1 (excl. taxes)'!H46-1))),"",('5.3.1 (excl. taxes)'!H47/'5.3.1 (excl. taxes)'!H46-1))</f>
        <v>-1.5475392883617989E-2</v>
      </c>
      <c r="I20" s="256">
        <f>IF(OR('5.3.1 (excl. taxes)'!I47=0,'5.3.1 (excl. taxes)'!I48=0,(ISERROR('5.3.1 (excl. taxes)'!I47/'5.3.1 (excl. taxes)'!I46-1))),"",('5.3.1 (excl. taxes)'!I47/'5.3.1 (excl. taxes)'!I46-1))</f>
        <v>1.2300217745394582E-2</v>
      </c>
      <c r="J20" s="256">
        <f>IF(OR('5.3.1 (excl. taxes)'!J47=0,'5.3.1 (excl. taxes)'!J48=0,(ISERROR('5.3.1 (excl. taxes)'!J47/'5.3.1 (excl. taxes)'!J46-1))),"",('5.3.1 (excl. taxes)'!J47/'5.3.1 (excl. taxes)'!J46-1))</f>
        <v>7.759749999746246E-2</v>
      </c>
      <c r="K20" s="256">
        <f>IF(OR('5.3.1 (excl. taxes)'!K47=0,'5.3.1 (excl. taxes)'!K48=0,(ISERROR('5.3.1 (excl. taxes)'!K47/'5.3.1 (excl. taxes)'!K46-1))),"",('5.3.1 (excl. taxes)'!K47/'5.3.1 (excl. taxes)'!K46-1))</f>
        <v>7.7023784792999317E-2</v>
      </c>
      <c r="L20" s="258">
        <f>IF(OR('5.3.1 (excl. taxes)'!L47=0,'5.3.1 (excl. taxes)'!L48=0,(ISERROR('5.3.1 (excl. taxes)'!L47/'5.3.1 (excl. taxes)'!L46-1))),"",('5.3.1 (excl. taxes)'!L47/'5.3.1 (excl. taxes)'!L46-1))</f>
        <v>4.1030197493254761E-2</v>
      </c>
      <c r="M20" s="258">
        <f>IF(OR('5.3.1 (excl. taxes)'!M47=0,'5.3.1 (excl. taxes)'!M48=0,(ISERROR('5.3.1 (excl. taxes)'!M47/'5.3.1 (excl. taxes)'!M46-1))),"",('5.3.1 (excl. taxes)'!M47/'5.3.1 (excl. taxes)'!M46-1))</f>
        <v>7.4790250880937048E-2</v>
      </c>
      <c r="N20" s="256">
        <f>IF(OR('5.3.1 (excl. taxes)'!N47=0,'5.3.1 (excl. taxes)'!N48=0,(ISERROR('5.3.1 (excl. taxes)'!N47/'5.3.1 (excl. taxes)'!N46-1))),"",('5.3.1 (excl. taxes)'!N47/'5.3.1 (excl. taxes)'!N46-1))</f>
        <v>2.8275342046168994E-2</v>
      </c>
      <c r="O20" s="256">
        <f>IF(OR('5.3.1 (excl. taxes)'!O47=0,'5.3.1 (excl. taxes)'!O48=0,(ISERROR('5.3.1 (excl. taxes)'!O47/'5.3.1 (excl. taxes)'!O46-1))),"",('5.3.1 (excl. taxes)'!O47/'5.3.1 (excl. taxes)'!O46-1))</f>
        <v>0.16114003699889912</v>
      </c>
      <c r="P20" s="258">
        <f>IF(OR('5.3.1 (excl. taxes)'!P47=0,'5.3.1 (excl. taxes)'!P48=0,(ISERROR('5.3.1 (excl. taxes)'!P47/'5.3.1 (excl. taxes)'!P46-1))),"",('5.3.1 (excl. taxes)'!P47/'5.3.1 (excl. taxes)'!P46-1))</f>
        <v>-3.3942253686844448E-2</v>
      </c>
      <c r="Q20" s="256" t="str">
        <f>IF(OR('5.3.1 (excl. taxes)'!Q47=0,'5.3.1 (excl. taxes)'!Q48=0,(ISERROR('5.3.1 (excl. taxes)'!Q47/'5.3.1 (excl. taxes)'!Q46-1))),"",('5.3.1 (excl. taxes)'!Q47/'5.3.1 (excl. taxes)'!Q46-1))</f>
        <v/>
      </c>
      <c r="R20" s="256">
        <f>IF(OR('5.3.1 (excl. taxes)'!R47=0,'5.3.1 (excl. taxes)'!R48=0,(ISERROR('5.3.1 (excl. taxes)'!R47/'5.3.1 (excl. taxes)'!R46-1))),"",('5.3.1 (excl. taxes)'!R47/'5.3.1 (excl. taxes)'!R46-1))</f>
        <v>0.33396772891134585</v>
      </c>
      <c r="S20" s="257">
        <f>IF(OR('5.3.1 (excl. taxes)'!S47=0,'5.3.1 (excl. taxes)'!S48=0,(ISERROR('5.3.1 (excl. taxes)'!S47/'5.3.1 (excl. taxes)'!S46-1))),"",('5.3.1 (excl. taxes)'!S47/'5.3.1 (excl. taxes)'!S46-1))</f>
        <v>2.9193050706673773E-2</v>
      </c>
      <c r="T20" s="258">
        <f>IF(OR('5.3.1 (excl. taxes)'!T47=0,'5.3.1 (excl. taxes)'!T48=0,(ISERROR('5.3.1 (excl. taxes)'!T47/'5.3.1 (excl. taxes)'!T46-1))),"",('5.3.1 (excl. taxes)'!T47/'5.3.1 (excl. taxes)'!T46-1))</f>
        <v>2.4831628565189057E-2</v>
      </c>
      <c r="U20" s="256">
        <f>IF(OR('5.3.1 (excl. taxes)'!U47=0,'5.3.1 (excl. taxes)'!U48=0,(ISERROR('5.3.1 (excl. taxes)'!U47/'5.3.1 (excl. taxes)'!U46-1))),"",('5.3.1 (excl. taxes)'!U47/'5.3.1 (excl. taxes)'!U46-1))</f>
        <v>0.13837551468080345</v>
      </c>
      <c r="V20" s="256">
        <f>IF(OR('5.3.1 (excl. taxes)'!V47=0,'5.3.1 (excl. taxes)'!V48=0,(ISERROR('5.3.1 (excl. taxes)'!V47/'5.3.1 (excl. taxes)'!V46-1))),"",('5.3.1 (excl. taxes)'!V47/'5.3.1 (excl. taxes)'!V46-1))</f>
        <v>0.10135811086950519</v>
      </c>
      <c r="W20" s="258">
        <f>IF(OR('5.3.1 (excl. taxes)'!W47=0,'5.3.1 (excl. taxes)'!W48=0,(ISERROR('5.3.1 (excl. taxes)'!W47/'5.3.1 (excl. taxes)'!W46-1))),"",('5.3.1 (excl. taxes)'!W47/'5.3.1 (excl. taxes)'!W46-1))</f>
        <v>5.3400896917593421E-2</v>
      </c>
      <c r="X20" s="256">
        <f>IF(OR('5.3.1 (excl. taxes)'!X47=0,'5.3.1 (excl. taxes)'!X48=0,(ISERROR('5.3.1 (excl. taxes)'!X47/'5.3.1 (excl. taxes)'!X46-1))),"",('5.3.1 (excl. taxes)'!X47/'5.3.1 (excl. taxes)'!X46-1))</f>
        <v>0.3596330275229358</v>
      </c>
      <c r="Y20" s="256">
        <f>IF(OR('5.3.1 (excl. taxes)'!Y47=0,'5.3.1 (excl. taxes)'!Y48=0,(ISERROR('5.3.1 (excl. taxes)'!Y47/'5.3.1 (excl. taxes)'!Y46-1))),"",('5.3.1 (excl. taxes)'!Y47/'5.3.1 (excl. taxes)'!Y46-1))</f>
        <v>4.3262710748757094E-2</v>
      </c>
      <c r="Z20" s="258">
        <f>IF(OR('5.3.1 (excl. taxes)'!Z47=0,'5.3.1 (excl. taxes)'!Z48=0,(ISERROR('5.3.1 (excl. taxes)'!Z47/'5.3.1 (excl. taxes)'!Z46-1))),"",('5.3.1 (excl. taxes)'!Z47/'5.3.1 (excl. taxes)'!Z46-1))</f>
        <v>8.4085160811183002E-2</v>
      </c>
      <c r="AA20" s="258">
        <f>IF(OR('5.3.1 (excl. taxes)'!AA47=0,'5.3.1 (excl. taxes)'!AA48=0,(ISERROR('5.3.1 (excl. taxes)'!AA47/'5.3.1 (excl. taxes)'!AA46-1))),"",('5.3.1 (excl. taxes)'!AA47/'5.3.1 (excl. taxes)'!AA46-1))</f>
        <v>0.22805555090435847</v>
      </c>
      <c r="AB20" s="256">
        <f>IF(OR('5.3.1 (excl. taxes)'!AB47=0,'5.3.1 (excl. taxes)'!AB48=0,(ISERROR('5.3.1 (excl. taxes)'!AB47/'5.3.1 (excl. taxes)'!AB46-1))),"",('5.3.1 (excl. taxes)'!AB47/'5.3.1 (excl. taxes)'!AB46-1))</f>
        <v>6.8885392293529968E-2</v>
      </c>
      <c r="AC20" s="257">
        <f>IF(OR('5.3.1 (excl. taxes)'!AC47=0,'5.3.1 (excl. taxes)'!AC48=0,(ISERROR('5.3.1 (excl. taxes)'!AC47/'5.3.1 (excl. taxes)'!AC46-1))),"",('5.3.1 (excl. taxes)'!AC47/'5.3.1 (excl. taxes)'!AC46-1))</f>
        <v>0.10894811754948819</v>
      </c>
    </row>
    <row r="21" spans="1:29" ht="14.25" customHeight="1" x14ac:dyDescent="0.2">
      <c r="A21" s="223" t="s">
        <v>90</v>
      </c>
      <c r="B21" s="257">
        <f>IF(OR('5.3.1 (excl. taxes)'!B48=0,'5.3.1 (excl. taxes)'!B49=0,(ISERROR('5.3.1 (excl. taxes)'!B48/'5.3.1 (excl. taxes)'!B47-1))),"",('5.3.1 (excl. taxes)'!B48/'5.3.1 (excl. taxes)'!B47-1))</f>
        <v>3.791351532420606E-2</v>
      </c>
      <c r="C21" s="258">
        <f>IF(OR('5.3.1 (excl. taxes)'!C48=0,'5.3.1 (excl. taxes)'!C49=0,(ISERROR('5.3.1 (excl. taxes)'!C48/'5.3.1 (excl. taxes)'!C47-1))),"",('5.3.1 (excl. taxes)'!C48/'5.3.1 (excl. taxes)'!C47-1))</f>
        <v>2.2969805478963101E-2</v>
      </c>
      <c r="D21" s="257">
        <f>IF(OR('5.3.1 (excl. taxes)'!D48=0,'5.3.1 (excl. taxes)'!D49=0,(ISERROR('5.3.1 (excl. taxes)'!D48/'5.3.1 (excl. taxes)'!D47-1))),"",('5.3.1 (excl. taxes)'!D48/'5.3.1 (excl. taxes)'!D47-1))</f>
        <v>0.11524993975361952</v>
      </c>
      <c r="E21" s="258">
        <f>IF(OR('5.3.1 (excl. taxes)'!E48=0,'5.3.1 (excl. taxes)'!E49=0,(ISERROR('5.3.1 (excl. taxes)'!E48/'5.3.1 (excl. taxes)'!E47-1))),"",('5.3.1 (excl. taxes)'!E48/'5.3.1 (excl. taxes)'!E47-1))</f>
        <v>4.3568486860183109E-2</v>
      </c>
      <c r="F21" s="258">
        <f>IF(OR('5.3.1 (excl. taxes)'!F48=0,'5.3.1 (excl. taxes)'!F49=0,(ISERROR('5.3.1 (excl. taxes)'!F48/'5.3.1 (excl. taxes)'!F47-1))),"",('5.3.1 (excl. taxes)'!F48/'5.3.1 (excl. taxes)'!F47-1))</f>
        <v>6.8861888386731573E-2</v>
      </c>
      <c r="G21" s="257">
        <f>IF(OR('5.3.1 (excl. taxes)'!G48=0,'5.3.1 (excl. taxes)'!G49=0,(ISERROR('5.3.1 (excl. taxes)'!G48/'5.3.1 (excl. taxes)'!G47-1))),"",('5.3.1 (excl. taxes)'!G48/'5.3.1 (excl. taxes)'!G47-1))</f>
        <v>8.5329858953810955E-3</v>
      </c>
      <c r="H21" s="258">
        <f>IF(OR('5.3.1 (excl. taxes)'!H48=0,'5.3.1 (excl. taxes)'!H49=0,(ISERROR('5.3.1 (excl. taxes)'!H48/'5.3.1 (excl. taxes)'!H47-1))),"",('5.3.1 (excl. taxes)'!H48/'5.3.1 (excl. taxes)'!H47-1))</f>
        <v>9.0169795845663314E-2</v>
      </c>
      <c r="I21" s="257">
        <f>IF(OR('5.3.1 (excl. taxes)'!I48=0,'5.3.1 (excl. taxes)'!I49=0,(ISERROR('5.3.1 (excl. taxes)'!I48/'5.3.1 (excl. taxes)'!I47-1))),"",('5.3.1 (excl. taxes)'!I48/'5.3.1 (excl. taxes)'!I47-1))</f>
        <v>9.7609636216176909E-2</v>
      </c>
      <c r="J21" s="256">
        <f>IF(OR('5.3.1 (excl. taxes)'!J48=0,'5.3.1 (excl. taxes)'!J49=0,(ISERROR('5.3.1 (excl. taxes)'!J48/'5.3.1 (excl. taxes)'!J47-1))),"",('5.3.1 (excl. taxes)'!J48/'5.3.1 (excl. taxes)'!J47-1))</f>
        <v>4.1468864617828727E-2</v>
      </c>
      <c r="K21" s="257">
        <f>IF(OR('5.3.1 (excl. taxes)'!K48=0,'5.3.1 (excl. taxes)'!K49=0,(ISERROR('5.3.1 (excl. taxes)'!K48/'5.3.1 (excl. taxes)'!K47-1))),"",('5.3.1 (excl. taxes)'!K48/'5.3.1 (excl. taxes)'!K47-1))</f>
        <v>0.17155891215418473</v>
      </c>
      <c r="L21" s="258">
        <f>IF(OR('5.3.1 (excl. taxes)'!L48=0,'5.3.1 (excl. taxes)'!L49=0,(ISERROR('5.3.1 (excl. taxes)'!L48/'5.3.1 (excl. taxes)'!L47-1))),"",('5.3.1 (excl. taxes)'!L48/'5.3.1 (excl. taxes)'!L47-1))</f>
        <v>4.0099621349841907E-2</v>
      </c>
      <c r="M21" s="258">
        <f>IF(OR('5.3.1 (excl. taxes)'!M48=0,'5.3.1 (excl. taxes)'!M49=0,(ISERROR('5.3.1 (excl. taxes)'!M48/'5.3.1 (excl. taxes)'!M47-1))),"",('5.3.1 (excl. taxes)'!M48/'5.3.1 (excl. taxes)'!M47-1))</f>
        <v>8.1824554477278877E-3</v>
      </c>
      <c r="N21" s="257">
        <f>IF(OR('5.3.1 (excl. taxes)'!N48=0,'5.3.1 (excl. taxes)'!N49=0,(ISERROR('5.3.1 (excl. taxes)'!N48/'5.3.1 (excl. taxes)'!N47-1))),"",('5.3.1 (excl. taxes)'!N48/'5.3.1 (excl. taxes)'!N47-1))</f>
        <v>4.5169065315861623E-2</v>
      </c>
      <c r="O21" s="257">
        <f>IF(OR('5.3.1 (excl. taxes)'!O48=0,'5.3.1 (excl. taxes)'!O49=0,(ISERROR('5.3.1 (excl. taxes)'!O48/'5.3.1 (excl. taxes)'!O47-1))),"",('5.3.1 (excl. taxes)'!O48/'5.3.1 (excl. taxes)'!O47-1))</f>
        <v>8.7942756978430348E-2</v>
      </c>
      <c r="P21" s="258">
        <f>IF(OR('5.3.1 (excl. taxes)'!P48=0,'5.3.1 (excl. taxes)'!P49=0,(ISERROR('5.3.1 (excl. taxes)'!P48/'5.3.1 (excl. taxes)'!P47-1))),"",('5.3.1 (excl. taxes)'!P48/'5.3.1 (excl. taxes)'!P47-1))</f>
        <v>5.1108005248071686E-2</v>
      </c>
      <c r="Q21" s="257" t="str">
        <f>IF(OR('5.3.1 (excl. taxes)'!Q48=0,'5.3.1 (excl. taxes)'!Q49=0,(ISERROR('5.3.1 (excl. taxes)'!Q48/'5.3.1 (excl. taxes)'!Q47-1))),"",('5.3.1 (excl. taxes)'!Q48/'5.3.1 (excl. taxes)'!Q47-1))</f>
        <v/>
      </c>
      <c r="R21" s="257">
        <f>IF(OR('5.3.1 (excl. taxes)'!R48=0,'5.3.1 (excl. taxes)'!R49=0,(ISERROR('5.3.1 (excl. taxes)'!R48/'5.3.1 (excl. taxes)'!R47-1))),"",('5.3.1 (excl. taxes)'!R48/'5.3.1 (excl. taxes)'!R47-1))</f>
        <v>0.10723847574864576</v>
      </c>
      <c r="S21" s="257">
        <f>IF(OR('5.3.1 (excl. taxes)'!S48=0,'5.3.1 (excl. taxes)'!S49=0,(ISERROR('5.3.1 (excl. taxes)'!S48/'5.3.1 (excl. taxes)'!S47-1))),"",('5.3.1 (excl. taxes)'!S48/'5.3.1 (excl. taxes)'!S47-1))</f>
        <v>4.2917958521524469E-2</v>
      </c>
      <c r="T21" s="258">
        <f>IF(OR('5.3.1 (excl. taxes)'!T48=0,'5.3.1 (excl. taxes)'!T49=0,(ISERROR('5.3.1 (excl. taxes)'!T48/'5.3.1 (excl. taxes)'!T47-1))),"",('5.3.1 (excl. taxes)'!T48/'5.3.1 (excl. taxes)'!T47-1))</f>
        <v>3.4325689083994027E-2</v>
      </c>
      <c r="U21" s="257">
        <f>IF(OR('5.3.1 (excl. taxes)'!U48=0,'5.3.1 (excl. taxes)'!U49=0,(ISERROR('5.3.1 (excl. taxes)'!U48/'5.3.1 (excl. taxes)'!U47-1))),"",('5.3.1 (excl. taxes)'!U48/'5.3.1 (excl. taxes)'!U47-1))</f>
        <v>4.438587015693396E-2</v>
      </c>
      <c r="V21" s="257">
        <f>IF(OR('5.3.1 (excl. taxes)'!V48=0,'5.3.1 (excl. taxes)'!V49=0,(ISERROR('5.3.1 (excl. taxes)'!V48/'5.3.1 (excl. taxes)'!V47-1))),"",('5.3.1 (excl. taxes)'!V48/'5.3.1 (excl. taxes)'!V47-1))</f>
        <v>7.8753726244774835E-2</v>
      </c>
      <c r="W21" s="258">
        <f>IF(OR('5.3.1 (excl. taxes)'!W48=0,'5.3.1 (excl. taxes)'!W49=0,(ISERROR('5.3.1 (excl. taxes)'!W48/'5.3.1 (excl. taxes)'!W47-1))),"",('5.3.1 (excl. taxes)'!W48/'5.3.1 (excl. taxes)'!W47-1))</f>
        <v>0.22074609778062904</v>
      </c>
      <c r="X21" s="257">
        <f>IF(OR('5.3.1 (excl. taxes)'!X48=0,'5.3.1 (excl. taxes)'!X49=0,(ISERROR('5.3.1 (excl. taxes)'!X48/'5.3.1 (excl. taxes)'!X47-1))),"",('5.3.1 (excl. taxes)'!X48/'5.3.1 (excl. taxes)'!X47-1))</f>
        <v>0.12502521826766944</v>
      </c>
      <c r="Y21" s="257">
        <f>IF(OR('5.3.1 (excl. taxes)'!Y48=0,'5.3.1 (excl. taxes)'!Y49=0,(ISERROR('5.3.1 (excl. taxes)'!Y48/'5.3.1 (excl. taxes)'!Y47-1))),"",('5.3.1 (excl. taxes)'!Y48/'5.3.1 (excl. taxes)'!Y47-1))</f>
        <v>0.10946342748976701</v>
      </c>
      <c r="Z21" s="258">
        <f>IF(OR('5.3.1 (excl. taxes)'!Z48=0,'5.3.1 (excl. taxes)'!Z49=0,(ISERROR('5.3.1 (excl. taxes)'!Z48/'5.3.1 (excl. taxes)'!Z47-1))),"",('5.3.1 (excl. taxes)'!Z48/'5.3.1 (excl. taxes)'!Z47-1))</f>
        <v>8.0053703983560709E-2</v>
      </c>
      <c r="AA21" s="258">
        <f>IF(OR('5.3.1 (excl. taxes)'!AA48=0,'5.3.1 (excl. taxes)'!AA49=0,(ISERROR('5.3.1 (excl. taxes)'!AA48/'5.3.1 (excl. taxes)'!AA47-1))),"",('5.3.1 (excl. taxes)'!AA48/'5.3.1 (excl. taxes)'!AA47-1))</f>
        <v>-5.4549501527675903E-2</v>
      </c>
      <c r="AB21" s="257">
        <f>IF(OR('5.3.1 (excl. taxes)'!AB48=0,'5.3.1 (excl. taxes)'!AB49=0,(ISERROR('5.3.1 (excl. taxes)'!AB48/'5.3.1 (excl. taxes)'!AB47-1))),"",('5.3.1 (excl. taxes)'!AB48/'5.3.1 (excl. taxes)'!AB47-1))</f>
        <v>-0.13198070876072632</v>
      </c>
      <c r="AC21" s="257">
        <f>IF(OR('5.3.1 (excl. taxes)'!AC48=0,'5.3.1 (excl. taxes)'!AC49=0,(ISERROR('5.3.1 (excl. taxes)'!AC48/'5.3.1 (excl. taxes)'!AC47-1))),"",('5.3.1 (excl. taxes)'!AC48/'5.3.1 (excl. taxes)'!AC47-1))</f>
        <v>6.5408961835206947E-2</v>
      </c>
    </row>
    <row r="22" spans="1:29" ht="14.25" customHeight="1" x14ac:dyDescent="0.2">
      <c r="A22" s="223" t="s">
        <v>93</v>
      </c>
      <c r="B22" s="257">
        <f>IF(OR('5.3.1 (excl. taxes)'!B49=0,'5.3.1 (excl. taxes)'!B50=0,(ISERROR('5.3.1 (excl. taxes)'!B49/'5.3.1 (excl. taxes)'!B48-1))),"",('5.3.1 (excl. taxes)'!B49/'5.3.1 (excl. taxes)'!B48-1))</f>
        <v>8.210198088673315E-2</v>
      </c>
      <c r="C22" s="258">
        <f>IF(OR('5.3.1 (excl. taxes)'!C49=0,'5.3.1 (excl. taxes)'!C50=0,(ISERROR('5.3.1 (excl. taxes)'!C49/'5.3.1 (excl. taxes)'!C48-1))),"",('5.3.1 (excl. taxes)'!C49/'5.3.1 (excl. taxes)'!C48-1))</f>
        <v>-3.0571099637835664E-2</v>
      </c>
      <c r="D22" s="257">
        <f>IF(OR('5.3.1 (excl. taxes)'!D49=0,'5.3.1 (excl. taxes)'!D50=0,(ISERROR('5.3.1 (excl. taxes)'!D49/'5.3.1 (excl. taxes)'!D48-1))),"",('5.3.1 (excl. taxes)'!D49/'5.3.1 (excl. taxes)'!D48-1))</f>
        <v>-1.9914197442584047E-2</v>
      </c>
      <c r="E22" s="258">
        <f>IF(OR('5.3.1 (excl. taxes)'!E49=0,'5.3.1 (excl. taxes)'!E50=0,(ISERROR('5.3.1 (excl. taxes)'!E49/'5.3.1 (excl. taxes)'!E48-1))),"",('5.3.1 (excl. taxes)'!E49/'5.3.1 (excl. taxes)'!E48-1))</f>
        <v>4.4635043816701359E-2</v>
      </c>
      <c r="F22" s="258">
        <f>IF(OR('5.3.1 (excl. taxes)'!F49=0,'5.3.1 (excl. taxes)'!F50=0,(ISERROR('5.3.1 (excl. taxes)'!F49/'5.3.1 (excl. taxes)'!F48-1))),"",('5.3.1 (excl. taxes)'!F49/'5.3.1 (excl. taxes)'!F48-1))</f>
        <v>4.2279738286497892E-2</v>
      </c>
      <c r="G22" s="257">
        <f>IF(OR('5.3.1 (excl. taxes)'!G49=0,'5.3.1 (excl. taxes)'!G50=0,(ISERROR('5.3.1 (excl. taxes)'!G49/'5.3.1 (excl. taxes)'!G48-1))),"",('5.3.1 (excl. taxes)'!G49/'5.3.1 (excl. taxes)'!G48-1))</f>
        <v>9.2038362590880496E-3</v>
      </c>
      <c r="H22" s="258">
        <f>IF(OR('5.3.1 (excl. taxes)'!H49=0,'5.3.1 (excl. taxes)'!H50=0,(ISERROR('5.3.1 (excl. taxes)'!H49/'5.3.1 (excl. taxes)'!H48-1))),"",('5.3.1 (excl. taxes)'!H49/'5.3.1 (excl. taxes)'!H48-1))</f>
        <v>-5.3755968029134849E-2</v>
      </c>
      <c r="I22" s="257">
        <f>IF(OR('5.3.1 (excl. taxes)'!I49=0,'5.3.1 (excl. taxes)'!I50=0,(ISERROR('5.3.1 (excl. taxes)'!I49/'5.3.1 (excl. taxes)'!I48-1))),"",('5.3.1 (excl. taxes)'!I49/'5.3.1 (excl. taxes)'!I48-1))</f>
        <v>1.211648367716478E-3</v>
      </c>
      <c r="J22" s="257">
        <f>IF(OR('5.3.1 (excl. taxes)'!J49=0,'5.3.1 (excl. taxes)'!J50=0,(ISERROR('5.3.1 (excl. taxes)'!J49/'5.3.1 (excl. taxes)'!J48-1))),"",('5.3.1 (excl. taxes)'!J49/'5.3.1 (excl. taxes)'!J48-1))</f>
        <v>4.2895188412875651E-2</v>
      </c>
      <c r="K22" s="257">
        <f>IF(OR('5.3.1 (excl. taxes)'!K49=0,'5.3.1 (excl. taxes)'!K50=0,(ISERROR('5.3.1 (excl. taxes)'!K49/'5.3.1 (excl. taxes)'!K48-1))),"",('5.3.1 (excl. taxes)'!K49/'5.3.1 (excl. taxes)'!K48-1))</f>
        <v>5.4627245490350251E-2</v>
      </c>
      <c r="L22" s="258">
        <f>IF(OR('5.3.1 (excl. taxes)'!L49=0,'5.3.1 (excl. taxes)'!L50=0,(ISERROR('5.3.1 (excl. taxes)'!L49/'5.3.1 (excl. taxes)'!L48-1))),"",('5.3.1 (excl. taxes)'!L49/'5.3.1 (excl. taxes)'!L48-1))</f>
        <v>7.4084794151889621E-3</v>
      </c>
      <c r="M22" s="258">
        <f>IF(OR('5.3.1 (excl. taxes)'!M49=0,'5.3.1 (excl. taxes)'!M50=0,(ISERROR('5.3.1 (excl. taxes)'!M49/'5.3.1 (excl. taxes)'!M48-1))),"",('5.3.1 (excl. taxes)'!M49/'5.3.1 (excl. taxes)'!M48-1))</f>
        <v>-9.8314846914247189E-2</v>
      </c>
      <c r="N22" s="257">
        <f>IF(OR('5.3.1 (excl. taxes)'!N49=0,'5.3.1 (excl. taxes)'!N50=0,(ISERROR('5.3.1 (excl. taxes)'!N49/'5.3.1 (excl. taxes)'!N48-1))),"",('5.3.1 (excl. taxes)'!N49/'5.3.1 (excl. taxes)'!N48-1))</f>
        <v>6.5279053756696515E-2</v>
      </c>
      <c r="O22" s="257">
        <f>IF(OR('5.3.1 (excl. taxes)'!O49=0,'5.3.1 (excl. taxes)'!O50=0,(ISERROR('5.3.1 (excl. taxes)'!O49/'5.3.1 (excl. taxes)'!O48-1))),"",('5.3.1 (excl. taxes)'!O49/'5.3.1 (excl. taxes)'!O48-1))</f>
        <v>1.402565970168923E-2</v>
      </c>
      <c r="P22" s="258">
        <f>IF(OR('5.3.1 (excl. taxes)'!P49=0,'5.3.1 (excl. taxes)'!P50=0,(ISERROR('5.3.1 (excl. taxes)'!P49/'5.3.1 (excl. taxes)'!P48-1))),"",('5.3.1 (excl. taxes)'!P49/'5.3.1 (excl. taxes)'!P48-1))</f>
        <v>6.7736278539105133E-2</v>
      </c>
      <c r="Q22" s="257" t="str">
        <f>IF(OR('5.3.1 (excl. taxes)'!Q49=0,'5.3.1 (excl. taxes)'!Q50=0,(ISERROR('5.3.1 (excl. taxes)'!Q49/'5.3.1 (excl. taxes)'!Q48-1))),"",('5.3.1 (excl. taxes)'!Q49/'5.3.1 (excl. taxes)'!Q48-1))</f>
        <v/>
      </c>
      <c r="R22" s="257">
        <f>IF(OR('5.3.1 (excl. taxes)'!R49=0,'5.3.1 (excl. taxes)'!R50=0,(ISERROR('5.3.1 (excl. taxes)'!R49/'5.3.1 (excl. taxes)'!R48-1))),"",('5.3.1 (excl. taxes)'!R49/'5.3.1 (excl. taxes)'!R48-1))</f>
        <v>-2.890762256874535E-2</v>
      </c>
      <c r="S22" s="257">
        <f>IF(OR('5.3.1 (excl. taxes)'!S49=0,'5.3.1 (excl. taxes)'!S50=0,(ISERROR('5.3.1 (excl. taxes)'!S49/'5.3.1 (excl. taxes)'!S48-1))),"",('5.3.1 (excl. taxes)'!S49/'5.3.1 (excl. taxes)'!S48-1))</f>
        <v>5.19663394040768E-2</v>
      </c>
      <c r="T22" s="258">
        <f>IF(OR('5.3.1 (excl. taxes)'!T49=0,'5.3.1 (excl. taxes)'!T50=0,(ISERROR('5.3.1 (excl. taxes)'!T49/'5.3.1 (excl. taxes)'!T48-1))),"",('5.3.1 (excl. taxes)'!T49/'5.3.1 (excl. taxes)'!T48-1))</f>
        <v>7.8345352708721672E-2</v>
      </c>
      <c r="U22" s="257">
        <f>IF(OR('5.3.1 (excl. taxes)'!U49=0,'5.3.1 (excl. taxes)'!U50=0,(ISERROR('5.3.1 (excl. taxes)'!U49/'5.3.1 (excl. taxes)'!U48-1))),"",('5.3.1 (excl. taxes)'!U49/'5.3.1 (excl. taxes)'!U48-1))</f>
        <v>3.234904466955002E-2</v>
      </c>
      <c r="V22" s="257">
        <f>IF(OR('5.3.1 (excl. taxes)'!V49=0,'5.3.1 (excl. taxes)'!V50=0,(ISERROR('5.3.1 (excl. taxes)'!V49/'5.3.1 (excl. taxes)'!V48-1))),"",('5.3.1 (excl. taxes)'!V49/'5.3.1 (excl. taxes)'!V48-1))</f>
        <v>-1.6611252470869919E-2</v>
      </c>
      <c r="W22" s="258">
        <f>IF(OR('5.3.1 (excl. taxes)'!W49=0,'5.3.1 (excl. taxes)'!W50=0,(ISERROR('5.3.1 (excl. taxes)'!W49/'5.3.1 (excl. taxes)'!W48-1))),"",('5.3.1 (excl. taxes)'!W49/'5.3.1 (excl. taxes)'!W48-1))</f>
        <v>9.718337056702242E-2</v>
      </c>
      <c r="X22" s="257">
        <f>IF(OR('5.3.1 (excl. taxes)'!X49=0,'5.3.1 (excl. taxes)'!X50=0,(ISERROR('5.3.1 (excl. taxes)'!X49/'5.3.1 (excl. taxes)'!X48-1))),"",('5.3.1 (excl. taxes)'!X49/'5.3.1 (excl. taxes)'!X48-1))</f>
        <v>0.44433330755460454</v>
      </c>
      <c r="Y22" s="257">
        <f>IF(OR('5.3.1 (excl. taxes)'!Y49=0,'5.3.1 (excl. taxes)'!Y50=0,(ISERROR('5.3.1 (excl. taxes)'!Y49/'5.3.1 (excl. taxes)'!Y48-1))),"",('5.3.1 (excl. taxes)'!Y49/'5.3.1 (excl. taxes)'!Y48-1))</f>
        <v>5.6722102042616296E-2</v>
      </c>
      <c r="Z22" s="258">
        <f>IF(OR('5.3.1 (excl. taxes)'!Z49=0,'5.3.1 (excl. taxes)'!Z50=0,(ISERROR('5.3.1 (excl. taxes)'!Z49/'5.3.1 (excl. taxes)'!Z48-1))),"",('5.3.1 (excl. taxes)'!Z49/'5.3.1 (excl. taxes)'!Z48-1))</f>
        <v>5.8762765373113757E-2</v>
      </c>
      <c r="AA22" s="258">
        <f>IF(OR('5.3.1 (excl. taxes)'!AA49=0,'5.3.1 (excl. taxes)'!AA50=0,(ISERROR('5.3.1 (excl. taxes)'!AA49/'5.3.1 (excl. taxes)'!AA48-1))),"",('5.3.1 (excl. taxes)'!AA49/'5.3.1 (excl. taxes)'!AA48-1))</f>
        <v>-0.12373069608021126</v>
      </c>
      <c r="AB22" s="257">
        <f>IF(OR('5.3.1 (excl. taxes)'!AB49=0,'5.3.1 (excl. taxes)'!AB50=0,(ISERROR('5.3.1 (excl. taxes)'!AB49/'5.3.1 (excl. taxes)'!AB48-1))),"",('5.3.1 (excl. taxes)'!AB49/'5.3.1 (excl. taxes)'!AB48-1))</f>
        <v>-5.215897721299223E-2</v>
      </c>
      <c r="AC22" s="257">
        <f>IF(OR('5.3.1 (excl. taxes)'!AC49=0,'5.3.1 (excl. taxes)'!AC50=0,(ISERROR('5.3.1 (excl. taxes)'!AC49/'5.3.1 (excl. taxes)'!AC48-1))),"",('5.3.1 (excl. taxes)'!AC49/'5.3.1 (excl. taxes)'!AC48-1))</f>
        <v>-2.8794947577207464E-2</v>
      </c>
    </row>
    <row r="23" spans="1:29" ht="14.25" customHeight="1" x14ac:dyDescent="0.2">
      <c r="A23" s="223" t="s">
        <v>113</v>
      </c>
      <c r="B23" s="257">
        <f>IF(OR('5.3.1 (excl. taxes)'!B50=0,'5.3.1 (excl. taxes)'!B51=0,(ISERROR('5.3.1 (excl. taxes)'!B50/'5.3.1 (excl. taxes)'!B49-1))),"",('5.3.1 (excl. taxes)'!B50/'5.3.1 (excl. taxes)'!B49-1))</f>
        <v>8.0721400692904677E-2</v>
      </c>
      <c r="C23" s="258">
        <f>IF(OR('5.3.1 (excl. taxes)'!C50=0,'5.3.1 (excl. taxes)'!C51=0,(ISERROR('5.3.1 (excl. taxes)'!C50/'5.3.1 (excl. taxes)'!C49-1))),"",('5.3.1 (excl. taxes)'!C50/'5.3.1 (excl. taxes)'!C49-1))</f>
        <v>3.6179165112628864E-2</v>
      </c>
      <c r="D23" s="257">
        <f>IF(OR('5.3.1 (excl. taxes)'!D50=0,'5.3.1 (excl. taxes)'!D51=0,(ISERROR('5.3.1 (excl. taxes)'!D50/'5.3.1 (excl. taxes)'!D49-1))),"",('5.3.1 (excl. taxes)'!D50/'5.3.1 (excl. taxes)'!D49-1))</f>
        <v>9.1078101488652363E-2</v>
      </c>
      <c r="E23" s="258">
        <f>IF(OR('5.3.1 (excl. taxes)'!E50=0,'5.3.1 (excl. taxes)'!E51=0,(ISERROR('5.3.1 (excl. taxes)'!E50/'5.3.1 (excl. taxes)'!E49-1))),"",('5.3.1 (excl. taxes)'!E50/'5.3.1 (excl. taxes)'!E49-1))</f>
        <v>6.6550218802676753E-3</v>
      </c>
      <c r="F23" s="258">
        <f>IF(OR('5.3.1 (excl. taxes)'!F50=0,'5.3.1 (excl. taxes)'!F51=0,(ISERROR('5.3.1 (excl. taxes)'!F50/'5.3.1 (excl. taxes)'!F49-1))),"",('5.3.1 (excl. taxes)'!F50/'5.3.1 (excl. taxes)'!F49-1))</f>
        <v>7.8603908736214922E-2</v>
      </c>
      <c r="G23" s="257">
        <f>IF(OR('5.3.1 (excl. taxes)'!G50=0,'5.3.1 (excl. taxes)'!G51=0,(ISERROR('5.3.1 (excl. taxes)'!G50/'5.3.1 (excl. taxes)'!G49-1))),"",('5.3.1 (excl. taxes)'!G50/'5.3.1 (excl. taxes)'!G49-1))</f>
        <v>4.5140373625464303E-2</v>
      </c>
      <c r="H23" s="258">
        <f>IF(OR('5.3.1 (excl. taxes)'!H50=0,'5.3.1 (excl. taxes)'!H51=0,(ISERROR('5.3.1 (excl. taxes)'!H50/'5.3.1 (excl. taxes)'!H49-1))),"",('5.3.1 (excl. taxes)'!H50/'5.3.1 (excl. taxes)'!H49-1))</f>
        <v>1.4344017382931673E-2</v>
      </c>
      <c r="I23" s="257">
        <f>IF(OR('5.3.1 (excl. taxes)'!I50=0,'5.3.1 (excl. taxes)'!I51=0,(ISERROR('5.3.1 (excl. taxes)'!I50/'5.3.1 (excl. taxes)'!I49-1))),"",('5.3.1 (excl. taxes)'!I50/'5.3.1 (excl. taxes)'!I49-1))</f>
        <v>4.7565331878301365E-2</v>
      </c>
      <c r="J23" s="257">
        <f>IF(OR('5.3.1 (excl. taxes)'!J50=0,'5.3.1 (excl. taxes)'!J51=0,(ISERROR('5.3.1 (excl. taxes)'!J50/'5.3.1 (excl. taxes)'!J49-1))),"",('5.3.1 (excl. taxes)'!J50/'5.3.1 (excl. taxes)'!J49-1))</f>
        <v>4.4984258526680865E-2</v>
      </c>
      <c r="K23" s="257">
        <f>IF(OR('5.3.1 (excl. taxes)'!K50=0,'5.3.1 (excl. taxes)'!K51=0,(ISERROR('5.3.1 (excl. taxes)'!K50/'5.3.1 (excl. taxes)'!K49-1))),"",('5.3.1 (excl. taxes)'!K50/'5.3.1 (excl. taxes)'!K49-1))</f>
        <v>2.7680049462207146E-2</v>
      </c>
      <c r="L23" s="258">
        <f>IF(OR('5.3.1 (excl. taxes)'!L50=0,'5.3.1 (excl. taxes)'!L51=0,(ISERROR('5.3.1 (excl. taxes)'!L50/'5.3.1 (excl. taxes)'!L49-1))),"",('5.3.1 (excl. taxes)'!L50/'5.3.1 (excl. taxes)'!L49-1))</f>
        <v>7.0396262724828462E-2</v>
      </c>
      <c r="M23" s="258">
        <f>IF(OR('5.3.1 (excl. taxes)'!M50=0,'5.3.1 (excl. taxes)'!M51=0,(ISERROR('5.3.1 (excl. taxes)'!M50/'5.3.1 (excl. taxes)'!M49-1))),"",('5.3.1 (excl. taxes)'!M50/'5.3.1 (excl. taxes)'!M49-1))</f>
        <v>7.3985524217060838E-2</v>
      </c>
      <c r="N23" s="257">
        <f>IF(OR('5.3.1 (excl. taxes)'!N50=0,'5.3.1 (excl. taxes)'!N51=0,(ISERROR('5.3.1 (excl. taxes)'!N50/'5.3.1 (excl. taxes)'!N49-1))),"",('5.3.1 (excl. taxes)'!N50/'5.3.1 (excl. taxes)'!N49-1))</f>
        <v>5.8964369147964657E-3</v>
      </c>
      <c r="O23" s="257">
        <f>IF(OR('5.3.1 (excl. taxes)'!O50=0,'5.3.1 (excl. taxes)'!O51=0,(ISERROR('5.3.1 (excl. taxes)'!O50/'5.3.1 (excl. taxes)'!O49-1))),"",('5.3.1 (excl. taxes)'!O50/'5.3.1 (excl. taxes)'!O49-1))</f>
        <v>6.3456301746050991E-2</v>
      </c>
      <c r="P23" s="258">
        <f>IF(OR('5.3.1 (excl. taxes)'!P50=0,'5.3.1 (excl. taxes)'!P51=0,(ISERROR('5.3.1 (excl. taxes)'!P50/'5.3.1 (excl. taxes)'!P49-1))),"",('5.3.1 (excl. taxes)'!P50/'5.3.1 (excl. taxes)'!P49-1))</f>
        <v>9.1976202997626766E-2</v>
      </c>
      <c r="Q23" s="257" t="str">
        <f>IF(OR('5.3.1 (excl. taxes)'!Q50=0,'5.3.1 (excl. taxes)'!Q51=0,(ISERROR('5.3.1 (excl. taxes)'!Q50/'5.3.1 (excl. taxes)'!Q49-1))),"",('5.3.1 (excl. taxes)'!Q50/'5.3.1 (excl. taxes)'!Q49-1))</f>
        <v/>
      </c>
      <c r="R23" s="257">
        <f>IF(OR('5.3.1 (excl. taxes)'!R50=0,'5.3.1 (excl. taxes)'!R51=0,(ISERROR('5.3.1 (excl. taxes)'!R50/'5.3.1 (excl. taxes)'!R49-1))),"",('5.3.1 (excl. taxes)'!R50/'5.3.1 (excl. taxes)'!R49-1))</f>
        <v>0.131234589942133</v>
      </c>
      <c r="S23" s="257">
        <f>IF(OR('5.3.1 (excl. taxes)'!S50=0,'5.3.1 (excl. taxes)'!S51=0,(ISERROR('5.3.1 (excl. taxes)'!S50/'5.3.1 (excl. taxes)'!S49-1))),"",('5.3.1 (excl. taxes)'!S50/'5.3.1 (excl. taxes)'!S49-1))</f>
        <v>0.12940667886024015</v>
      </c>
      <c r="T23" s="258">
        <f>IF(OR('5.3.1 (excl. taxes)'!T50=0,'5.3.1 (excl. taxes)'!T51=0,(ISERROR('5.3.1 (excl. taxes)'!T50/'5.3.1 (excl. taxes)'!T49-1))),"",('5.3.1 (excl. taxes)'!T50/'5.3.1 (excl. taxes)'!T49-1))</f>
        <v>-2.8133976167025065E-2</v>
      </c>
      <c r="U23" s="257">
        <f>IF(OR('5.3.1 (excl. taxes)'!U50=0,'5.3.1 (excl. taxes)'!U51=0,(ISERROR('5.3.1 (excl. taxes)'!U50/'5.3.1 (excl. taxes)'!U49-1))),"",('5.3.1 (excl. taxes)'!U50/'5.3.1 (excl. taxes)'!U49-1))</f>
        <v>6.9079215487091616E-2</v>
      </c>
      <c r="V23" s="257">
        <f>IF(OR('5.3.1 (excl. taxes)'!V50=0,'5.3.1 (excl. taxes)'!V51=0,(ISERROR('5.3.1 (excl. taxes)'!V50/'5.3.1 (excl. taxes)'!V49-1))),"",('5.3.1 (excl. taxes)'!V50/'5.3.1 (excl. taxes)'!V49-1))</f>
        <v>-1.2267103769462606E-2</v>
      </c>
      <c r="W23" s="258">
        <f>IF(OR('5.3.1 (excl. taxes)'!W50=0,'5.3.1 (excl. taxes)'!W51=0,(ISERROR('5.3.1 (excl. taxes)'!W50/'5.3.1 (excl. taxes)'!W49-1))),"",('5.3.1 (excl. taxes)'!W50/'5.3.1 (excl. taxes)'!W49-1))</f>
        <v>-3.2410021841587477E-2</v>
      </c>
      <c r="X23" s="257">
        <f>IF(OR('5.3.1 (excl. taxes)'!X50=0,'5.3.1 (excl. taxes)'!X51=0,(ISERROR('5.3.1 (excl. taxes)'!X50/'5.3.1 (excl. taxes)'!X49-1))),"",('5.3.1 (excl. taxes)'!X50/'5.3.1 (excl. taxes)'!X49-1))</f>
        <v>-8.0001770298271824E-2</v>
      </c>
      <c r="Y23" s="257">
        <f>IF(OR('5.3.1 (excl. taxes)'!Y50=0,'5.3.1 (excl. taxes)'!Y51=0,(ISERROR('5.3.1 (excl. taxes)'!Y50/'5.3.1 (excl. taxes)'!Y49-1))),"",('5.3.1 (excl. taxes)'!Y50/'5.3.1 (excl. taxes)'!Y49-1))</f>
        <v>0.13261464103631182</v>
      </c>
      <c r="Z23" s="258">
        <f>IF(OR('5.3.1 (excl. taxes)'!Z50=0,'5.3.1 (excl. taxes)'!Z51=0,(ISERROR('5.3.1 (excl. taxes)'!Z50/'5.3.1 (excl. taxes)'!Z49-1))),"",('5.3.1 (excl. taxes)'!Z50/'5.3.1 (excl. taxes)'!Z49-1))</f>
        <v>8.7783554273029196E-2</v>
      </c>
      <c r="AA23" s="258">
        <f>IF(OR('5.3.1 (excl. taxes)'!AA50=0,'5.3.1 (excl. taxes)'!AA51=0,(ISERROR('5.3.1 (excl. taxes)'!AA50/'5.3.1 (excl. taxes)'!AA49-1))),"",('5.3.1 (excl. taxes)'!AA50/'5.3.1 (excl. taxes)'!AA49-1))</f>
        <v>2.4735409605529668E-2</v>
      </c>
      <c r="AB23" s="257">
        <f>IF(OR('5.3.1 (excl. taxes)'!AB50=0,'5.3.1 (excl. taxes)'!AB51=0,(ISERROR('5.3.1 (excl. taxes)'!AB50/'5.3.1 (excl. taxes)'!AB49-1))),"",('5.3.1 (excl. taxes)'!AB50/'5.3.1 (excl. taxes)'!AB49-1))</f>
        <v>0.3165240441633792</v>
      </c>
      <c r="AC23" s="257">
        <f>IF(OR('5.3.1 (excl. taxes)'!AC50=0,'5.3.1 (excl. taxes)'!AC51=0,(ISERROR('5.3.1 (excl. taxes)'!AC50/'5.3.1 (excl. taxes)'!AC49-1))),"",('5.3.1 (excl. taxes)'!AC50/'5.3.1 (excl. taxes)'!AC49-1))</f>
        <v>3.2027913367834948E-2</v>
      </c>
    </row>
    <row r="24" spans="1:29" ht="14.25" customHeight="1" x14ac:dyDescent="0.2">
      <c r="A24" s="223" t="s">
        <v>123</v>
      </c>
      <c r="B24" s="256">
        <f>IF(OR('5.3.1 (excl. taxes)'!B51=0,'5.3.1 (excl. taxes)'!B52=0,(ISERROR('5.3.1 (excl. taxes)'!B51/'5.3.1 (excl. taxes)'!B50-1))),"",('5.3.1 (excl. taxes)'!B51/'5.3.1 (excl. taxes)'!B50-1))</f>
        <v>5.5072619823570479E-2</v>
      </c>
      <c r="C24" s="260">
        <f>IF(OR('5.3.1 (excl. taxes)'!C51=0,'5.3.1 (excl. taxes)'!C52=0,(ISERROR('5.3.1 (excl. taxes)'!C51/'5.3.1 (excl. taxes)'!C50-1))),"",('5.3.1 (excl. taxes)'!C51/'5.3.1 (excl. taxes)'!C50-1))</f>
        <v>-2.7726074242863108E-3</v>
      </c>
      <c r="D24" s="256">
        <f>IF(OR('5.3.1 (excl. taxes)'!D51=0,'5.3.1 (excl. taxes)'!D52=0,(ISERROR('5.3.1 (excl. taxes)'!D51/'5.3.1 (excl. taxes)'!D50-1))),"",('5.3.1 (excl. taxes)'!D51/'5.3.1 (excl. taxes)'!D50-1))</f>
        <v>-5.2679048048315691E-2</v>
      </c>
      <c r="E24" s="260">
        <f>IF(OR('5.3.1 (excl. taxes)'!E51=0,'5.3.1 (excl. taxes)'!E52=0,(ISERROR('5.3.1 (excl. taxes)'!E51/'5.3.1 (excl. taxes)'!E50-1))),"",('5.3.1 (excl. taxes)'!E51/'5.3.1 (excl. taxes)'!E50-1))</f>
        <v>2.991400805830402E-2</v>
      </c>
      <c r="F24" s="260">
        <f>IF(OR('5.3.1 (excl. taxes)'!F51=0,'5.3.1 (excl. taxes)'!F52=0,(ISERROR('5.3.1 (excl. taxes)'!F51/'5.3.1 (excl. taxes)'!F50-1))),"",('5.3.1 (excl. taxes)'!F51/'5.3.1 (excl. taxes)'!F50-1))</f>
        <v>6.227957436660625E-2</v>
      </c>
      <c r="G24" s="256">
        <f>IF(OR('5.3.1 (excl. taxes)'!G51=0,'5.3.1 (excl. taxes)'!G52=0,(ISERROR('5.3.1 (excl. taxes)'!G51/'5.3.1 (excl. taxes)'!G50-1))),"",('5.3.1 (excl. taxes)'!G51/'5.3.1 (excl. taxes)'!G50-1))</f>
        <v>8.6283828515650196E-2</v>
      </c>
      <c r="H24" s="260" t="str">
        <f>IF(OR('5.3.1 (excl. taxes)'!H51=0,'5.3.1 (excl. taxes)'!H52=0,(ISERROR('5.3.1 (excl. taxes)'!H51/'5.3.1 (excl. taxes)'!H50-1))),"",('5.3.1 (excl. taxes)'!H51/'5.3.1 (excl. taxes)'!H50-1))</f>
        <v/>
      </c>
      <c r="I24" s="256">
        <f>IF(OR('5.3.1 (excl. taxes)'!I51=0,'5.3.1 (excl. taxes)'!I52=0,(ISERROR('5.3.1 (excl. taxes)'!I51/'5.3.1 (excl. taxes)'!I50-1))),"",('5.3.1 (excl. taxes)'!I51/'5.3.1 (excl. taxes)'!I50-1))</f>
        <v>-2.1940759804781051E-2</v>
      </c>
      <c r="J24" s="256" t="str">
        <f>IF(OR('5.3.1 (excl. taxes)'!J51=0,'5.3.1 (excl. taxes)'!J52=0,(ISERROR('5.3.1 (excl. taxes)'!J51/'5.3.1 (excl. taxes)'!J50-1))),"",('5.3.1 (excl. taxes)'!J51/'5.3.1 (excl. taxes)'!J50-1))</f>
        <v/>
      </c>
      <c r="K24" s="256">
        <f>IF(OR('5.3.1 (excl. taxes)'!K51=0,'5.3.1 (excl. taxes)'!K52=0,(ISERROR('5.3.1 (excl. taxes)'!K51/'5.3.1 (excl. taxes)'!K50-1))),"",('5.3.1 (excl. taxes)'!K51/'5.3.1 (excl. taxes)'!K50-1))</f>
        <v>3.6051943473077719E-2</v>
      </c>
      <c r="L24" s="260">
        <f>IF(OR('5.3.1 (excl. taxes)'!L51=0,'5.3.1 (excl. taxes)'!L52=0,(ISERROR('5.3.1 (excl. taxes)'!L51/'5.3.1 (excl. taxes)'!L50-1))),"",('5.3.1 (excl. taxes)'!L51/'5.3.1 (excl. taxes)'!L50-1))</f>
        <v>1.1425650780929608E-3</v>
      </c>
      <c r="M24" s="260">
        <f>IF(OR('5.3.1 (excl. taxes)'!M51=0,'5.3.1 (excl. taxes)'!M52=0,(ISERROR('5.3.1 (excl. taxes)'!M51/'5.3.1 (excl. taxes)'!M50-1))),"",('5.3.1 (excl. taxes)'!M51/'5.3.1 (excl. taxes)'!M50-1))</f>
        <v>-7.5490750390544314E-2</v>
      </c>
      <c r="N24" s="256">
        <f>IF(OR('5.3.1 (excl. taxes)'!N51=0,'5.3.1 (excl. taxes)'!N52=0,(ISERROR('5.3.1 (excl. taxes)'!N51/'5.3.1 (excl. taxes)'!N50-1))),"",('5.3.1 (excl. taxes)'!N51/'5.3.1 (excl. taxes)'!N50-1))</f>
        <v>-5.0041609283198452E-2</v>
      </c>
      <c r="O24" s="256">
        <f>IF(OR('5.3.1 (excl. taxes)'!O51=0,'5.3.1 (excl. taxes)'!O52=0,(ISERROR('5.3.1 (excl. taxes)'!O51/'5.3.1 (excl. taxes)'!O50-1))),"",('5.3.1 (excl. taxes)'!O51/'5.3.1 (excl. taxes)'!O50-1))</f>
        <v>-6.1628889612584503E-2</v>
      </c>
      <c r="P24" s="260">
        <f>IF(OR('5.3.1 (excl. taxes)'!P51=0,'5.3.1 (excl. taxes)'!P52=0,(ISERROR('5.3.1 (excl. taxes)'!P51/'5.3.1 (excl. taxes)'!P50-1))),"",('5.3.1 (excl. taxes)'!P51/'5.3.1 (excl. taxes)'!P50-1))</f>
        <v>4.2388950824215454E-2</v>
      </c>
      <c r="Q24" s="256" t="str">
        <f>IF(OR('5.3.1 (excl. taxes)'!Q51=0,'5.3.1 (excl. taxes)'!Q52=0,(ISERROR('5.3.1 (excl. taxes)'!Q51/'5.3.1 (excl. taxes)'!Q50-1))),"",('5.3.1 (excl. taxes)'!Q51/'5.3.1 (excl. taxes)'!Q50-1))</f>
        <v/>
      </c>
      <c r="R24" s="256">
        <f>IF(OR('5.3.1 (excl. taxes)'!R51=0,'5.3.1 (excl. taxes)'!R52=0,(ISERROR('5.3.1 (excl. taxes)'!R51/'5.3.1 (excl. taxes)'!R50-1))),"",('5.3.1 (excl. taxes)'!R51/'5.3.1 (excl. taxes)'!R50-1))</f>
        <v>-1.746657523588957E-2</v>
      </c>
      <c r="S24" s="256">
        <f>IF(OR('5.3.1 (excl. taxes)'!S51=0,'5.3.1 (excl. taxes)'!S52=0,(ISERROR('5.3.1 (excl. taxes)'!S51/'5.3.1 (excl. taxes)'!S50-1))),"",('5.3.1 (excl. taxes)'!S51/'5.3.1 (excl. taxes)'!S50-1))</f>
        <v>6.4293199340743623E-2</v>
      </c>
      <c r="T24" s="260">
        <f>IF(OR('5.3.1 (excl. taxes)'!T51=0,'5.3.1 (excl. taxes)'!T52=0,(ISERROR('5.3.1 (excl. taxes)'!T51/'5.3.1 (excl. taxes)'!T50-1))),"",('5.3.1 (excl. taxes)'!T51/'5.3.1 (excl. taxes)'!T50-1))</f>
        <v>-0.11260695146712429</v>
      </c>
      <c r="U24" s="256">
        <f>IF(OR('5.3.1 (excl. taxes)'!U51=0,'5.3.1 (excl. taxes)'!U52=0,(ISERROR('5.3.1 (excl. taxes)'!U51/'5.3.1 (excl. taxes)'!U50-1))),"",('5.3.1 (excl. taxes)'!U51/'5.3.1 (excl. taxes)'!U50-1))</f>
        <v>-2.0550318584150018E-2</v>
      </c>
      <c r="V24" s="256">
        <f>IF(OR('5.3.1 (excl. taxes)'!V51=0,'5.3.1 (excl. taxes)'!V52=0,(ISERROR('5.3.1 (excl. taxes)'!V51/'5.3.1 (excl. taxes)'!V50-1))),"",('5.3.1 (excl. taxes)'!V51/'5.3.1 (excl. taxes)'!V50-1))</f>
        <v>-1.0167541874236852E-2</v>
      </c>
      <c r="W24" s="260">
        <f>IF(OR('5.3.1 (excl. taxes)'!W51=0,'5.3.1 (excl. taxes)'!W52=0,(ISERROR('5.3.1 (excl. taxes)'!W51/'5.3.1 (excl. taxes)'!W50-1))),"",('5.3.1 (excl. taxes)'!W51/'5.3.1 (excl. taxes)'!W50-1))</f>
        <v>8.1441759690031423E-2</v>
      </c>
      <c r="X24" s="256">
        <f>IF(OR('5.3.1 (excl. taxes)'!X51=0,'5.3.1 (excl. taxes)'!X52=0,(ISERROR('5.3.1 (excl. taxes)'!X51/'5.3.1 (excl. taxes)'!X50-1))),"",('5.3.1 (excl. taxes)'!X51/'5.3.1 (excl. taxes)'!X50-1))</f>
        <v>-0.66555232322142732</v>
      </c>
      <c r="Y24" s="256">
        <f>IF(OR('5.3.1 (excl. taxes)'!Y51=0,'5.3.1 (excl. taxes)'!Y52=0,(ISERROR('5.3.1 (excl. taxes)'!Y51/'5.3.1 (excl. taxes)'!Y50-1))),"",('5.3.1 (excl. taxes)'!Y51/'5.3.1 (excl. taxes)'!Y50-1))</f>
        <v>8.2999825252692228E-2</v>
      </c>
      <c r="Z24" s="260">
        <f>IF(OR('5.3.1 (excl. taxes)'!Z51=0,'5.3.1 (excl. taxes)'!Z52=0,(ISERROR('5.3.1 (excl. taxes)'!Z51/'5.3.1 (excl. taxes)'!Z50-1))),"",('5.3.1 (excl. taxes)'!Z51/'5.3.1 (excl. taxes)'!Z50-1))</f>
        <v>-2.7437908261229715E-4</v>
      </c>
      <c r="AA24" s="260">
        <f>IF(OR('5.3.1 (excl. taxes)'!AA51=0,'5.3.1 (excl. taxes)'!AA52=0,(ISERROR('5.3.1 (excl. taxes)'!AA51/'5.3.1 (excl. taxes)'!AA50-1))),"",('5.3.1 (excl. taxes)'!AA51/'5.3.1 (excl. taxes)'!AA50-1))</f>
        <v>4.7053508539577571E-2</v>
      </c>
      <c r="AB24" s="256">
        <f>IF(OR('5.3.1 (excl. taxes)'!AB51=0,'5.3.1 (excl. taxes)'!AB52=0,(ISERROR('5.3.1 (excl. taxes)'!AB51/'5.3.1 (excl. taxes)'!AB50-1))),"",('5.3.1 (excl. taxes)'!AB51/'5.3.1 (excl. taxes)'!AB50-1))</f>
        <v>-3.4609173805459359E-2</v>
      </c>
      <c r="AC24" s="256" t="str">
        <f>IF(OR('5.3.1 (excl. taxes)'!AC51=0,'5.3.1 (excl. taxes)'!AC52=0,(ISERROR('5.3.1 (excl. taxes)'!AC51/'5.3.1 (excl. taxes)'!AC50-1))),"",('5.3.1 (excl. taxes)'!AC51/'5.3.1 (excl. taxes)'!AC50-1))</f>
        <v/>
      </c>
    </row>
    <row r="25" spans="1:29" ht="14.25" customHeight="1" x14ac:dyDescent="0.2">
      <c r="A25" s="223" t="s">
        <v>126</v>
      </c>
      <c r="B25" s="261">
        <f>IF(OR('5.3.1 (excl. taxes)'!B52=0,'5.3.1 (excl. taxes)'!B53=0,(ISERROR('5.3.1 (excl. taxes)'!B52/'5.3.1 (excl. taxes)'!B51-1))),"",('5.3.1 (excl. taxes)'!B52/'5.3.1 (excl. taxes)'!B51-1))</f>
        <v>0.14272153467485649</v>
      </c>
      <c r="C25" s="261">
        <f>IF(OR('5.3.1 (excl. taxes)'!C52=0,'5.3.1 (excl. taxes)'!C53=0,(ISERROR('5.3.1 (excl. taxes)'!C52/'5.3.1 (excl. taxes)'!C51-1))),"",('5.3.1 (excl. taxes)'!C52/'5.3.1 (excl. taxes)'!C51-1))</f>
        <v>9.4317602573878556E-2</v>
      </c>
      <c r="D25" s="261">
        <f>IF(OR('5.3.1 (excl. taxes)'!D52=0,'5.3.1 (excl. taxes)'!D53=0,(ISERROR('5.3.1 (excl. taxes)'!D52/'5.3.1 (excl. taxes)'!D51-1))),"",('5.3.1 (excl. taxes)'!D52/'5.3.1 (excl. taxes)'!D51-1))</f>
        <v>0.66278038524246408</v>
      </c>
      <c r="E25" s="261">
        <f>IF(OR('5.3.1 (excl. taxes)'!E52=0,'5.3.1 (excl. taxes)'!E53=0,(ISERROR('5.3.1 (excl. taxes)'!E52/'5.3.1 (excl. taxes)'!E51-1))),"",('5.3.1 (excl. taxes)'!E52/'5.3.1 (excl. taxes)'!E51-1))</f>
        <v>0.10371239855354641</v>
      </c>
      <c r="F25" s="261">
        <f>IF(OR('5.3.1 (excl. taxes)'!F52=0,'5.3.1 (excl. taxes)'!F53=0,(ISERROR('5.3.1 (excl. taxes)'!F52/'5.3.1 (excl. taxes)'!F51-1))),"",('5.3.1 (excl. taxes)'!F52/'5.3.1 (excl. taxes)'!F51-1))</f>
        <v>3.1215399884191974E-2</v>
      </c>
      <c r="G25" s="261">
        <f>IF(OR('5.3.1 (excl. taxes)'!G52=0,'5.3.1 (excl. taxes)'!G53=0,(ISERROR('5.3.1 (excl. taxes)'!G52/'5.3.1 (excl. taxes)'!G51-1))),"",('5.3.1 (excl. taxes)'!G52/'5.3.1 (excl. taxes)'!G51-1))</f>
        <v>9.825356606100133E-2</v>
      </c>
      <c r="H25" s="261" t="str">
        <f>IF(OR('5.3.1 (excl. taxes)'!H52=0,'5.3.1 (excl. taxes)'!H53=0,(ISERROR('5.3.1 (excl. taxes)'!H52/'5.3.1 (excl. taxes)'!H51-1))),"",('5.3.1 (excl. taxes)'!H52/'5.3.1 (excl. taxes)'!H51-1))</f>
        <v/>
      </c>
      <c r="I25" s="261">
        <f>IF(OR('5.3.1 (excl. taxes)'!I52=0,'5.3.1 (excl. taxes)'!I53=0,(ISERROR('5.3.1 (excl. taxes)'!I52/'5.3.1 (excl. taxes)'!I51-1))),"",('5.3.1 (excl. taxes)'!I52/'5.3.1 (excl. taxes)'!I51-1))</f>
        <v>0.27680209993262861</v>
      </c>
      <c r="J25" s="261" t="str">
        <f>IF(OR('5.3.1 (excl. taxes)'!J52=0,'5.3.1 (excl. taxes)'!J53=0,(ISERROR('5.3.1 (excl. taxes)'!J52/'5.3.1 (excl. taxes)'!J51-1))),"",('5.3.1 (excl. taxes)'!J52/'5.3.1 (excl. taxes)'!J51-1))</f>
        <v/>
      </c>
      <c r="K25" s="261">
        <f>IF(OR('5.3.1 (excl. taxes)'!K52=0,'5.3.1 (excl. taxes)'!K53=0,(ISERROR('5.3.1 (excl. taxes)'!K52/'5.3.1 (excl. taxes)'!K51-1))),"",('5.3.1 (excl. taxes)'!K52/'5.3.1 (excl. taxes)'!K51-1))</f>
        <v>0.261403351491025</v>
      </c>
      <c r="L25" s="261">
        <f>IF(OR('5.3.1 (excl. taxes)'!L52=0,'5.3.1 (excl. taxes)'!L53=0,(ISERROR('5.3.1 (excl. taxes)'!L52/'5.3.1 (excl. taxes)'!L51-1))),"",('5.3.1 (excl. taxes)'!L52/'5.3.1 (excl. taxes)'!L51-1))</f>
        <v>0.2173300489064045</v>
      </c>
      <c r="M25" s="261">
        <f>IF(OR('5.3.1 (excl. taxes)'!M52=0,'5.3.1 (excl. taxes)'!M53=0,(ISERROR('5.3.1 (excl. taxes)'!M52/'5.3.1 (excl. taxes)'!M51-1))),"",('5.3.1 (excl. taxes)'!M52/'5.3.1 (excl. taxes)'!M51-1))</f>
        <v>1.0497804178386749E-2</v>
      </c>
      <c r="N25" s="261">
        <f>IF(OR('5.3.1 (excl. taxes)'!N52=0,'5.3.1 (excl. taxes)'!N53=0,(ISERROR('5.3.1 (excl. taxes)'!N52/'5.3.1 (excl. taxes)'!N51-1))),"",('5.3.1 (excl. taxes)'!N52/'5.3.1 (excl. taxes)'!N51-1))</f>
        <v>0.17905904118914306</v>
      </c>
      <c r="O25" s="261" t="str">
        <f>IF(OR('5.3.1 (excl. taxes)'!O52=0,'5.3.1 (excl. taxes)'!O53=0,(ISERROR('5.3.1 (excl. taxes)'!O52/'5.3.1 (excl. taxes)'!O51-1))),"",('5.3.1 (excl. taxes)'!O52/'5.3.1 (excl. taxes)'!O51-1))</f>
        <v/>
      </c>
      <c r="P25" s="261">
        <f>IF(OR('5.3.1 (excl. taxes)'!P52=0,'5.3.1 (excl. taxes)'!P53=0,(ISERROR('5.3.1 (excl. taxes)'!P52/'5.3.1 (excl. taxes)'!P51-1))),"",('5.3.1 (excl. taxes)'!P52/'5.3.1 (excl. taxes)'!P51-1))</f>
        <v>0.14333466727806687</v>
      </c>
      <c r="Q25" s="261" t="str">
        <f>IF(OR('5.3.1 (excl. taxes)'!Q52=0,'5.3.1 (excl. taxes)'!Q53=0,(ISERROR('5.3.1 (excl. taxes)'!Q52/'5.3.1 (excl. taxes)'!Q51-1))),"",('5.3.1 (excl. taxes)'!Q52/'5.3.1 (excl. taxes)'!Q51-1))</f>
        <v/>
      </c>
      <c r="R25" s="261">
        <f>IF(OR('5.3.1 (excl. taxes)'!R52=0,'5.3.1 (excl. taxes)'!R53=0,(ISERROR('5.3.1 (excl. taxes)'!R52/'5.3.1 (excl. taxes)'!R51-1))),"",('5.3.1 (excl. taxes)'!R52/'5.3.1 (excl. taxes)'!R51-1))</f>
        <v>-3.6595391264229726E-2</v>
      </c>
      <c r="S25" s="261">
        <f>IF(OR('5.3.1 (excl. taxes)'!S52=0,'5.3.1 (excl. taxes)'!S53=0,(ISERROR('5.3.1 (excl. taxes)'!S52/'5.3.1 (excl. taxes)'!S51-1))),"",('5.3.1 (excl. taxes)'!S52/'5.3.1 (excl. taxes)'!S51-1))</f>
        <v>2.9176654523231038E-2</v>
      </c>
      <c r="T25" s="261">
        <f>IF(OR('5.3.1 (excl. taxes)'!T52=0,'5.3.1 (excl. taxes)'!T53=0,(ISERROR('5.3.1 (excl. taxes)'!T52/'5.3.1 (excl. taxes)'!T51-1))),"",('5.3.1 (excl. taxes)'!T52/'5.3.1 (excl. taxes)'!T51-1))</f>
        <v>0.12848896051566316</v>
      </c>
      <c r="U25" s="261">
        <f>IF(OR('5.3.1 (excl. taxes)'!U52=0,'5.3.1 (excl. taxes)'!U53=0,(ISERROR('5.3.1 (excl. taxes)'!U52/'5.3.1 (excl. taxes)'!U51-1))),"",('5.3.1 (excl. taxes)'!U52/'5.3.1 (excl. taxes)'!U51-1))</f>
        <v>-0.1558784491890185</v>
      </c>
      <c r="V25" s="261">
        <f>IF(OR('5.3.1 (excl. taxes)'!V52=0,'5.3.1 (excl. taxes)'!V53=0,(ISERROR('5.3.1 (excl. taxes)'!V52/'5.3.1 (excl. taxes)'!V51-1))),"",('5.3.1 (excl. taxes)'!V52/'5.3.1 (excl. taxes)'!V51-1))</f>
        <v>-5.5332239265352134E-2</v>
      </c>
      <c r="W25" s="261" t="str">
        <f>IF(OR('5.3.1 (excl. taxes)'!W52=0,'5.3.1 (excl. taxes)'!W53=0,(ISERROR('5.3.1 (excl. taxes)'!W52/'5.3.1 (excl. taxes)'!W51-1))),"",('5.3.1 (excl. taxes)'!W52/'5.3.1 (excl. taxes)'!W51-1))</f>
        <v/>
      </c>
      <c r="X25" s="261">
        <f>IF(OR('5.3.1 (excl. taxes)'!X52=0,'5.3.1 (excl. taxes)'!X53=0,(ISERROR('5.3.1 (excl. taxes)'!X52/'5.3.1 (excl. taxes)'!X51-1))),"",('5.3.1 (excl. taxes)'!X52/'5.3.1 (excl. taxes)'!X51-1))</f>
        <v>3.5253235613951821</v>
      </c>
      <c r="Y25" s="261">
        <f>IF(OR('5.3.1 (excl. taxes)'!Y52=0,'5.3.1 (excl. taxes)'!Y53=0,(ISERROR('5.3.1 (excl. taxes)'!Y52/'5.3.1 (excl. taxes)'!Y51-1))),"",('5.3.1 (excl. taxes)'!Y52/'5.3.1 (excl. taxes)'!Y51-1))</f>
        <v>4.0585034394475805E-2</v>
      </c>
      <c r="Z25" s="261">
        <f>IF(OR('5.3.1 (excl. taxes)'!Z52=0,'5.3.1 (excl. taxes)'!Z53=0,(ISERROR('5.3.1 (excl. taxes)'!Z52/'5.3.1 (excl. taxes)'!Z51-1))),"",('5.3.1 (excl. taxes)'!Z52/'5.3.1 (excl. taxes)'!Z51-1))</f>
        <v>1.7567619632825604E-3</v>
      </c>
      <c r="AA25" s="261">
        <f>IF(OR('5.3.1 (excl. taxes)'!AA52=0,'5.3.1 (excl. taxes)'!AA53=0,(ISERROR('5.3.1 (excl. taxes)'!AA52/'5.3.1 (excl. taxes)'!AA51-1))),"",('5.3.1 (excl. taxes)'!AA52/'5.3.1 (excl. taxes)'!AA51-1))</f>
        <v>3.6344057457086798E-2</v>
      </c>
      <c r="AB25" s="261">
        <f>IF(OR('5.3.1 (excl. taxes)'!AB52=0,'5.3.1 (excl. taxes)'!AB53=0,(ISERROR('5.3.1 (excl. taxes)'!AB52/'5.3.1 (excl. taxes)'!AB51-1))),"",('5.3.1 (excl. taxes)'!AB52/'5.3.1 (excl. taxes)'!AB51-1))</f>
        <v>-0.12093264460529418</v>
      </c>
      <c r="AC25" s="170" t="str">
        <f>IF(OR('5.3.1 (excl. taxes)'!AC52=0,'5.3.1 (excl. taxes)'!AC53=0,(ISERROR('5.3.1 (excl. taxes)'!AC52/'5.3.1 (excl. taxes)'!AC51-1))),"",('5.3.1 (excl. taxes)'!AC52/'5.3.1 (excl. taxes)'!AC51-1))</f>
        <v/>
      </c>
    </row>
  </sheetData>
  <phoneticPr fontId="7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F85E-4E3E-4624-ACFC-B9D783CE27D6}">
  <sheetPr>
    <tabColor theme="4" tint="0.39997558519241921"/>
  </sheetPr>
  <dimension ref="A1:AC25"/>
  <sheetViews>
    <sheetView showGridLines="0" zoomScaleNormal="100" workbookViewId="0"/>
  </sheetViews>
  <sheetFormatPr defaultColWidth="8.7109375" defaultRowHeight="12.75" x14ac:dyDescent="0.2"/>
  <cols>
    <col min="1" max="33" width="12.7109375" customWidth="1"/>
  </cols>
  <sheetData>
    <row r="1" spans="1:29" ht="18" customHeight="1" x14ac:dyDescent="0.2">
      <c r="A1" s="206" t="s">
        <v>105</v>
      </c>
    </row>
    <row r="2" spans="1:29" ht="18" customHeight="1" x14ac:dyDescent="0.2">
      <c r="A2" s="207" t="s">
        <v>135</v>
      </c>
    </row>
    <row r="3" spans="1:29" ht="18" customHeight="1" x14ac:dyDescent="0.2">
      <c r="A3" s="207" t="s">
        <v>111</v>
      </c>
    </row>
    <row r="4" spans="1:29" ht="18" customHeight="1" x14ac:dyDescent="0.2">
      <c r="A4" s="205" t="s">
        <v>110</v>
      </c>
    </row>
    <row r="5" spans="1:29" s="208" customFormat="1" ht="32.1" customHeight="1" x14ac:dyDescent="0.2">
      <c r="A5" s="262" t="s">
        <v>104</v>
      </c>
      <c r="B5" s="249" t="s">
        <v>23</v>
      </c>
      <c r="C5" s="249" t="s">
        <v>24</v>
      </c>
      <c r="D5" s="249" t="s">
        <v>0</v>
      </c>
      <c r="E5" s="249" t="s">
        <v>1</v>
      </c>
      <c r="F5" s="249" t="s">
        <v>2</v>
      </c>
      <c r="G5" s="249" t="s">
        <v>3</v>
      </c>
      <c r="H5" s="249" t="s">
        <v>4</v>
      </c>
      <c r="I5" s="249" t="s">
        <v>5</v>
      </c>
      <c r="J5" s="249" t="s">
        <v>6</v>
      </c>
      <c r="K5" s="249" t="s">
        <v>7</v>
      </c>
      <c r="L5" s="249" t="s">
        <v>9</v>
      </c>
      <c r="M5" s="249" t="s">
        <v>10</v>
      </c>
      <c r="N5" s="249" t="s">
        <v>11</v>
      </c>
      <c r="O5" s="249" t="s">
        <v>12</v>
      </c>
      <c r="P5" s="249" t="s">
        <v>62</v>
      </c>
      <c r="Q5" s="249" t="s">
        <v>53</v>
      </c>
      <c r="R5" s="249" t="s">
        <v>16</v>
      </c>
      <c r="S5" s="249" t="s">
        <v>32</v>
      </c>
      <c r="T5" s="249" t="s">
        <v>33</v>
      </c>
      <c r="U5" s="249" t="s">
        <v>14</v>
      </c>
      <c r="V5" s="249" t="s">
        <v>54</v>
      </c>
      <c r="W5" s="249" t="s">
        <v>55</v>
      </c>
      <c r="X5" s="249" t="s">
        <v>56</v>
      </c>
      <c r="Y5" s="249" t="s">
        <v>34</v>
      </c>
      <c r="Z5" s="249" t="s">
        <v>68</v>
      </c>
      <c r="AA5" s="249" t="s">
        <v>57</v>
      </c>
      <c r="AB5" s="249" t="s">
        <v>58</v>
      </c>
      <c r="AC5" s="249" t="s">
        <v>17</v>
      </c>
    </row>
    <row r="6" spans="1:29" ht="14.25" customHeight="1" x14ac:dyDescent="0.2">
      <c r="A6" s="223" t="s">
        <v>51</v>
      </c>
      <c r="B6" s="256" t="str">
        <f>IF(OR('5.3.1 (inc. taxes)'!B33=0,'5.3.1 (inc. taxes)'!B34=0,(ISERROR('5.3.1 (inc. taxes)'!B33/'5.3.1 (inc. taxes)'!B32-1))),"",('5.3.1 (inc. taxes)'!B33/'5.3.1 (inc. taxes)'!B32-1))</f>
        <v/>
      </c>
      <c r="C6" s="258" t="str">
        <f>IF(OR('5.3.1 (inc. taxes)'!C33=0,'5.3.1 (inc. taxes)'!C34=0,(ISERROR('5.3.1 (inc. taxes)'!C33/'5.3.1 (inc. taxes)'!C32-1))),"",('5.3.1 (inc. taxes)'!C33/'5.3.1 (inc. taxes)'!C32-1))</f>
        <v/>
      </c>
      <c r="D6" s="256">
        <f>IF(OR('5.3.1 (inc. taxes)'!D33=0,'5.3.1 (inc. taxes)'!D34=0,(ISERROR('5.3.1 (inc. taxes)'!D33/'5.3.1 (inc. taxes)'!D32-1))),"",('5.3.1 (inc. taxes)'!D33/'5.3.1 (inc. taxes)'!D32-1))</f>
        <v>0.12060187129187749</v>
      </c>
      <c r="E6" s="258">
        <f>IF(OR('5.3.1 (inc. taxes)'!E33=0,'5.3.1 (inc. taxes)'!E34=0,(ISERROR('5.3.1 (inc. taxes)'!E33/'5.3.1 (inc. taxes)'!E32-1))),"",('5.3.1 (inc. taxes)'!E33/'5.3.1 (inc. taxes)'!E32-1))</f>
        <v>7.4345332452161017E-2</v>
      </c>
      <c r="F6" s="258">
        <f>IF(OR('5.3.1 (inc. taxes)'!F33=0,'5.3.1 (inc. taxes)'!F34=0,(ISERROR('5.3.1 (inc. taxes)'!F33/'5.3.1 (inc. taxes)'!F32-1))),"",('5.3.1 (inc. taxes)'!F33/'5.3.1 (inc. taxes)'!F32-1))</f>
        <v>1.0311504690111883E-2</v>
      </c>
      <c r="G6" s="256">
        <f>IF(OR('5.3.1 (inc. taxes)'!G33=0,'5.3.1 (inc. taxes)'!G34=0,(ISERROR('5.3.1 (inc. taxes)'!G33/'5.3.1 (inc. taxes)'!G32-1))),"",('5.3.1 (inc. taxes)'!G33/'5.3.1 (inc. taxes)'!G32-1))</f>
        <v>6.1858010031443866E-2</v>
      </c>
      <c r="H6" s="258">
        <f>IF(OR('5.3.1 (inc. taxes)'!H33=0,'5.3.1 (inc. taxes)'!H34=0,(ISERROR('5.3.1 (inc. taxes)'!H33/'5.3.1 (inc. taxes)'!H32-1))),"",('5.3.1 (inc. taxes)'!H33/'5.3.1 (inc. taxes)'!H32-1))</f>
        <v>2.0791914489801666E-2</v>
      </c>
      <c r="I6" s="256">
        <f>IF(OR('5.3.1 (inc. taxes)'!I33=0,'5.3.1 (inc. taxes)'!I34=0,(ISERROR('5.3.1 (inc. taxes)'!I33/'5.3.1 (inc. taxes)'!I32-1))),"",('5.3.1 (inc. taxes)'!I33/'5.3.1 (inc. taxes)'!I32-1))</f>
        <v>0.19468585940358896</v>
      </c>
      <c r="J6" s="256">
        <f>IF(OR('5.3.1 (inc. taxes)'!J33=0,'5.3.1 (inc. taxes)'!J34=0,(ISERROR('5.3.1 (inc. taxes)'!J33/'5.3.1 (inc. taxes)'!J32-1))),"",('5.3.1 (inc. taxes)'!J33/'5.3.1 (inc. taxes)'!J32-1))</f>
        <v>1.0311504690111883E-2</v>
      </c>
      <c r="K6" s="256" t="str">
        <f>IF(OR('5.3.1 (inc. taxes)'!K33=0,'5.3.1 (inc. taxes)'!K34=0,(ISERROR('5.3.1 (inc. taxes)'!K33/'5.3.1 (inc. taxes)'!K32-1))),"",('5.3.1 (inc. taxes)'!K33/'5.3.1 (inc. taxes)'!K32-1))</f>
        <v/>
      </c>
      <c r="L6" s="258" t="str">
        <f>IF(OR('5.3.1 (inc. taxes)'!L33=0,'5.3.1 (inc. taxes)'!L34=0,(ISERROR('5.3.1 (inc. taxes)'!L33/'5.3.1 (inc. taxes)'!L32-1))),"",('5.3.1 (inc. taxes)'!L33/'5.3.1 (inc. taxes)'!L32-1))</f>
        <v/>
      </c>
      <c r="M6" s="258">
        <f>IF(OR('5.3.1 (inc. taxes)'!M33=0,'5.3.1 (inc. taxes)'!M34=0,(ISERROR('5.3.1 (inc. taxes)'!M33/'5.3.1 (inc. taxes)'!M32-1))),"",('5.3.1 (inc. taxes)'!M33/'5.3.1 (inc. taxes)'!M32-1))</f>
        <v>-3.4155537975255612E-3</v>
      </c>
      <c r="N6" s="256">
        <f>IF(OR('5.3.1 (inc. taxes)'!N33=0,'5.3.1 (inc. taxes)'!N34=0,(ISERROR('5.3.1 (inc. taxes)'!N33/'5.3.1 (inc. taxes)'!N32-1))),"",('5.3.1 (inc. taxes)'!N33/'5.3.1 (inc. taxes)'!N32-1))</f>
        <v>0.13137279610178099</v>
      </c>
      <c r="O6" s="256" t="str">
        <f>IF(OR('5.3.1 (inc. taxes)'!O33=0,'5.3.1 (inc. taxes)'!O34=0,(ISERROR('5.3.1 (inc. taxes)'!O33/'5.3.1 (inc. taxes)'!O32-1))),"",('5.3.1 (inc. taxes)'!O33/'5.3.1 (inc. taxes)'!O32-1))</f>
        <v/>
      </c>
      <c r="P6" s="258">
        <f>IF(OR('5.3.1 (inc. taxes)'!P33=0,'5.3.1 (inc. taxes)'!P34=0,(ISERROR('5.3.1 (inc. taxes)'!P33/'5.3.1 (inc. taxes)'!P32-1))),"",('5.3.1 (inc. taxes)'!P33/'5.3.1 (inc. taxes)'!P32-1))</f>
        <v>-1.9830028328611804E-2</v>
      </c>
      <c r="Q6" s="256">
        <f>IF(OR('5.3.1 (inc. taxes)'!Q33=0,'5.3.1 (inc. taxes)'!Q34=0,(ISERROR('5.3.1 (inc. taxes)'!Q33/'5.3.1 (inc. taxes)'!Q32-1))),"",('5.3.1 (inc. taxes)'!Q33/'5.3.1 (inc. taxes)'!Q32-1))</f>
        <v>6.6072785712905091E-2</v>
      </c>
      <c r="R6" s="256">
        <f>IF(OR('5.3.1 (inc. taxes)'!R33=0,'5.3.1 (inc. taxes)'!R34=0,(ISERROR('5.3.1 (inc. taxes)'!R33/'5.3.1 (inc. taxes)'!R32-1))),"",('5.3.1 (inc. taxes)'!R33/'5.3.1 (inc. taxes)'!R32-1))</f>
        <v>-9.5954389399319218E-2</v>
      </c>
      <c r="S6" s="256">
        <f>IF(OR('5.3.1 (inc. taxes)'!S33=0,'5.3.1 (inc. taxes)'!S34=0,(ISERROR('5.3.1 (inc. taxes)'!S33/'5.3.1 (inc. taxes)'!S32-1))),"",('5.3.1 (inc. taxes)'!S33/'5.3.1 (inc. taxes)'!S32-1))</f>
        <v>0.10811225741712671</v>
      </c>
      <c r="T6" s="258">
        <f>IF(OR('5.3.1 (inc. taxes)'!T33=0,'5.3.1 (inc. taxes)'!T34=0,(ISERROR('5.3.1 (inc. taxes)'!T33/'5.3.1 (inc. taxes)'!T32-1))),"",('5.3.1 (inc. taxes)'!T33/'5.3.1 (inc. taxes)'!T32-1))</f>
        <v>0.11148526030842398</v>
      </c>
      <c r="U6" s="256">
        <f>IF(OR('5.3.1 (inc. taxes)'!U33=0,'5.3.1 (inc. taxes)'!U34=0,(ISERROR('5.3.1 (inc. taxes)'!U33/'5.3.1 (inc. taxes)'!U32-1))),"",('5.3.1 (inc. taxes)'!U33/'5.3.1 (inc. taxes)'!U32-1))</f>
        <v>-0.1332518571218112</v>
      </c>
      <c r="V6" s="256">
        <f>IF(OR('5.3.1 (inc. taxes)'!V33=0,'5.3.1 (inc. taxes)'!V34=0,(ISERROR('5.3.1 (inc. taxes)'!V33/'5.3.1 (inc. taxes)'!V32-1))),"",('5.3.1 (inc. taxes)'!V33/'5.3.1 (inc. taxes)'!V32-1))</f>
        <v>-5.0606745424589206E-2</v>
      </c>
      <c r="W6" s="258">
        <f>IF(OR('5.3.1 (inc. taxes)'!W33=0,'5.3.1 (inc. taxes)'!W34=0,(ISERROR('5.3.1 (inc. taxes)'!W33/'5.3.1 (inc. taxes)'!W32-1))),"",('5.3.1 (inc. taxes)'!W33/'5.3.1 (inc. taxes)'!W32-1))</f>
        <v>0.14947777299709841</v>
      </c>
      <c r="X6" s="256">
        <f>IF(OR('5.3.1 (inc. taxes)'!X33=0,'5.3.1 (inc. taxes)'!X34=0,(ISERROR('5.3.1 (inc. taxes)'!X33/'5.3.1 (inc. taxes)'!X32-1))),"",('5.3.1 (inc. taxes)'!X33/'5.3.1 (inc. taxes)'!X32-1))</f>
        <v>0.16342233563698705</v>
      </c>
      <c r="Y6" s="256">
        <f>IF(OR('5.3.1 (inc. taxes)'!Y33=0,'5.3.1 (inc. taxes)'!Y34=0,(ISERROR('5.3.1 (inc. taxes)'!Y33/'5.3.1 (inc. taxes)'!Y32-1))),"",('5.3.1 (inc. taxes)'!Y33/'5.3.1 (inc. taxes)'!Y32-1))</f>
        <v>4.4540358669319824E-2</v>
      </c>
      <c r="Z6" s="258">
        <f>IF(OR('5.3.1 (inc. taxes)'!Z33=0,'5.3.1 (inc. taxes)'!Z34=0,(ISERROR('5.3.1 (inc. taxes)'!Z33/'5.3.1 (inc. taxes)'!Z32-1))),"",('5.3.1 (inc. taxes)'!Z33/'5.3.1 (inc. taxes)'!Z32-1))</f>
        <v>4.1272192604870916E-2</v>
      </c>
      <c r="AA6" s="258">
        <f>IF(OR('5.3.1 (inc. taxes)'!AA33=0,'5.3.1 (inc. taxes)'!AA34=0,(ISERROR('5.3.1 (inc. taxes)'!AA33/'5.3.1 (inc. taxes)'!AA32-1))),"",('5.3.1 (inc. taxes)'!AA33/'5.3.1 (inc. taxes)'!AA32-1))</f>
        <v>1.9748639867345208E-3</v>
      </c>
      <c r="AB6" s="256">
        <f>IF(OR('5.3.1 (inc. taxes)'!AB33=0,'5.3.1 (inc. taxes)'!AB34=0,(ISERROR('5.3.1 (inc. taxes)'!AB33/'5.3.1 (inc. taxes)'!AB32-1))),"",('5.3.1 (inc. taxes)'!AB33/'5.3.1 (inc. taxes)'!AB32-1))</f>
        <v>0.13732607929158536</v>
      </c>
      <c r="AC6" s="256">
        <f>IF(OR('5.3.1 (inc. taxes)'!AC33=0,'5.3.1 (inc. taxes)'!AC34=0,(ISERROR('5.3.1 (inc. taxes)'!AC33/'5.3.1 (inc. taxes)'!AC32-1))),"",('5.3.1 (inc. taxes)'!AC33/'5.3.1 (inc. taxes)'!AC32-1))</f>
        <v>-7.8358563122675862E-2</v>
      </c>
    </row>
    <row r="7" spans="1:29" ht="14.25" customHeight="1" x14ac:dyDescent="0.2">
      <c r="A7" s="223" t="s">
        <v>50</v>
      </c>
      <c r="B7" s="257" t="str">
        <f>IF(OR('5.3.1 (inc. taxes)'!B34=0,'5.3.1 (inc. taxes)'!B35=0,(ISERROR('5.3.1 (inc. taxes)'!B34/'5.3.1 (inc. taxes)'!B33-1))),"",('5.3.1 (inc. taxes)'!B34/'5.3.1 (inc. taxes)'!B33-1))</f>
        <v/>
      </c>
      <c r="C7" s="257" t="str">
        <f>IF(OR('5.3.1 (inc. taxes)'!C34=0,'5.3.1 (inc. taxes)'!C35=0,(ISERROR('5.3.1 (inc. taxes)'!C34/'5.3.1 (inc. taxes)'!C33-1))),"",('5.3.1 (inc. taxes)'!C34/'5.3.1 (inc. taxes)'!C33-1))</f>
        <v/>
      </c>
      <c r="D7" s="257">
        <f>IF(OR('5.3.1 (inc. taxes)'!D34=0,'5.3.1 (inc. taxes)'!D35=0,(ISERROR('5.3.1 (inc. taxes)'!D34/'5.3.1 (inc. taxes)'!D33-1))),"",('5.3.1 (inc. taxes)'!D34/'5.3.1 (inc. taxes)'!D33-1))</f>
        <v>0.20791531536860686</v>
      </c>
      <c r="E7" s="257">
        <f>IF(OR('5.3.1 (inc. taxes)'!E34=0,'5.3.1 (inc. taxes)'!E35=0,(ISERROR('5.3.1 (inc. taxes)'!E34/'5.3.1 (inc. taxes)'!E33-1))),"",('5.3.1 (inc. taxes)'!E34/'5.3.1 (inc. taxes)'!E33-1))</f>
        <v>0.40741396489805126</v>
      </c>
      <c r="F7" s="257">
        <f>IF(OR('5.3.1 (inc. taxes)'!F34=0,'5.3.1 (inc. taxes)'!F35=0,(ISERROR('5.3.1 (inc. taxes)'!F34/'5.3.1 (inc. taxes)'!F33-1))),"",('5.3.1 (inc. taxes)'!F34/'5.3.1 (inc. taxes)'!F33-1))</f>
        <v>0.12242222224632848</v>
      </c>
      <c r="G7" s="257">
        <f>IF(OR('5.3.1 (inc. taxes)'!G34=0,'5.3.1 (inc. taxes)'!G35=0,(ISERROR('5.3.1 (inc. taxes)'!G34/'5.3.1 (inc. taxes)'!G33-1))),"",('5.3.1 (inc. taxes)'!G34/'5.3.1 (inc. taxes)'!G33-1))</f>
        <v>0.23797772058022759</v>
      </c>
      <c r="H7" s="257">
        <f>IF(OR('5.3.1 (inc. taxes)'!H34=0,'5.3.1 (inc. taxes)'!H35=0,(ISERROR('5.3.1 (inc. taxes)'!H34/'5.3.1 (inc. taxes)'!H33-1))),"",('5.3.1 (inc. taxes)'!H34/'5.3.1 (inc. taxes)'!H33-1))</f>
        <v>0.11470372470668067</v>
      </c>
      <c r="I7" s="257">
        <f>IF(OR('5.3.1 (inc. taxes)'!I34=0,'5.3.1 (inc. taxes)'!I35=0,(ISERROR('5.3.1 (inc. taxes)'!I34/'5.3.1 (inc. taxes)'!I33-1))),"",('5.3.1 (inc. taxes)'!I34/'5.3.1 (inc. taxes)'!I33-1))</f>
        <v>0.14949344522576213</v>
      </c>
      <c r="J7" s="257">
        <f>IF(OR('5.3.1 (inc. taxes)'!J34=0,'5.3.1 (inc. taxes)'!J35=0,(ISERROR('5.3.1 (inc. taxes)'!J34/'5.3.1 (inc. taxes)'!J33-1))),"",('5.3.1 (inc. taxes)'!J34/'5.3.1 (inc. taxes)'!J33-1))</f>
        <v>0.19289879667308929</v>
      </c>
      <c r="K7" s="257" t="str">
        <f>IF(OR('5.3.1 (inc. taxes)'!K34=0,'5.3.1 (inc. taxes)'!K35=0,(ISERROR('5.3.1 (inc. taxes)'!K34/'5.3.1 (inc. taxes)'!K33-1))),"",('5.3.1 (inc. taxes)'!K34/'5.3.1 (inc. taxes)'!K33-1))</f>
        <v/>
      </c>
      <c r="L7" s="257" t="str">
        <f>IF(OR('5.3.1 (inc. taxes)'!L34=0,'5.3.1 (inc. taxes)'!L35=0,(ISERROR('5.3.1 (inc. taxes)'!L34/'5.3.1 (inc. taxes)'!L33-1))),"",('5.3.1 (inc. taxes)'!L34/'5.3.1 (inc. taxes)'!L33-1))</f>
        <v/>
      </c>
      <c r="M7" s="257">
        <f>IF(OR('5.3.1 (inc. taxes)'!M34=0,'5.3.1 (inc. taxes)'!M35=0,(ISERROR('5.3.1 (inc. taxes)'!M34/'5.3.1 (inc. taxes)'!M33-1))),"",('5.3.1 (inc. taxes)'!M34/'5.3.1 (inc. taxes)'!M33-1))</f>
        <v>0.11327109568728244</v>
      </c>
      <c r="N7" s="257">
        <f>IF(OR('5.3.1 (inc. taxes)'!N34=0,'5.3.1 (inc. taxes)'!N35=0,(ISERROR('5.3.1 (inc. taxes)'!N34/'5.3.1 (inc. taxes)'!N33-1))),"",('5.3.1 (inc. taxes)'!N34/'5.3.1 (inc. taxes)'!N33-1))</f>
        <v>1.9730309278162883E-2</v>
      </c>
      <c r="O7" s="257" t="str">
        <f>IF(OR('5.3.1 (inc. taxes)'!O34=0,'5.3.1 (inc. taxes)'!O35=0,(ISERROR('5.3.1 (inc. taxes)'!O34/'5.3.1 (inc. taxes)'!O33-1))),"",('5.3.1 (inc. taxes)'!O34/'5.3.1 (inc. taxes)'!O33-1))</f>
        <v/>
      </c>
      <c r="P7" s="257">
        <f>IF(OR('5.3.1 (inc. taxes)'!P34=0,'5.3.1 (inc. taxes)'!P35=0,(ISERROR('5.3.1 (inc. taxes)'!P34/'5.3.1 (inc. taxes)'!P33-1))),"",('5.3.1 (inc. taxes)'!P34/'5.3.1 (inc. taxes)'!P33-1))</f>
        <v>-3.1791907514450823E-2</v>
      </c>
      <c r="Q7" s="257">
        <f>IF(OR('5.3.1 (inc. taxes)'!Q34=0,'5.3.1 (inc. taxes)'!Q35=0,(ISERROR('5.3.1 (inc. taxes)'!Q34/'5.3.1 (inc. taxes)'!Q33-1))),"",('5.3.1 (inc. taxes)'!Q34/'5.3.1 (inc. taxes)'!Q33-1))</f>
        <v>1.5349237197574084E-2</v>
      </c>
      <c r="R7" s="257">
        <f>IF(OR('5.3.1 (inc. taxes)'!R34=0,'5.3.1 (inc. taxes)'!R35=0,(ISERROR('5.3.1 (inc. taxes)'!R34/'5.3.1 (inc. taxes)'!R33-1))),"",('5.3.1 (inc. taxes)'!R34/'5.3.1 (inc. taxes)'!R33-1))</f>
        <v>9.8775959617183107E-2</v>
      </c>
      <c r="S7" s="257">
        <f>IF(OR('5.3.1 (inc. taxes)'!S34=0,'5.3.1 (inc. taxes)'!S35=0,(ISERROR('5.3.1 (inc. taxes)'!S34/'5.3.1 (inc. taxes)'!S33-1))),"",('5.3.1 (inc. taxes)'!S34/'5.3.1 (inc. taxes)'!S33-1))</f>
        <v>4.9013345107341122E-2</v>
      </c>
      <c r="T7" s="257">
        <f>IF(OR('5.3.1 (inc. taxes)'!T34=0,'5.3.1 (inc. taxes)'!T35=0,(ISERROR('5.3.1 (inc. taxes)'!T34/'5.3.1 (inc. taxes)'!T33-1))),"",('5.3.1 (inc. taxes)'!T34/'5.3.1 (inc. taxes)'!T33-1))</f>
        <v>0.22573984865988828</v>
      </c>
      <c r="U7" s="257">
        <f>IF(OR('5.3.1 (inc. taxes)'!U34=0,'5.3.1 (inc. taxes)'!U35=0,(ISERROR('5.3.1 (inc. taxes)'!U34/'5.3.1 (inc. taxes)'!U33-1))),"",('5.3.1 (inc. taxes)'!U34/'5.3.1 (inc. taxes)'!U33-1))</f>
        <v>-2.9988353915116228E-2</v>
      </c>
      <c r="V7" s="257">
        <f>IF(OR('5.3.1 (inc. taxes)'!V34=0,'5.3.1 (inc. taxes)'!V35=0,(ISERROR('5.3.1 (inc. taxes)'!V34/'5.3.1 (inc. taxes)'!V33-1))),"",('5.3.1 (inc. taxes)'!V34/'5.3.1 (inc. taxes)'!V33-1))</f>
        <v>-1.4143034489885853E-2</v>
      </c>
      <c r="W7" s="257">
        <f>IF(OR('5.3.1 (inc. taxes)'!W34=0,'5.3.1 (inc. taxes)'!W35=0,(ISERROR('5.3.1 (inc. taxes)'!W34/'5.3.1 (inc. taxes)'!W33-1))),"",('5.3.1 (inc. taxes)'!W34/'5.3.1 (inc. taxes)'!W33-1))</f>
        <v>0.28064475516783216</v>
      </c>
      <c r="X7" s="257">
        <f>IF(OR('5.3.1 (inc. taxes)'!X34=0,'5.3.1 (inc. taxes)'!X35=0,(ISERROR('5.3.1 (inc. taxes)'!X34/'5.3.1 (inc. taxes)'!X33-1))),"",('5.3.1 (inc. taxes)'!X34/'5.3.1 (inc. taxes)'!X33-1))</f>
        <v>0.36098002087342174</v>
      </c>
      <c r="Y7" s="257">
        <f>IF(OR('5.3.1 (inc. taxes)'!Y34=0,'5.3.1 (inc. taxes)'!Y35=0,(ISERROR('5.3.1 (inc. taxes)'!Y34/'5.3.1 (inc. taxes)'!Y33-1))),"",('5.3.1 (inc. taxes)'!Y34/'5.3.1 (inc. taxes)'!Y33-1))</f>
        <v>6.0651691180497069E-2</v>
      </c>
      <c r="Z7" s="257">
        <f>IF(OR('5.3.1 (inc. taxes)'!Z34=0,'5.3.1 (inc. taxes)'!Z35=0,(ISERROR('5.3.1 (inc. taxes)'!Z34/'5.3.1 (inc. taxes)'!Z33-1))),"",('5.3.1 (inc. taxes)'!Z34/'5.3.1 (inc. taxes)'!Z33-1))</f>
        <v>0.31750389052775363</v>
      </c>
      <c r="AA7" s="257">
        <f>IF(OR('5.3.1 (inc. taxes)'!AA34=0,'5.3.1 (inc. taxes)'!AA35=0,(ISERROR('5.3.1 (inc. taxes)'!AA34/'5.3.1 (inc. taxes)'!AA33-1))),"",('5.3.1 (inc. taxes)'!AA34/'5.3.1 (inc. taxes)'!AA33-1))</f>
        <v>2.6525722280719144E-2</v>
      </c>
      <c r="AB7" s="257">
        <f>IF(OR('5.3.1 (inc. taxes)'!AB34=0,'5.3.1 (inc. taxes)'!AB35=0,(ISERROR('5.3.1 (inc. taxes)'!AB34/'5.3.1 (inc. taxes)'!AB33-1))),"",('5.3.1 (inc. taxes)'!AB34/'5.3.1 (inc. taxes)'!AB33-1))</f>
        <v>-2.977303678397758E-2</v>
      </c>
      <c r="AC7" s="257">
        <f>IF(OR('5.3.1 (inc. taxes)'!AC34=0,'5.3.1 (inc. taxes)'!AC35=0,(ISERROR('5.3.1 (inc. taxes)'!AC34/'5.3.1 (inc. taxes)'!AC33-1))),"",('5.3.1 (inc. taxes)'!AC34/'5.3.1 (inc. taxes)'!AC33-1))</f>
        <v>-1.8146707242517435E-2</v>
      </c>
    </row>
    <row r="8" spans="1:29" ht="14.25" customHeight="1" x14ac:dyDescent="0.2">
      <c r="A8" s="223" t="s">
        <v>48</v>
      </c>
      <c r="B8" s="257" t="str">
        <f>IF(OR('5.3.1 (inc. taxes)'!B35=0,'5.3.1 (inc. taxes)'!B36=0,(ISERROR('5.3.1 (inc. taxes)'!B35/'5.3.1 (inc. taxes)'!B34-1))),"",('5.3.1 (inc. taxes)'!B35/'5.3.1 (inc. taxes)'!B34-1))</f>
        <v/>
      </c>
      <c r="C8" s="257" t="str">
        <f>IF(OR('5.3.1 (inc. taxes)'!C35=0,'5.3.1 (inc. taxes)'!C36=0,(ISERROR('5.3.1 (inc. taxes)'!C35/'5.3.1 (inc. taxes)'!C34-1))),"",('5.3.1 (inc. taxes)'!C35/'5.3.1 (inc. taxes)'!C34-1))</f>
        <v/>
      </c>
      <c r="D8" s="257">
        <f>IF(OR('5.3.1 (inc. taxes)'!D35=0,'5.3.1 (inc. taxes)'!D36=0,(ISERROR('5.3.1 (inc. taxes)'!D35/'5.3.1 (inc. taxes)'!D34-1))),"",('5.3.1 (inc. taxes)'!D35/'5.3.1 (inc. taxes)'!D34-1))</f>
        <v>-6.644169957751711E-2</v>
      </c>
      <c r="E8" s="257">
        <f>IF(OR('5.3.1 (inc. taxes)'!E35=0,'5.3.1 (inc. taxes)'!E36=0,(ISERROR('5.3.1 (inc. taxes)'!E35/'5.3.1 (inc. taxes)'!E34-1))),"",('5.3.1 (inc. taxes)'!E35/'5.3.1 (inc. taxes)'!E34-1))</f>
        <v>-1.8028387832994208E-2</v>
      </c>
      <c r="F8" s="257">
        <f>IF(OR('5.3.1 (inc. taxes)'!F35=0,'5.3.1 (inc. taxes)'!F36=0,(ISERROR('5.3.1 (inc. taxes)'!F35/'5.3.1 (inc. taxes)'!F34-1))),"",('5.3.1 (inc. taxes)'!F35/'5.3.1 (inc. taxes)'!F34-1))</f>
        <v>-6.0892500051298315E-3</v>
      </c>
      <c r="G8" s="257">
        <f>IF(OR('5.3.1 (inc. taxes)'!G35=0,'5.3.1 (inc. taxes)'!G36=0,(ISERROR('5.3.1 (inc. taxes)'!G35/'5.3.1 (inc. taxes)'!G34-1))),"",('5.3.1 (inc. taxes)'!G35/'5.3.1 (inc. taxes)'!G34-1))</f>
        <v>4.8000737812718297E-2</v>
      </c>
      <c r="H8" s="257">
        <f>IF(OR('5.3.1 (inc. taxes)'!H35=0,'5.3.1 (inc. taxes)'!H36=0,(ISERROR('5.3.1 (inc. taxes)'!H35/'5.3.1 (inc. taxes)'!H34-1))),"",('5.3.1 (inc. taxes)'!H35/'5.3.1 (inc. taxes)'!H34-1))</f>
        <v>1.4081266548209959E-2</v>
      </c>
      <c r="I8" s="257">
        <f>IF(OR('5.3.1 (inc. taxes)'!I35=0,'5.3.1 (inc. taxes)'!I36=0,(ISERROR('5.3.1 (inc. taxes)'!I35/'5.3.1 (inc. taxes)'!I34-1))),"",('5.3.1 (inc. taxes)'!I35/'5.3.1 (inc. taxes)'!I34-1))</f>
        <v>-9.2771046393368306E-2</v>
      </c>
      <c r="J8" s="257">
        <f>IF(OR('5.3.1 (inc. taxes)'!J35=0,'5.3.1 (inc. taxes)'!J36=0,(ISERROR('5.3.1 (inc. taxes)'!J35/'5.3.1 (inc. taxes)'!J34-1))),"",('5.3.1 (inc. taxes)'!J35/'5.3.1 (inc. taxes)'!J34-1))</f>
        <v>-1.9721442336730566E-2</v>
      </c>
      <c r="K8" s="257" t="str">
        <f>IF(OR('5.3.1 (inc. taxes)'!K35=0,'5.3.1 (inc. taxes)'!K36=0,(ISERROR('5.3.1 (inc. taxes)'!K35/'5.3.1 (inc. taxes)'!K34-1))),"",('5.3.1 (inc. taxes)'!K35/'5.3.1 (inc. taxes)'!K34-1))</f>
        <v/>
      </c>
      <c r="L8" s="257" t="str">
        <f>IF(OR('5.3.1 (inc. taxes)'!L35=0,'5.3.1 (inc. taxes)'!L36=0,(ISERROR('5.3.1 (inc. taxes)'!L35/'5.3.1 (inc. taxes)'!L34-1))),"",('5.3.1 (inc. taxes)'!L35/'5.3.1 (inc. taxes)'!L34-1))</f>
        <v/>
      </c>
      <c r="M8" s="257">
        <f>IF(OR('5.3.1 (inc. taxes)'!M35=0,'5.3.1 (inc. taxes)'!M36=0,(ISERROR('5.3.1 (inc. taxes)'!M35/'5.3.1 (inc. taxes)'!M34-1))),"",('5.3.1 (inc. taxes)'!M35/'5.3.1 (inc. taxes)'!M34-1))</f>
        <v>-2.3595605252557661E-3</v>
      </c>
      <c r="N8" s="257">
        <f>IF(OR('5.3.1 (inc. taxes)'!N35=0,'5.3.1 (inc. taxes)'!N36=0,(ISERROR('5.3.1 (inc. taxes)'!N35/'5.3.1 (inc. taxes)'!N34-1))),"",('5.3.1 (inc. taxes)'!N35/'5.3.1 (inc. taxes)'!N34-1))</f>
        <v>-7.2002372304432738E-3</v>
      </c>
      <c r="O8" s="257" t="str">
        <f>IF(OR('5.3.1 (inc. taxes)'!O35=0,'5.3.1 (inc. taxes)'!O36=0,(ISERROR('5.3.1 (inc. taxes)'!O35/'5.3.1 (inc. taxes)'!O34-1))),"",('5.3.1 (inc. taxes)'!O35/'5.3.1 (inc. taxes)'!O34-1))</f>
        <v/>
      </c>
      <c r="P8" s="257">
        <f>IF(OR('5.3.1 (inc. taxes)'!P35=0,'5.3.1 (inc. taxes)'!P36=0,(ISERROR('5.3.1 (inc. taxes)'!P35/'5.3.1 (inc. taxes)'!P34-1))),"",('5.3.1 (inc. taxes)'!P35/'5.3.1 (inc. taxes)'!P34-1))</f>
        <v>8.6567164179104372E-2</v>
      </c>
      <c r="Q8" s="257" t="str">
        <f>IF(OR('5.3.1 (inc. taxes)'!Q35=0,'5.3.1 (inc. taxes)'!Q36=0,(ISERROR('5.3.1 (inc. taxes)'!Q35/'5.3.1 (inc. taxes)'!Q34-1))),"",('5.3.1 (inc. taxes)'!Q35/'5.3.1 (inc. taxes)'!Q34-1))</f>
        <v/>
      </c>
      <c r="R8" s="257">
        <f>IF(OR('5.3.1 (inc. taxes)'!R35=0,'5.3.1 (inc. taxes)'!R36=0,(ISERROR('5.3.1 (inc. taxes)'!R35/'5.3.1 (inc. taxes)'!R34-1))),"",('5.3.1 (inc. taxes)'!R35/'5.3.1 (inc. taxes)'!R34-1))</f>
        <v>-6.7049992333324315E-2</v>
      </c>
      <c r="S8" s="257">
        <f>IF(OR('5.3.1 (inc. taxes)'!S35=0,'5.3.1 (inc. taxes)'!S36=0,(ISERROR('5.3.1 (inc. taxes)'!S35/'5.3.1 (inc. taxes)'!S34-1))),"",('5.3.1 (inc. taxes)'!S35/'5.3.1 (inc. taxes)'!S34-1))</f>
        <v>4.9908178627904087E-2</v>
      </c>
      <c r="T8" s="257">
        <f>IF(OR('5.3.1 (inc. taxes)'!T35=0,'5.3.1 (inc. taxes)'!T36=0,(ISERROR('5.3.1 (inc. taxes)'!T35/'5.3.1 (inc. taxes)'!T34-1))),"",('5.3.1 (inc. taxes)'!T35/'5.3.1 (inc. taxes)'!T34-1))</f>
        <v>5.1647524092970798E-2</v>
      </c>
      <c r="U8" s="257">
        <f>IF(OR('5.3.1 (inc. taxes)'!U35=0,'5.3.1 (inc. taxes)'!U36=0,(ISERROR('5.3.1 (inc. taxes)'!U35/'5.3.1 (inc. taxes)'!U34-1))),"",('5.3.1 (inc. taxes)'!U35/'5.3.1 (inc. taxes)'!U34-1))</f>
        <v>-6.7306559457496862E-2</v>
      </c>
      <c r="V8" s="257">
        <f>IF(OR('5.3.1 (inc. taxes)'!V35=0,'5.3.1 (inc. taxes)'!V36=0,(ISERROR('5.3.1 (inc. taxes)'!V35/'5.3.1 (inc. taxes)'!V34-1))),"",('5.3.1 (inc. taxes)'!V35/'5.3.1 (inc. taxes)'!V34-1))</f>
        <v>-7.4108504340644532E-2</v>
      </c>
      <c r="W8" s="257">
        <f>IF(OR('5.3.1 (inc. taxes)'!W35=0,'5.3.1 (inc. taxes)'!W36=0,(ISERROR('5.3.1 (inc. taxes)'!W35/'5.3.1 (inc. taxes)'!W34-1))),"",('5.3.1 (inc. taxes)'!W35/'5.3.1 (inc. taxes)'!W34-1))</f>
        <v>-8.9904640278577475E-3</v>
      </c>
      <c r="X8" s="257">
        <f>IF(OR('5.3.1 (inc. taxes)'!X35=0,'5.3.1 (inc. taxes)'!X36=0,(ISERROR('5.3.1 (inc. taxes)'!X35/'5.3.1 (inc. taxes)'!X34-1))),"",('5.3.1 (inc. taxes)'!X35/'5.3.1 (inc. taxes)'!X34-1))</f>
        <v>-0.15284977532587118</v>
      </c>
      <c r="Y8" s="257">
        <f>IF(OR('5.3.1 (inc. taxes)'!Y35=0,'5.3.1 (inc. taxes)'!Y36=0,(ISERROR('5.3.1 (inc. taxes)'!Y35/'5.3.1 (inc. taxes)'!Y34-1))),"",('5.3.1 (inc. taxes)'!Y35/'5.3.1 (inc. taxes)'!Y34-1))</f>
        <v>-4.8920937321080715E-2</v>
      </c>
      <c r="Z8" s="257">
        <f>IF(OR('5.3.1 (inc. taxes)'!Z35=0,'5.3.1 (inc. taxes)'!Z36=0,(ISERROR('5.3.1 (inc. taxes)'!Z35/'5.3.1 (inc. taxes)'!Z34-1))),"",('5.3.1 (inc. taxes)'!Z35/'5.3.1 (inc. taxes)'!Z34-1))</f>
        <v>1.8427951772307605E-2</v>
      </c>
      <c r="AA8" s="257">
        <f>IF(OR('5.3.1 (inc. taxes)'!AA35=0,'5.3.1 (inc. taxes)'!AA36=0,(ISERROR('5.3.1 (inc. taxes)'!AA35/'5.3.1 (inc. taxes)'!AA34-1))),"",('5.3.1 (inc. taxes)'!AA35/'5.3.1 (inc. taxes)'!AA34-1))</f>
        <v>-5.4571616879321105E-2</v>
      </c>
      <c r="AB8" s="257">
        <f>IF(OR('5.3.1 (inc. taxes)'!AB35=0,'5.3.1 (inc. taxes)'!AB36=0,(ISERROR('5.3.1 (inc. taxes)'!AB35/'5.3.1 (inc. taxes)'!AB34-1))),"",('5.3.1 (inc. taxes)'!AB35/'5.3.1 (inc. taxes)'!AB34-1))</f>
        <v>-0.10256607855534339</v>
      </c>
      <c r="AC8" s="257">
        <f>IF(OR('5.3.1 (inc. taxes)'!AC35=0,'5.3.1 (inc. taxes)'!AC36=0,(ISERROR('5.3.1 (inc. taxes)'!AC35/'5.3.1 (inc. taxes)'!AC34-1))),"",('5.3.1 (inc. taxes)'!AC35/'5.3.1 (inc. taxes)'!AC34-1))</f>
        <v>-8.4693044531783834E-2</v>
      </c>
    </row>
    <row r="9" spans="1:29" ht="14.25" customHeight="1" x14ac:dyDescent="0.2">
      <c r="A9" s="223" t="s">
        <v>49</v>
      </c>
      <c r="B9" s="257">
        <f>IF(OR('5.3.1 (inc. taxes)'!B36=0,'5.3.1 (inc. taxes)'!B37=0,(ISERROR('5.3.1 (inc. taxes)'!B36/'5.3.1 (inc. taxes)'!B35-1))),"",('5.3.1 (inc. taxes)'!B36/'5.3.1 (inc. taxes)'!B35-1))</f>
        <v>7.1050401723157686E-2</v>
      </c>
      <c r="C9" s="257" t="str">
        <f>IF(OR('5.3.1 (inc. taxes)'!C36=0,'5.3.1 (inc. taxes)'!C37=0,(ISERROR('5.3.1 (inc. taxes)'!C36/'5.3.1 (inc. taxes)'!C35-1))),"",('5.3.1 (inc. taxes)'!C36/'5.3.1 (inc. taxes)'!C35-1))</f>
        <v/>
      </c>
      <c r="D9" s="257">
        <f>IF(OR('5.3.1 (inc. taxes)'!D36=0,'5.3.1 (inc. taxes)'!D37=0,(ISERROR('5.3.1 (inc. taxes)'!D36/'5.3.1 (inc. taxes)'!D35-1))),"",('5.3.1 (inc. taxes)'!D36/'5.3.1 (inc. taxes)'!D35-1))</f>
        <v>-2.5013000990220746E-2</v>
      </c>
      <c r="E9" s="257">
        <f>IF(OR('5.3.1 (inc. taxes)'!E36=0,'5.3.1 (inc. taxes)'!E37=0,(ISERROR('5.3.1 (inc. taxes)'!E36/'5.3.1 (inc. taxes)'!E35-1))),"",('5.3.1 (inc. taxes)'!E36/'5.3.1 (inc. taxes)'!E35-1))</f>
        <v>-1.5398936985687617E-2</v>
      </c>
      <c r="F9" s="257">
        <f>IF(OR('5.3.1 (inc. taxes)'!F36=0,'5.3.1 (inc. taxes)'!F37=0,(ISERROR('5.3.1 (inc. taxes)'!F36/'5.3.1 (inc. taxes)'!F35-1))),"",('5.3.1 (inc. taxes)'!F36/'5.3.1 (inc. taxes)'!F35-1))</f>
        <v>8.278217006782107E-3</v>
      </c>
      <c r="G9" s="257">
        <f>IF(OR('5.3.1 (inc. taxes)'!G36=0,'5.3.1 (inc. taxes)'!G37=0,(ISERROR('5.3.1 (inc. taxes)'!G36/'5.3.1 (inc. taxes)'!G35-1))),"",('5.3.1 (inc. taxes)'!G36/'5.3.1 (inc. taxes)'!G35-1))</f>
        <v>0.10112451485716423</v>
      </c>
      <c r="H9" s="257" t="str">
        <f>IF(OR('5.3.1 (inc. taxes)'!H36=0,'5.3.1 (inc. taxes)'!H37=0,(ISERROR('5.3.1 (inc. taxes)'!H36/'5.3.1 (inc. taxes)'!H35-1))),"",('5.3.1 (inc. taxes)'!H36/'5.3.1 (inc. taxes)'!H35-1))</f>
        <v/>
      </c>
      <c r="I9" s="257">
        <f>IF(OR('5.3.1 (inc. taxes)'!I36=0,'5.3.1 (inc. taxes)'!I37=0,(ISERROR('5.3.1 (inc. taxes)'!I36/'5.3.1 (inc. taxes)'!I35-1))),"",('5.3.1 (inc. taxes)'!I36/'5.3.1 (inc. taxes)'!I35-1))</f>
        <v>4.7561783903150134E-2</v>
      </c>
      <c r="J9" s="257">
        <f>IF(OR('5.3.1 (inc. taxes)'!J36=0,'5.3.1 (inc. taxes)'!J37=0,(ISERROR('5.3.1 (inc. taxes)'!J36/'5.3.1 (inc. taxes)'!J35-1))),"",('5.3.1 (inc. taxes)'!J36/'5.3.1 (inc. taxes)'!J35-1))</f>
        <v>8.5838079853457927E-2</v>
      </c>
      <c r="K9" s="257" t="str">
        <f>IF(OR('5.3.1 (inc. taxes)'!K36=0,'5.3.1 (inc. taxes)'!K37=0,(ISERROR('5.3.1 (inc. taxes)'!K36/'5.3.1 (inc. taxes)'!K35-1))),"",('5.3.1 (inc. taxes)'!K36/'5.3.1 (inc. taxes)'!K35-1))</f>
        <v/>
      </c>
      <c r="L9" s="257" t="str">
        <f>IF(OR('5.3.1 (inc. taxes)'!L36=0,'5.3.1 (inc. taxes)'!L37=0,(ISERROR('5.3.1 (inc. taxes)'!L36/'5.3.1 (inc. taxes)'!L35-1))),"",('5.3.1 (inc. taxes)'!L36/'5.3.1 (inc. taxes)'!L35-1))</f>
        <v/>
      </c>
      <c r="M9" s="257">
        <f>IF(OR('5.3.1 (inc. taxes)'!M36=0,'5.3.1 (inc. taxes)'!M37=0,(ISERROR('5.3.1 (inc. taxes)'!M36/'5.3.1 (inc. taxes)'!M35-1))),"",('5.3.1 (inc. taxes)'!M36/'5.3.1 (inc. taxes)'!M35-1))</f>
        <v>6.4293673507158866E-2</v>
      </c>
      <c r="N9" s="257">
        <f>IF(OR('5.3.1 (inc. taxes)'!N36=0,'5.3.1 (inc. taxes)'!N37=0,(ISERROR('5.3.1 (inc. taxes)'!N36/'5.3.1 (inc. taxes)'!N35-1))),"",('5.3.1 (inc. taxes)'!N36/'5.3.1 (inc. taxes)'!N35-1))</f>
        <v>0.40292644295892632</v>
      </c>
      <c r="O9" s="257" t="str">
        <f>IF(OR('5.3.1 (inc. taxes)'!O36=0,'5.3.1 (inc. taxes)'!O37=0,(ISERROR('5.3.1 (inc. taxes)'!O36/'5.3.1 (inc. taxes)'!O35-1))),"",('5.3.1 (inc. taxes)'!O36/'5.3.1 (inc. taxes)'!O35-1))</f>
        <v/>
      </c>
      <c r="P9" s="257">
        <f>IF(OR('5.3.1 (inc. taxes)'!P36=0,'5.3.1 (inc. taxes)'!P37=0,(ISERROR('5.3.1 (inc. taxes)'!P36/'5.3.1 (inc. taxes)'!P35-1))),"",('5.3.1 (inc. taxes)'!P36/'5.3.1 (inc. taxes)'!P35-1))</f>
        <v>0.31043956043956067</v>
      </c>
      <c r="Q9" s="257" t="str">
        <f>IF(OR('5.3.1 (inc. taxes)'!Q36=0,'5.3.1 (inc. taxes)'!Q37=0,(ISERROR('5.3.1 (inc. taxes)'!Q36/'5.3.1 (inc. taxes)'!Q35-1))),"",('5.3.1 (inc. taxes)'!Q36/'5.3.1 (inc. taxes)'!Q35-1))</f>
        <v/>
      </c>
      <c r="R9" s="257">
        <f>IF(OR('5.3.1 (inc. taxes)'!R36=0,'5.3.1 (inc. taxes)'!R37=0,(ISERROR('5.3.1 (inc. taxes)'!R36/'5.3.1 (inc. taxes)'!R35-1))),"",('5.3.1 (inc. taxes)'!R36/'5.3.1 (inc. taxes)'!R35-1))</f>
        <v>0.140203049538284</v>
      </c>
      <c r="S9" s="257">
        <f>IF(OR('5.3.1 (inc. taxes)'!S36=0,'5.3.1 (inc. taxes)'!S37=0,(ISERROR('5.3.1 (inc. taxes)'!S36/'5.3.1 (inc. taxes)'!S35-1))),"",('5.3.1 (inc. taxes)'!S36/'5.3.1 (inc. taxes)'!S35-1))</f>
        <v>0.22748503141217125</v>
      </c>
      <c r="T9" s="257">
        <f>IF(OR('5.3.1 (inc. taxes)'!T36=0,'5.3.1 (inc. taxes)'!T37=0,(ISERROR('5.3.1 (inc. taxes)'!T36/'5.3.1 (inc. taxes)'!T35-1))),"",('5.3.1 (inc. taxes)'!T36/'5.3.1 (inc. taxes)'!T35-1))</f>
        <v>4.161167620531403E-2</v>
      </c>
      <c r="U9" s="257">
        <f>IF(OR('5.3.1 (inc. taxes)'!U36=0,'5.3.1 (inc. taxes)'!U37=0,(ISERROR('5.3.1 (inc. taxes)'!U36/'5.3.1 (inc. taxes)'!U35-1))),"",('5.3.1 (inc. taxes)'!U36/'5.3.1 (inc. taxes)'!U35-1))</f>
        <v>-2.7574002333677572E-2</v>
      </c>
      <c r="V9" s="257">
        <f>IF(OR('5.3.1 (inc. taxes)'!V36=0,'5.3.1 (inc. taxes)'!V37=0,(ISERROR('5.3.1 (inc. taxes)'!V36/'5.3.1 (inc. taxes)'!V35-1))),"",('5.3.1 (inc. taxes)'!V36/'5.3.1 (inc. taxes)'!V35-1))</f>
        <v>0.12741309106330512</v>
      </c>
      <c r="W9" s="257">
        <f>IF(OR('5.3.1 (inc. taxes)'!W36=0,'5.3.1 (inc. taxes)'!W37=0,(ISERROR('5.3.1 (inc. taxes)'!W36/'5.3.1 (inc. taxes)'!W35-1))),"",('5.3.1 (inc. taxes)'!W36/'5.3.1 (inc. taxes)'!W35-1))</f>
        <v>0.21392253104482206</v>
      </c>
      <c r="X9" s="257">
        <f>IF(OR('5.3.1 (inc. taxes)'!X36=0,'5.3.1 (inc. taxes)'!X37=0,(ISERROR('5.3.1 (inc. taxes)'!X36/'5.3.1 (inc. taxes)'!X35-1))),"",('5.3.1 (inc. taxes)'!X36/'5.3.1 (inc. taxes)'!X35-1))</f>
        <v>3.064166004192348E-3</v>
      </c>
      <c r="Y9" s="257">
        <f>IF(OR('5.3.1 (inc. taxes)'!Y36=0,'5.3.1 (inc. taxes)'!Y37=0,(ISERROR('5.3.1 (inc. taxes)'!Y36/'5.3.1 (inc. taxes)'!Y35-1))),"",('5.3.1 (inc. taxes)'!Y36/'5.3.1 (inc. taxes)'!Y35-1))</f>
        <v>0.17338386973980602</v>
      </c>
      <c r="Z9" s="257">
        <f>IF(OR('5.3.1 (inc. taxes)'!Z36=0,'5.3.1 (inc. taxes)'!Z37=0,(ISERROR('5.3.1 (inc. taxes)'!Z36/'5.3.1 (inc. taxes)'!Z35-1))),"",('5.3.1 (inc. taxes)'!Z36/'5.3.1 (inc. taxes)'!Z35-1))</f>
        <v>1.2032383898491927E-2</v>
      </c>
      <c r="AA9" s="257">
        <f>IF(OR('5.3.1 (inc. taxes)'!AA36=0,'5.3.1 (inc. taxes)'!AA37=0,(ISERROR('5.3.1 (inc. taxes)'!AA36/'5.3.1 (inc. taxes)'!AA35-1))),"",('5.3.1 (inc. taxes)'!AA36/'5.3.1 (inc. taxes)'!AA35-1))</f>
        <v>-2.7534978134512667E-2</v>
      </c>
      <c r="AB9" s="257">
        <f>IF(OR('5.3.1 (inc. taxes)'!AB36=0,'5.3.1 (inc. taxes)'!AB37=0,(ISERROR('5.3.1 (inc. taxes)'!AB36/'5.3.1 (inc. taxes)'!AB35-1))),"",('5.3.1 (inc. taxes)'!AB36/'5.3.1 (inc. taxes)'!AB35-1))</f>
        <v>7.1230913002495067E-2</v>
      </c>
      <c r="AC9" s="257">
        <f>IF(OR('5.3.1 (inc. taxes)'!AC36=0,'5.3.1 (inc. taxes)'!AC37=0,(ISERROR('5.3.1 (inc. taxes)'!AC36/'5.3.1 (inc. taxes)'!AC35-1))),"",('5.3.1 (inc. taxes)'!AC36/'5.3.1 (inc. taxes)'!AC35-1))</f>
        <v>9.721906433718086E-2</v>
      </c>
    </row>
    <row r="10" spans="1:29" ht="14.25" customHeight="1" x14ac:dyDescent="0.2">
      <c r="A10" s="223" t="s">
        <v>41</v>
      </c>
      <c r="B10" s="257">
        <f>IF(OR('5.3.1 (inc. taxes)'!B37=0,'5.3.1 (inc. taxes)'!B38=0,(ISERROR('5.3.1 (inc. taxes)'!B37/'5.3.1 (inc. taxes)'!B36-1))),"",('5.3.1 (inc. taxes)'!B37/'5.3.1 (inc. taxes)'!B36-1))</f>
        <v>5.9722480388736399E-2</v>
      </c>
      <c r="C10" s="257" t="str">
        <f>IF(OR('5.3.1 (inc. taxes)'!C37=0,'5.3.1 (inc. taxes)'!C38=0,(ISERROR('5.3.1 (inc. taxes)'!C37/'5.3.1 (inc. taxes)'!C36-1))),"",('5.3.1 (inc. taxes)'!C37/'5.3.1 (inc. taxes)'!C36-1))</f>
        <v/>
      </c>
      <c r="D10" s="257">
        <f>IF(OR('5.3.1 (inc. taxes)'!D37=0,'5.3.1 (inc. taxes)'!D38=0,(ISERROR('5.3.1 (inc. taxes)'!D37/'5.3.1 (inc. taxes)'!D36-1))),"",('5.3.1 (inc. taxes)'!D37/'5.3.1 (inc. taxes)'!D36-1))</f>
        <v>3.0654532471729778E-2</v>
      </c>
      <c r="E10" s="257" t="str">
        <f>IF(OR('5.3.1 (inc. taxes)'!E37=0,'5.3.1 (inc. taxes)'!E38=0,(ISERROR('5.3.1 (inc. taxes)'!E37/'5.3.1 (inc. taxes)'!E36-1))),"",('5.3.1 (inc. taxes)'!E37/'5.3.1 (inc. taxes)'!E36-1))</f>
        <v/>
      </c>
      <c r="F10" s="257">
        <f>IF(OR('5.3.1 (inc. taxes)'!F37=0,'5.3.1 (inc. taxes)'!F38=0,(ISERROR('5.3.1 (inc. taxes)'!F37/'5.3.1 (inc. taxes)'!F36-1))),"",('5.3.1 (inc. taxes)'!F37/'5.3.1 (inc. taxes)'!F36-1))</f>
        <v>5.0641655089389559E-3</v>
      </c>
      <c r="G10" s="257">
        <f>IF(OR('5.3.1 (inc. taxes)'!G37=0,'5.3.1 (inc. taxes)'!G38=0,(ISERROR('5.3.1 (inc. taxes)'!G37/'5.3.1 (inc. taxes)'!G36-1))),"",('5.3.1 (inc. taxes)'!G37/'5.3.1 (inc. taxes)'!G36-1))</f>
        <v>0.10828138184421499</v>
      </c>
      <c r="H10" s="257" t="str">
        <f>IF(OR('5.3.1 (inc. taxes)'!H37=0,'5.3.1 (inc. taxes)'!H38=0,(ISERROR('5.3.1 (inc. taxes)'!H37/'5.3.1 (inc. taxes)'!H36-1))),"",('5.3.1 (inc. taxes)'!H37/'5.3.1 (inc. taxes)'!H36-1))</f>
        <v/>
      </c>
      <c r="I10" s="257">
        <f>IF(OR('5.3.1 (inc. taxes)'!I37=0,'5.3.1 (inc. taxes)'!I38=0,(ISERROR('5.3.1 (inc. taxes)'!I37/'5.3.1 (inc. taxes)'!I36-1))),"",('5.3.1 (inc. taxes)'!I37/'5.3.1 (inc. taxes)'!I36-1))</f>
        <v>0.20959099151612626</v>
      </c>
      <c r="J10" s="257">
        <f>IF(OR('5.3.1 (inc. taxes)'!J37=0,'5.3.1 (inc. taxes)'!J38=0,(ISERROR('5.3.1 (inc. taxes)'!J37/'5.3.1 (inc. taxes)'!J36-1))),"",('5.3.1 (inc. taxes)'!J37/'5.3.1 (inc. taxes)'!J36-1))</f>
        <v>0.1899952611675586</v>
      </c>
      <c r="K10" s="257" t="str">
        <f>IF(OR('5.3.1 (inc. taxes)'!K37=0,'5.3.1 (inc. taxes)'!K38=0,(ISERROR('5.3.1 (inc. taxes)'!K37/'5.3.1 (inc. taxes)'!K36-1))),"",('5.3.1 (inc. taxes)'!K37/'5.3.1 (inc. taxes)'!K36-1))</f>
        <v/>
      </c>
      <c r="L10" s="257" t="str">
        <f>IF(OR('5.3.1 (inc. taxes)'!L37=0,'5.3.1 (inc. taxes)'!L38=0,(ISERROR('5.3.1 (inc. taxes)'!L37/'5.3.1 (inc. taxes)'!L36-1))),"",('5.3.1 (inc. taxes)'!L37/'5.3.1 (inc. taxes)'!L36-1))</f>
        <v/>
      </c>
      <c r="M10" s="257">
        <f>IF(OR('5.3.1 (inc. taxes)'!M37=0,'5.3.1 (inc. taxes)'!M38=0,(ISERROR('5.3.1 (inc. taxes)'!M37/'5.3.1 (inc. taxes)'!M36-1))),"",('5.3.1 (inc. taxes)'!M37/'5.3.1 (inc. taxes)'!M36-1))</f>
        <v>0.11336552899914731</v>
      </c>
      <c r="N10" s="257">
        <f>IF(OR('5.3.1 (inc. taxes)'!N37=0,'5.3.1 (inc. taxes)'!N38=0,(ISERROR('5.3.1 (inc. taxes)'!N37/'5.3.1 (inc. taxes)'!N36-1))),"",('5.3.1 (inc. taxes)'!N37/'5.3.1 (inc. taxes)'!N36-1))</f>
        <v>8.2418526700656747E-2</v>
      </c>
      <c r="O10" s="257" t="str">
        <f>IF(OR('5.3.1 (inc. taxes)'!O37=0,'5.3.1 (inc. taxes)'!O38=0,(ISERROR('5.3.1 (inc. taxes)'!O37/'5.3.1 (inc. taxes)'!O36-1))),"",('5.3.1 (inc. taxes)'!O37/'5.3.1 (inc. taxes)'!O36-1))</f>
        <v/>
      </c>
      <c r="P10" s="257">
        <f>IF(OR('5.3.1 (inc. taxes)'!P37=0,'5.3.1 (inc. taxes)'!P38=0,(ISERROR('5.3.1 (inc. taxes)'!P37/'5.3.1 (inc. taxes)'!P36-1))),"",('5.3.1 (inc. taxes)'!P37/'5.3.1 (inc. taxes)'!P36-1))</f>
        <v>0.3312368972746329</v>
      </c>
      <c r="Q10" s="257" t="str">
        <f>IF(OR('5.3.1 (inc. taxes)'!Q37=0,'5.3.1 (inc. taxes)'!Q38=0,(ISERROR('5.3.1 (inc. taxes)'!Q37/'5.3.1 (inc. taxes)'!Q36-1))),"",('5.3.1 (inc. taxes)'!Q37/'5.3.1 (inc. taxes)'!Q36-1))</f>
        <v/>
      </c>
      <c r="R10" s="257">
        <f>IF(OR('5.3.1 (inc. taxes)'!R37=0,'5.3.1 (inc. taxes)'!R38=0,(ISERROR('5.3.1 (inc. taxes)'!R37/'5.3.1 (inc. taxes)'!R36-1))),"",('5.3.1 (inc. taxes)'!R37/'5.3.1 (inc. taxes)'!R36-1))</f>
        <v>6.3042422070032078E-2</v>
      </c>
      <c r="S10" s="257">
        <f>IF(OR('5.3.1 (inc. taxes)'!S37=0,'5.3.1 (inc. taxes)'!S38=0,(ISERROR('5.3.1 (inc. taxes)'!S37/'5.3.1 (inc. taxes)'!S36-1))),"",('5.3.1 (inc. taxes)'!S37/'5.3.1 (inc. taxes)'!S36-1))</f>
        <v>0.15081146716691274</v>
      </c>
      <c r="T10" s="257">
        <f>IF(OR('5.3.1 (inc. taxes)'!T37=0,'5.3.1 (inc. taxes)'!T38=0,(ISERROR('5.3.1 (inc. taxes)'!T37/'5.3.1 (inc. taxes)'!T36-1))),"",('5.3.1 (inc. taxes)'!T37/'5.3.1 (inc. taxes)'!T36-1))</f>
        <v>8.1546529331836926E-2</v>
      </c>
      <c r="U10" s="257">
        <f>IF(OR('5.3.1 (inc. taxes)'!U37=0,'5.3.1 (inc. taxes)'!U38=0,(ISERROR('5.3.1 (inc. taxes)'!U37/'5.3.1 (inc. taxes)'!U36-1))),"",('5.3.1 (inc. taxes)'!U37/'5.3.1 (inc. taxes)'!U36-1))</f>
        <v>-5.7700179935924245E-2</v>
      </c>
      <c r="V10" s="257">
        <f>IF(OR('5.3.1 (inc. taxes)'!V37=0,'5.3.1 (inc. taxes)'!V38=0,(ISERROR('5.3.1 (inc. taxes)'!V37/'5.3.1 (inc. taxes)'!V36-1))),"",('5.3.1 (inc. taxes)'!V37/'5.3.1 (inc. taxes)'!V36-1))</f>
        <v>8.9027951861361254E-2</v>
      </c>
      <c r="W10" s="257">
        <f>IF(OR('5.3.1 (inc. taxes)'!W37=0,'5.3.1 (inc. taxes)'!W38=0,(ISERROR('5.3.1 (inc. taxes)'!W37/'5.3.1 (inc. taxes)'!W36-1))),"",('5.3.1 (inc. taxes)'!W37/'5.3.1 (inc. taxes)'!W36-1))</f>
        <v>-4.055747519912356E-2</v>
      </c>
      <c r="X10" s="257">
        <f>IF(OR('5.3.1 (inc. taxes)'!X37=0,'5.3.1 (inc. taxes)'!X38=0,(ISERROR('5.3.1 (inc. taxes)'!X37/'5.3.1 (inc. taxes)'!X36-1))),"",('5.3.1 (inc. taxes)'!X37/'5.3.1 (inc. taxes)'!X36-1))</f>
        <v>0.25867957714231293</v>
      </c>
      <c r="Y10" s="257">
        <f>IF(OR('5.3.1 (inc. taxes)'!Y37=0,'5.3.1 (inc. taxes)'!Y38=0,(ISERROR('5.3.1 (inc. taxes)'!Y37/'5.3.1 (inc. taxes)'!Y36-1))),"",('5.3.1 (inc. taxes)'!Y37/'5.3.1 (inc. taxes)'!Y36-1))</f>
        <v>3.6975515115712065E-2</v>
      </c>
      <c r="Z10" s="257">
        <f>IF(OR('5.3.1 (inc. taxes)'!Z37=0,'5.3.1 (inc. taxes)'!Z38=0,(ISERROR('5.3.1 (inc. taxes)'!Z37/'5.3.1 (inc. taxes)'!Z36-1))),"",('5.3.1 (inc. taxes)'!Z37/'5.3.1 (inc. taxes)'!Z36-1))</f>
        <v>8.3163927450703001E-2</v>
      </c>
      <c r="AA10" s="257">
        <f>IF(OR('5.3.1 (inc. taxes)'!AA37=0,'5.3.1 (inc. taxes)'!AA38=0,(ISERROR('5.3.1 (inc. taxes)'!AA37/'5.3.1 (inc. taxes)'!AA36-1))),"",('5.3.1 (inc. taxes)'!AA37/'5.3.1 (inc. taxes)'!AA36-1))</f>
        <v>-1.5983067817166186E-2</v>
      </c>
      <c r="AB10" s="257">
        <f>IF(OR('5.3.1 (inc. taxes)'!AB37=0,'5.3.1 (inc. taxes)'!AB38=0,(ISERROR('5.3.1 (inc. taxes)'!AB37/'5.3.1 (inc. taxes)'!AB36-1))),"",('5.3.1 (inc. taxes)'!AB37/'5.3.1 (inc. taxes)'!AB36-1))</f>
        <v>-7.3478694119540666E-2</v>
      </c>
      <c r="AC10" s="257">
        <f>IF(OR('5.3.1 (inc. taxes)'!AC37=0,'5.3.1 (inc. taxes)'!AC38=0,(ISERROR('5.3.1 (inc. taxes)'!AC37/'5.3.1 (inc. taxes)'!AC36-1))),"",('5.3.1 (inc. taxes)'!AC37/'5.3.1 (inc. taxes)'!AC36-1))</f>
        <v>6.1011288060088376E-2</v>
      </c>
    </row>
    <row r="11" spans="1:29" ht="14.25" customHeight="1" x14ac:dyDescent="0.2">
      <c r="A11" s="223" t="s">
        <v>42</v>
      </c>
      <c r="B11" s="257">
        <f>IF(OR('5.3.1 (inc. taxes)'!B38=0,'5.3.1 (inc. taxes)'!B39=0,(ISERROR('5.3.1 (inc. taxes)'!B38/'5.3.1 (inc. taxes)'!B37-1))),"",('5.3.1 (inc. taxes)'!B38/'5.3.1 (inc. taxes)'!B37-1))</f>
        <v>0.12984555968962863</v>
      </c>
      <c r="C11" s="257" t="str">
        <f>IF(OR('5.3.1 (inc. taxes)'!C38=0,'5.3.1 (inc. taxes)'!C39=0,(ISERROR('5.3.1 (inc. taxes)'!C38/'5.3.1 (inc. taxes)'!C37-1))),"",('5.3.1 (inc. taxes)'!C38/'5.3.1 (inc. taxes)'!C37-1))</f>
        <v/>
      </c>
      <c r="D11" s="257">
        <f>IF(OR('5.3.1 (inc. taxes)'!D38=0,'5.3.1 (inc. taxes)'!D39=0,(ISERROR('5.3.1 (inc. taxes)'!D38/'5.3.1 (inc. taxes)'!D37-1))),"",('5.3.1 (inc. taxes)'!D38/'5.3.1 (inc. taxes)'!D37-1))</f>
        <v>-4.1208049559971704E-2</v>
      </c>
      <c r="E11" s="257" t="str">
        <f>IF(OR('5.3.1 (inc. taxes)'!E38=0,'5.3.1 (inc. taxes)'!E39=0,(ISERROR('5.3.1 (inc. taxes)'!E38/'5.3.1 (inc. taxes)'!E37-1))),"",('5.3.1 (inc. taxes)'!E38/'5.3.1 (inc. taxes)'!E37-1))</f>
        <v/>
      </c>
      <c r="F11" s="257">
        <f>IF(OR('5.3.1 (inc. taxes)'!F38=0,'5.3.1 (inc. taxes)'!F39=0,(ISERROR('5.3.1 (inc. taxes)'!F38/'5.3.1 (inc. taxes)'!F37-1))),"",('5.3.1 (inc. taxes)'!F38/'5.3.1 (inc. taxes)'!F37-1))</f>
        <v>0.67088268754767233</v>
      </c>
      <c r="G11" s="257">
        <f>IF(OR('5.3.1 (inc. taxes)'!G38=0,'5.3.1 (inc. taxes)'!G39=0,(ISERROR('5.3.1 (inc. taxes)'!G38/'5.3.1 (inc. taxes)'!G37-1))),"",('5.3.1 (inc. taxes)'!G38/'5.3.1 (inc. taxes)'!G37-1))</f>
        <v>6.1792007064501497E-2</v>
      </c>
      <c r="H11" s="257" t="str">
        <f>IF(OR('5.3.1 (inc. taxes)'!H38=0,'5.3.1 (inc. taxes)'!H39=0,(ISERROR('5.3.1 (inc. taxes)'!H38/'5.3.1 (inc. taxes)'!H37-1))),"",('5.3.1 (inc. taxes)'!H38/'5.3.1 (inc. taxes)'!H37-1))</f>
        <v/>
      </c>
      <c r="I11" s="257">
        <f>IF(OR('5.3.1 (inc. taxes)'!I38=0,'5.3.1 (inc. taxes)'!I39=0,(ISERROR('5.3.1 (inc. taxes)'!I38/'5.3.1 (inc. taxes)'!I37-1))),"",('5.3.1 (inc. taxes)'!I38/'5.3.1 (inc. taxes)'!I37-1))</f>
        <v>0.12541603262056555</v>
      </c>
      <c r="J11" s="257">
        <f>IF(OR('5.3.1 (inc. taxes)'!J38=0,'5.3.1 (inc. taxes)'!J39=0,(ISERROR('5.3.1 (inc. taxes)'!J38/'5.3.1 (inc. taxes)'!J37-1))),"",('5.3.1 (inc. taxes)'!J38/'5.3.1 (inc. taxes)'!J37-1))</f>
        <v>3.9063028161346658E-2</v>
      </c>
      <c r="K11" s="257" t="str">
        <f>IF(OR('5.3.1 (inc. taxes)'!K38=0,'5.3.1 (inc. taxes)'!K39=0,(ISERROR('5.3.1 (inc. taxes)'!K38/'5.3.1 (inc. taxes)'!K37-1))),"",('5.3.1 (inc. taxes)'!K38/'5.3.1 (inc. taxes)'!K37-1))</f>
        <v/>
      </c>
      <c r="L11" s="257" t="str">
        <f>IF(OR('5.3.1 (inc. taxes)'!L38=0,'5.3.1 (inc. taxes)'!L39=0,(ISERROR('5.3.1 (inc. taxes)'!L38/'5.3.1 (inc. taxes)'!L37-1))),"",('5.3.1 (inc. taxes)'!L38/'5.3.1 (inc. taxes)'!L37-1))</f>
        <v/>
      </c>
      <c r="M11" s="257">
        <f>IF(OR('5.3.1 (inc. taxes)'!M38=0,'5.3.1 (inc. taxes)'!M39=0,(ISERROR('5.3.1 (inc. taxes)'!M38/'5.3.1 (inc. taxes)'!M37-1))),"",('5.3.1 (inc. taxes)'!M38/'5.3.1 (inc. taxes)'!M37-1))</f>
        <v>7.1414307414399802E-2</v>
      </c>
      <c r="N11" s="257">
        <f>IF(OR('5.3.1 (inc. taxes)'!N38=0,'5.3.1 (inc. taxes)'!N39=0,(ISERROR('5.3.1 (inc. taxes)'!N38/'5.3.1 (inc. taxes)'!N37-1))),"",('5.3.1 (inc. taxes)'!N38/'5.3.1 (inc. taxes)'!N37-1))</f>
        <v>-9.8682180919566265E-2</v>
      </c>
      <c r="O11" s="257" t="str">
        <f>IF(OR('5.3.1 (inc. taxes)'!O38=0,'5.3.1 (inc. taxes)'!O39=0,(ISERROR('5.3.1 (inc. taxes)'!O38/'5.3.1 (inc. taxes)'!O37-1))),"",('5.3.1 (inc. taxes)'!O38/'5.3.1 (inc. taxes)'!O37-1))</f>
        <v/>
      </c>
      <c r="P11" s="257">
        <f>IF(OR('5.3.1 (inc. taxes)'!P38=0,'5.3.1 (inc. taxes)'!P39=0,(ISERROR('5.3.1 (inc. taxes)'!P38/'5.3.1 (inc. taxes)'!P37-1))),"",('5.3.1 (inc. taxes)'!P38/'5.3.1 (inc. taxes)'!P37-1))</f>
        <v>2.2047244094488327E-2</v>
      </c>
      <c r="Q11" s="257" t="str">
        <f>IF(OR('5.3.1 (inc. taxes)'!Q38=0,'5.3.1 (inc. taxes)'!Q39=0,(ISERROR('5.3.1 (inc. taxes)'!Q38/'5.3.1 (inc. taxes)'!Q37-1))),"",('5.3.1 (inc. taxes)'!Q38/'5.3.1 (inc. taxes)'!Q37-1))</f>
        <v/>
      </c>
      <c r="R11" s="257">
        <f>IF(OR('5.3.1 (inc. taxes)'!R38=0,'5.3.1 (inc. taxes)'!R39=0,(ISERROR('5.3.1 (inc. taxes)'!R38/'5.3.1 (inc. taxes)'!R37-1))),"",('5.3.1 (inc. taxes)'!R38/'5.3.1 (inc. taxes)'!R37-1))</f>
        <v>1.2370105212904381E-3</v>
      </c>
      <c r="S11" s="257">
        <f>IF(OR('5.3.1 (inc. taxes)'!S38=0,'5.3.1 (inc. taxes)'!S39=0,(ISERROR('5.3.1 (inc. taxes)'!S38/'5.3.1 (inc. taxes)'!S37-1))),"",('5.3.1 (inc. taxes)'!S38/'5.3.1 (inc. taxes)'!S37-1))</f>
        <v>0.12998621439675651</v>
      </c>
      <c r="T11" s="257">
        <f>IF(OR('5.3.1 (inc. taxes)'!T38=0,'5.3.1 (inc. taxes)'!T39=0,(ISERROR('5.3.1 (inc. taxes)'!T38/'5.3.1 (inc. taxes)'!T37-1))),"",('5.3.1 (inc. taxes)'!T38/'5.3.1 (inc. taxes)'!T37-1))</f>
        <v>0.18048097247610984</v>
      </c>
      <c r="U11" s="257">
        <f>IF(OR('5.3.1 (inc. taxes)'!U38=0,'5.3.1 (inc. taxes)'!U39=0,(ISERROR('5.3.1 (inc. taxes)'!U38/'5.3.1 (inc. taxes)'!U37-1))),"",('5.3.1 (inc. taxes)'!U38/'5.3.1 (inc. taxes)'!U37-1))</f>
        <v>-8.8815895182678184E-2</v>
      </c>
      <c r="V11" s="257">
        <f>IF(OR('5.3.1 (inc. taxes)'!V38=0,'5.3.1 (inc. taxes)'!V39=0,(ISERROR('5.3.1 (inc. taxes)'!V38/'5.3.1 (inc. taxes)'!V37-1))),"",('5.3.1 (inc. taxes)'!V38/'5.3.1 (inc. taxes)'!V37-1))</f>
        <v>-1.5019161628291755E-2</v>
      </c>
      <c r="W11" s="257">
        <f>IF(OR('5.3.1 (inc. taxes)'!W38=0,'5.3.1 (inc. taxes)'!W39=0,(ISERROR('5.3.1 (inc. taxes)'!W38/'5.3.1 (inc. taxes)'!W37-1))),"",('5.3.1 (inc. taxes)'!W38/'5.3.1 (inc. taxes)'!W37-1))</f>
        <v>5.5347378512143219E-2</v>
      </c>
      <c r="X11" s="257">
        <f>IF(OR('5.3.1 (inc. taxes)'!X38=0,'5.3.1 (inc. taxes)'!X39=0,(ISERROR('5.3.1 (inc. taxes)'!X38/'5.3.1 (inc. taxes)'!X37-1))),"",('5.3.1 (inc. taxes)'!X38/'5.3.1 (inc. taxes)'!X37-1))</f>
        <v>-0.20042343014232389</v>
      </c>
      <c r="Y11" s="257">
        <f>IF(OR('5.3.1 (inc. taxes)'!Y38=0,'5.3.1 (inc. taxes)'!Y39=0,(ISERROR('5.3.1 (inc. taxes)'!Y38/'5.3.1 (inc. taxes)'!Y37-1))),"",('5.3.1 (inc. taxes)'!Y38/'5.3.1 (inc. taxes)'!Y37-1))</f>
        <v>3.3039848224814872E-2</v>
      </c>
      <c r="Z11" s="257">
        <f>IF(OR('5.3.1 (inc. taxes)'!Z38=0,'5.3.1 (inc. taxes)'!Z39=0,(ISERROR('5.3.1 (inc. taxes)'!Z38/'5.3.1 (inc. taxes)'!Z37-1))),"",('5.3.1 (inc. taxes)'!Z38/'5.3.1 (inc. taxes)'!Z37-1))</f>
        <v>0.16512615350327176</v>
      </c>
      <c r="AA11" s="257">
        <f>IF(OR('5.3.1 (inc. taxes)'!AA38=0,'5.3.1 (inc. taxes)'!AA39=0,(ISERROR('5.3.1 (inc. taxes)'!AA38/'5.3.1 (inc. taxes)'!AA37-1))),"",('5.3.1 (inc. taxes)'!AA38/'5.3.1 (inc. taxes)'!AA37-1))</f>
        <v>-4.1358637339696802E-2</v>
      </c>
      <c r="AB11" s="257">
        <f>IF(OR('5.3.1 (inc. taxes)'!AB38=0,'5.3.1 (inc. taxes)'!AB39=0,(ISERROR('5.3.1 (inc. taxes)'!AB38/'5.3.1 (inc. taxes)'!AB37-1))),"",('5.3.1 (inc. taxes)'!AB38/'5.3.1 (inc. taxes)'!AB37-1))</f>
        <v>2.0764532286332571E-3</v>
      </c>
      <c r="AC11" s="257">
        <f>IF(OR('5.3.1 (inc. taxes)'!AC38=0,'5.3.1 (inc. taxes)'!AC39=0,(ISERROR('5.3.1 (inc. taxes)'!AC38/'5.3.1 (inc. taxes)'!AC37-1))),"",('5.3.1 (inc. taxes)'!AC38/'5.3.1 (inc. taxes)'!AC37-1))</f>
        <v>-4.5393623537432592E-2</v>
      </c>
    </row>
    <row r="12" spans="1:29" ht="14.25" customHeight="1" x14ac:dyDescent="0.2">
      <c r="A12" s="223" t="s">
        <v>43</v>
      </c>
      <c r="B12" s="257">
        <f>IF(OR('5.3.1 (inc. taxes)'!B39=0,'5.3.1 (inc. taxes)'!B40=0,(ISERROR('5.3.1 (inc. taxes)'!B39/'5.3.1 (inc. taxes)'!B38-1))),"",('5.3.1 (inc. taxes)'!B39/'5.3.1 (inc. taxes)'!B38-1))</f>
        <v>0.25432797462382872</v>
      </c>
      <c r="C12" s="257" t="str">
        <f>IF(OR('5.3.1 (inc. taxes)'!C39=0,'5.3.1 (inc. taxes)'!C40=0,(ISERROR('5.3.1 (inc. taxes)'!C39/'5.3.1 (inc. taxes)'!C38-1))),"",('5.3.1 (inc. taxes)'!C39/'5.3.1 (inc. taxes)'!C38-1))</f>
        <v/>
      </c>
      <c r="D12" s="257">
        <f>IF(OR('5.3.1 (inc. taxes)'!D39=0,'5.3.1 (inc. taxes)'!D40=0,(ISERROR('5.3.1 (inc. taxes)'!D39/'5.3.1 (inc. taxes)'!D38-1))),"",('5.3.1 (inc. taxes)'!D39/'5.3.1 (inc. taxes)'!D38-1))</f>
        <v>0.40554543743965232</v>
      </c>
      <c r="E12" s="257">
        <f>IF(OR('5.3.1 (inc. taxes)'!E39=0,'5.3.1 (inc. taxes)'!E40=0,(ISERROR('5.3.1 (inc. taxes)'!E39/'5.3.1 (inc. taxes)'!E38-1))),"",('5.3.1 (inc. taxes)'!E39/'5.3.1 (inc. taxes)'!E38-1))</f>
        <v>0.30047276034630643</v>
      </c>
      <c r="F12" s="257">
        <f>IF(OR('5.3.1 (inc. taxes)'!F39=0,'5.3.1 (inc. taxes)'!F40=0,(ISERROR('5.3.1 (inc. taxes)'!F39/'5.3.1 (inc. taxes)'!F38-1))),"",('5.3.1 (inc. taxes)'!F39/'5.3.1 (inc. taxes)'!F38-1))</f>
        <v>0.24251220800288098</v>
      </c>
      <c r="G12" s="257">
        <f>IF(OR('5.3.1 (inc. taxes)'!G39=0,'5.3.1 (inc. taxes)'!G40=0,(ISERROR('5.3.1 (inc. taxes)'!G39/'5.3.1 (inc. taxes)'!G38-1))),"",('5.3.1 (inc. taxes)'!G39/'5.3.1 (inc. taxes)'!G38-1))</f>
        <v>0.29389200547283467</v>
      </c>
      <c r="H12" s="257" t="str">
        <f>IF(OR('5.3.1 (inc. taxes)'!H39=0,'5.3.1 (inc. taxes)'!H40=0,(ISERROR('5.3.1 (inc. taxes)'!H39/'5.3.1 (inc. taxes)'!H38-1))),"",('5.3.1 (inc. taxes)'!H39/'5.3.1 (inc. taxes)'!H38-1))</f>
        <v/>
      </c>
      <c r="I12" s="257">
        <f>IF(OR('5.3.1 (inc. taxes)'!I39=0,'5.3.1 (inc. taxes)'!I40=0,(ISERROR('5.3.1 (inc. taxes)'!I39/'5.3.1 (inc. taxes)'!I38-1))),"",('5.3.1 (inc. taxes)'!I39/'5.3.1 (inc. taxes)'!I38-1))</f>
        <v>0.36251209306887633</v>
      </c>
      <c r="J12" s="257">
        <f>IF(OR('5.3.1 (inc. taxes)'!J39=0,'5.3.1 (inc. taxes)'!J40=0,(ISERROR('5.3.1 (inc. taxes)'!J39/'5.3.1 (inc. taxes)'!J38-1))),"",('5.3.1 (inc. taxes)'!J39/'5.3.1 (inc. taxes)'!J38-1))</f>
        <v>0.33634887037264005</v>
      </c>
      <c r="K12" s="257" t="str">
        <f>IF(OR('5.3.1 (inc. taxes)'!K39=0,'5.3.1 (inc. taxes)'!K40=0,(ISERROR('5.3.1 (inc. taxes)'!K39/'5.3.1 (inc. taxes)'!K38-1))),"",('5.3.1 (inc. taxes)'!K39/'5.3.1 (inc. taxes)'!K38-1))</f>
        <v/>
      </c>
      <c r="L12" s="257">
        <f>IF(OR('5.3.1 (inc. taxes)'!L39=0,'5.3.1 (inc. taxes)'!L40=0,(ISERROR('5.3.1 (inc. taxes)'!L39/'5.3.1 (inc. taxes)'!L38-1))),"",('5.3.1 (inc. taxes)'!L39/'5.3.1 (inc. taxes)'!L38-1))</f>
        <v>0.20264690959798681</v>
      </c>
      <c r="M12" s="257">
        <f>IF(OR('5.3.1 (inc. taxes)'!M39=0,'5.3.1 (inc. taxes)'!M40=0,(ISERROR('5.3.1 (inc. taxes)'!M39/'5.3.1 (inc. taxes)'!M38-1))),"",('5.3.1 (inc. taxes)'!M39/'5.3.1 (inc. taxes)'!M38-1))</f>
        <v>0.11415356977265345</v>
      </c>
      <c r="N12" s="257">
        <f>IF(OR('5.3.1 (inc. taxes)'!N39=0,'5.3.1 (inc. taxes)'!N40=0,(ISERROR('5.3.1 (inc. taxes)'!N39/'5.3.1 (inc. taxes)'!N38-1))),"",('5.3.1 (inc. taxes)'!N39/'5.3.1 (inc. taxes)'!N38-1))</f>
        <v>0.52655650095027884</v>
      </c>
      <c r="O12" s="257">
        <f>IF(OR('5.3.1 (inc. taxes)'!O39=0,'5.3.1 (inc. taxes)'!O40=0,(ISERROR('5.3.1 (inc. taxes)'!O39/'5.3.1 (inc. taxes)'!O38-1))),"",('5.3.1 (inc. taxes)'!O39/'5.3.1 (inc. taxes)'!O38-1))</f>
        <v>0.37419920856875133</v>
      </c>
      <c r="P12" s="257">
        <f>IF(OR('5.3.1 (inc. taxes)'!P39=0,'5.3.1 (inc. taxes)'!P40=0,(ISERROR('5.3.1 (inc. taxes)'!P39/'5.3.1 (inc. taxes)'!P38-1))),"",('5.3.1 (inc. taxes)'!P39/'5.3.1 (inc. taxes)'!P38-1))</f>
        <v>0.22804314329738062</v>
      </c>
      <c r="Q12" s="257" t="str">
        <f>IF(OR('5.3.1 (inc. taxes)'!Q39=0,'5.3.1 (inc. taxes)'!Q40=0,(ISERROR('5.3.1 (inc. taxes)'!Q39/'5.3.1 (inc. taxes)'!Q38-1))),"",('5.3.1 (inc. taxes)'!Q39/'5.3.1 (inc. taxes)'!Q38-1))</f>
        <v/>
      </c>
      <c r="R12" s="257">
        <f>IF(OR('5.3.1 (inc. taxes)'!R39=0,'5.3.1 (inc. taxes)'!R40=0,(ISERROR('5.3.1 (inc. taxes)'!R39/'5.3.1 (inc. taxes)'!R38-1))),"",('5.3.1 (inc. taxes)'!R39/'5.3.1 (inc. taxes)'!R38-1))</f>
        <v>0.19523256525910537</v>
      </c>
      <c r="S12" s="257">
        <f>IF(OR('5.3.1 (inc. taxes)'!S39=0,'5.3.1 (inc. taxes)'!S40=0,(ISERROR('5.3.1 (inc. taxes)'!S39/'5.3.1 (inc. taxes)'!S38-1))),"",('5.3.1 (inc. taxes)'!S39/'5.3.1 (inc. taxes)'!S38-1))</f>
        <v>0.43221135412393474</v>
      </c>
      <c r="T12" s="257">
        <f>IF(OR('5.3.1 (inc. taxes)'!T39=0,'5.3.1 (inc. taxes)'!T40=0,(ISERROR('5.3.1 (inc. taxes)'!T39/'5.3.1 (inc. taxes)'!T38-1))),"",('5.3.1 (inc. taxes)'!T39/'5.3.1 (inc. taxes)'!T38-1))</f>
        <v>0.37934378128398771</v>
      </c>
      <c r="U12" s="257">
        <f>IF(OR('5.3.1 (inc. taxes)'!U39=0,'5.3.1 (inc. taxes)'!U40=0,(ISERROR('5.3.1 (inc. taxes)'!U39/'5.3.1 (inc. taxes)'!U38-1))),"",('5.3.1 (inc. taxes)'!U39/'5.3.1 (inc. taxes)'!U38-1))</f>
        <v>0.31126086716325641</v>
      </c>
      <c r="V12" s="257">
        <f>IF(OR('5.3.1 (inc. taxes)'!V39=0,'5.3.1 (inc. taxes)'!V40=0,(ISERROR('5.3.1 (inc. taxes)'!V39/'5.3.1 (inc. taxes)'!V38-1))),"",('5.3.1 (inc. taxes)'!V39/'5.3.1 (inc. taxes)'!V38-1))</f>
        <v>-5.4042304241414207E-2</v>
      </c>
      <c r="W12" s="257">
        <f>IF(OR('5.3.1 (inc. taxes)'!W39=0,'5.3.1 (inc. taxes)'!W40=0,(ISERROR('5.3.1 (inc. taxes)'!W39/'5.3.1 (inc. taxes)'!W38-1))),"",('5.3.1 (inc. taxes)'!W39/'5.3.1 (inc. taxes)'!W38-1))</f>
        <v>0.14044841980106515</v>
      </c>
      <c r="X12" s="257">
        <f>IF(OR('5.3.1 (inc. taxes)'!X39=0,'5.3.1 (inc. taxes)'!X40=0,(ISERROR('5.3.1 (inc. taxes)'!X39/'5.3.1 (inc. taxes)'!X38-1))),"",('5.3.1 (inc. taxes)'!X39/'5.3.1 (inc. taxes)'!X38-1))</f>
        <v>0.44164547647734165</v>
      </c>
      <c r="Y12" s="257">
        <f>IF(OR('5.3.1 (inc. taxes)'!Y39=0,'5.3.1 (inc. taxes)'!Y40=0,(ISERROR('5.3.1 (inc. taxes)'!Y39/'5.3.1 (inc. taxes)'!Y38-1))),"",('5.3.1 (inc. taxes)'!Y39/'5.3.1 (inc. taxes)'!Y38-1))</f>
        <v>0.57947806747996755</v>
      </c>
      <c r="Z12" s="257">
        <f>IF(OR('5.3.1 (inc. taxes)'!Z39=0,'5.3.1 (inc. taxes)'!Z40=0,(ISERROR('5.3.1 (inc. taxes)'!Z39/'5.3.1 (inc. taxes)'!Z38-1))),"",('5.3.1 (inc. taxes)'!Z39/'5.3.1 (inc. taxes)'!Z38-1))</f>
        <v>0.28164218210987824</v>
      </c>
      <c r="AA12" s="257">
        <f>IF(OR('5.3.1 (inc. taxes)'!AA39=0,'5.3.1 (inc. taxes)'!AA40=0,(ISERROR('5.3.1 (inc. taxes)'!AA39/'5.3.1 (inc. taxes)'!AA38-1))),"",('5.3.1 (inc. taxes)'!AA39/'5.3.1 (inc. taxes)'!AA38-1))</f>
        <v>0.22356090577103904</v>
      </c>
      <c r="AB12" s="257">
        <f>IF(OR('5.3.1 (inc. taxes)'!AB39=0,'5.3.1 (inc. taxes)'!AB40=0,(ISERROR('5.3.1 (inc. taxes)'!AB39/'5.3.1 (inc. taxes)'!AB38-1))),"",('5.3.1 (inc. taxes)'!AB39/'5.3.1 (inc. taxes)'!AB38-1))</f>
        <v>0.39370387095500359</v>
      </c>
      <c r="AC12" s="257">
        <f>IF(OR('5.3.1 (inc. taxes)'!AC39=0,'5.3.1 (inc. taxes)'!AC40=0,(ISERROR('5.3.1 (inc. taxes)'!AC39/'5.3.1 (inc. taxes)'!AC38-1))),"",('5.3.1 (inc. taxes)'!AC39/'5.3.1 (inc. taxes)'!AC38-1))</f>
        <v>0.16609964509295128</v>
      </c>
    </row>
    <row r="13" spans="1:29" ht="14.25" customHeight="1" x14ac:dyDescent="0.2">
      <c r="A13" s="223" t="s">
        <v>45</v>
      </c>
      <c r="B13" s="257">
        <f>IF(OR('5.3.1 (inc. taxes)'!B40=0,'5.3.1 (inc. taxes)'!B41=0,(ISERROR('5.3.1 (inc. taxes)'!B40/'5.3.1 (inc. taxes)'!B39-1))),"",('5.3.1 (inc. taxes)'!B40/'5.3.1 (inc. taxes)'!B39-1))</f>
        <v>0.14661499278839818</v>
      </c>
      <c r="C13" s="257">
        <f>IF(OR('5.3.1 (inc. taxes)'!C40=0,'5.3.1 (inc. taxes)'!C41=0,(ISERROR('5.3.1 (inc. taxes)'!C40/'5.3.1 (inc. taxes)'!C39-1))),"",('5.3.1 (inc. taxes)'!C40/'5.3.1 (inc. taxes)'!C39-1))</f>
        <v>0.17678508295966022</v>
      </c>
      <c r="D13" s="257">
        <f>IF(OR('5.3.1 (inc. taxes)'!D40=0,'5.3.1 (inc. taxes)'!D41=0,(ISERROR('5.3.1 (inc. taxes)'!D40/'5.3.1 (inc. taxes)'!D39-1))),"",('5.3.1 (inc. taxes)'!D40/'5.3.1 (inc. taxes)'!D39-1))</f>
        <v>1.5622432098496564E-3</v>
      </c>
      <c r="E13" s="257">
        <f>IF(OR('5.3.1 (inc. taxes)'!E40=0,'5.3.1 (inc. taxes)'!E41=0,(ISERROR('5.3.1 (inc. taxes)'!E40/'5.3.1 (inc. taxes)'!E39-1))),"",('5.3.1 (inc. taxes)'!E40/'5.3.1 (inc. taxes)'!E39-1))</f>
        <v>0.18183866867760456</v>
      </c>
      <c r="F13" s="257">
        <f>IF(OR('5.3.1 (inc. taxes)'!F40=0,'5.3.1 (inc. taxes)'!F41=0,(ISERROR('5.3.1 (inc. taxes)'!F40/'5.3.1 (inc. taxes)'!F39-1))),"",('5.3.1 (inc. taxes)'!F40/'5.3.1 (inc. taxes)'!F39-1))</f>
        <v>0.1961401494101378</v>
      </c>
      <c r="G13" s="257">
        <f>IF(OR('5.3.1 (inc. taxes)'!G40=0,'5.3.1 (inc. taxes)'!G41=0,(ISERROR('5.3.1 (inc. taxes)'!G40/'5.3.1 (inc. taxes)'!G39-1))),"",('5.3.1 (inc. taxes)'!G40/'5.3.1 (inc. taxes)'!G39-1))</f>
        <v>0.27180743533745066</v>
      </c>
      <c r="H13" s="257">
        <f>IF(OR('5.3.1 (inc. taxes)'!H40=0,'5.3.1 (inc. taxes)'!H41=0,(ISERROR('5.3.1 (inc. taxes)'!H40/'5.3.1 (inc. taxes)'!H39-1))),"",('5.3.1 (inc. taxes)'!H40/'5.3.1 (inc. taxes)'!H39-1))</f>
        <v>0.19231947062886001</v>
      </c>
      <c r="I13" s="257">
        <f>IF(OR('5.3.1 (inc. taxes)'!I40=0,'5.3.1 (inc. taxes)'!I41=0,(ISERROR('5.3.1 (inc. taxes)'!I40/'5.3.1 (inc. taxes)'!I39-1))),"",('5.3.1 (inc. taxes)'!I40/'5.3.1 (inc. taxes)'!I39-1))</f>
        <v>6.8193825363302318E-2</v>
      </c>
      <c r="J13" s="257">
        <f>IF(OR('5.3.1 (inc. taxes)'!J40=0,'5.3.1 (inc. taxes)'!J41=0,(ISERROR('5.3.1 (inc. taxes)'!J40/'5.3.1 (inc. taxes)'!J39-1))),"",('5.3.1 (inc. taxes)'!J40/'5.3.1 (inc. taxes)'!J39-1))</f>
        <v>0.11975100384659121</v>
      </c>
      <c r="K13" s="257">
        <f>IF(OR('5.3.1 (inc. taxes)'!K40=0,'5.3.1 (inc. taxes)'!K41=0,(ISERROR('5.3.1 (inc. taxes)'!K40/'5.3.1 (inc. taxes)'!K39-1))),"",('5.3.1 (inc. taxes)'!K40/'5.3.1 (inc. taxes)'!K39-1))</f>
        <v>0.38635677142393243</v>
      </c>
      <c r="L13" s="257">
        <f>IF(OR('5.3.1 (inc. taxes)'!L40=0,'5.3.1 (inc. taxes)'!L41=0,(ISERROR('5.3.1 (inc. taxes)'!L40/'5.3.1 (inc. taxes)'!L39-1))),"",('5.3.1 (inc. taxes)'!L40/'5.3.1 (inc. taxes)'!L39-1))</f>
        <v>0.22604570921688039</v>
      </c>
      <c r="M13" s="257">
        <f>IF(OR('5.3.1 (inc. taxes)'!M40=0,'5.3.1 (inc. taxes)'!M41=0,(ISERROR('5.3.1 (inc. taxes)'!M40/'5.3.1 (inc. taxes)'!M39-1))),"",('5.3.1 (inc. taxes)'!M40/'5.3.1 (inc. taxes)'!M39-1))</f>
        <v>0.14027426264262877</v>
      </c>
      <c r="N13" s="257">
        <f>IF(OR('5.3.1 (inc. taxes)'!N40=0,'5.3.1 (inc. taxes)'!N41=0,(ISERROR('5.3.1 (inc. taxes)'!N40/'5.3.1 (inc. taxes)'!N39-1))),"",('5.3.1 (inc. taxes)'!N40/'5.3.1 (inc. taxes)'!N39-1))</f>
        <v>-3.1404597386888389E-2</v>
      </c>
      <c r="O13" s="257">
        <f>IF(OR('5.3.1 (inc. taxes)'!O40=0,'5.3.1 (inc. taxes)'!O41=0,(ISERROR('5.3.1 (inc. taxes)'!O40/'5.3.1 (inc. taxes)'!O39-1))),"",('5.3.1 (inc. taxes)'!O40/'5.3.1 (inc. taxes)'!O39-1))</f>
        <v>1.9562413693550607E-2</v>
      </c>
      <c r="P13" s="257">
        <f>IF(OR('5.3.1 (inc. taxes)'!P40=0,'5.3.1 (inc. taxes)'!P41=0,(ISERROR('5.3.1 (inc. taxes)'!P40/'5.3.1 (inc. taxes)'!P39-1))),"",('5.3.1 (inc. taxes)'!P40/'5.3.1 (inc. taxes)'!P39-1))</f>
        <v>8.0552070263488096E-2</v>
      </c>
      <c r="Q13" s="257" t="str">
        <f>IF(OR('5.3.1 (inc. taxes)'!Q40=0,'5.3.1 (inc. taxes)'!Q41=0,(ISERROR('5.3.1 (inc. taxes)'!Q40/'5.3.1 (inc. taxes)'!Q39-1))),"",('5.3.1 (inc. taxes)'!Q40/'5.3.1 (inc. taxes)'!Q39-1))</f>
        <v/>
      </c>
      <c r="R13" s="257">
        <f>IF(OR('5.3.1 (inc. taxes)'!R40=0,'5.3.1 (inc. taxes)'!R41=0,(ISERROR('5.3.1 (inc. taxes)'!R40/'5.3.1 (inc. taxes)'!R39-1))),"",('5.3.1 (inc. taxes)'!R40/'5.3.1 (inc. taxes)'!R39-1))</f>
        <v>1.3529160639957682E-2</v>
      </c>
      <c r="S13" s="257">
        <f>IF(OR('5.3.1 (inc. taxes)'!S40=0,'5.3.1 (inc. taxes)'!S41=0,(ISERROR('5.3.1 (inc. taxes)'!S40/'5.3.1 (inc. taxes)'!S39-1))),"",('5.3.1 (inc. taxes)'!S40/'5.3.1 (inc. taxes)'!S39-1))</f>
        <v>0.14732570063686556</v>
      </c>
      <c r="T13" s="257">
        <f>IF(OR('5.3.1 (inc. taxes)'!T40=0,'5.3.1 (inc. taxes)'!T41=0,(ISERROR('5.3.1 (inc. taxes)'!T40/'5.3.1 (inc. taxes)'!T39-1))),"",('5.3.1 (inc. taxes)'!T40/'5.3.1 (inc. taxes)'!T39-1))</f>
        <v>0.10659973536169209</v>
      </c>
      <c r="U13" s="257">
        <f>IF(OR('5.3.1 (inc. taxes)'!U40=0,'5.3.1 (inc. taxes)'!U41=0,(ISERROR('5.3.1 (inc. taxes)'!U40/'5.3.1 (inc. taxes)'!U39-1))),"",('5.3.1 (inc. taxes)'!U40/'5.3.1 (inc. taxes)'!U39-1))</f>
        <v>0.33156709683482632</v>
      </c>
      <c r="V13" s="257">
        <f>IF(OR('5.3.1 (inc. taxes)'!V40=0,'5.3.1 (inc. taxes)'!V41=0,(ISERROR('5.3.1 (inc. taxes)'!V40/'5.3.1 (inc. taxes)'!V39-1))),"",('5.3.1 (inc. taxes)'!V40/'5.3.1 (inc. taxes)'!V39-1))</f>
        <v>0.12887435709222772</v>
      </c>
      <c r="W13" s="257">
        <f>IF(OR('5.3.1 (inc. taxes)'!W40=0,'5.3.1 (inc. taxes)'!W41=0,(ISERROR('5.3.1 (inc. taxes)'!W40/'5.3.1 (inc. taxes)'!W39-1))),"",('5.3.1 (inc. taxes)'!W40/'5.3.1 (inc. taxes)'!W39-1))</f>
        <v>6.9247292358369128E-2</v>
      </c>
      <c r="X13" s="257">
        <f>IF(OR('5.3.1 (inc. taxes)'!X40=0,'5.3.1 (inc. taxes)'!X41=0,(ISERROR('5.3.1 (inc. taxes)'!X40/'5.3.1 (inc. taxes)'!X39-1))),"",('5.3.1 (inc. taxes)'!X40/'5.3.1 (inc. taxes)'!X39-1))</f>
        <v>8.5547751237939451E-2</v>
      </c>
      <c r="Y13" s="257">
        <f>IF(OR('5.3.1 (inc. taxes)'!Y40=0,'5.3.1 (inc. taxes)'!Y41=0,(ISERROR('5.3.1 (inc. taxes)'!Y40/'5.3.1 (inc. taxes)'!Y39-1))),"",('5.3.1 (inc. taxes)'!Y40/'5.3.1 (inc. taxes)'!Y39-1))</f>
        <v>0.17986580298296939</v>
      </c>
      <c r="Z13" s="257">
        <f>IF(OR('5.3.1 (inc. taxes)'!Z40=0,'5.3.1 (inc. taxes)'!Z41=0,(ISERROR('5.3.1 (inc. taxes)'!Z40/'5.3.1 (inc. taxes)'!Z39-1))),"",('5.3.1 (inc. taxes)'!Z40/'5.3.1 (inc. taxes)'!Z39-1))</f>
        <v>0.2697696452505649</v>
      </c>
      <c r="AA13" s="257">
        <f>IF(OR('5.3.1 (inc. taxes)'!AA40=0,'5.3.1 (inc. taxes)'!AA41=0,(ISERROR('5.3.1 (inc. taxes)'!AA40/'5.3.1 (inc. taxes)'!AA39-1))),"",('5.3.1 (inc. taxes)'!AA40/'5.3.1 (inc. taxes)'!AA39-1))</f>
        <v>0.17255342938533347</v>
      </c>
      <c r="AB13" s="257">
        <f>IF(OR('5.3.1 (inc. taxes)'!AB40=0,'5.3.1 (inc. taxes)'!AB41=0,(ISERROR('5.3.1 (inc. taxes)'!AB40/'5.3.1 (inc. taxes)'!AB39-1))),"",('5.3.1 (inc. taxes)'!AB40/'5.3.1 (inc. taxes)'!AB39-1))</f>
        <v>0.16538182864686557</v>
      </c>
      <c r="AC13" s="257">
        <f>IF(OR('5.3.1 (inc. taxes)'!AC40=0,'5.3.1 (inc. taxes)'!AC41=0,(ISERROR('5.3.1 (inc. taxes)'!AC40/'5.3.1 (inc. taxes)'!AC39-1))),"",('5.3.1 (inc. taxes)'!AC40/'5.3.1 (inc. taxes)'!AC39-1))</f>
        <v>0.17238395340453661</v>
      </c>
    </row>
    <row r="14" spans="1:29" ht="14.25" customHeight="1" x14ac:dyDescent="0.2">
      <c r="A14" s="223" t="s">
        <v>46</v>
      </c>
      <c r="B14" s="257">
        <f>IF(OR('5.3.1 (inc. taxes)'!B41=0,'5.3.1 (inc. taxes)'!B42=0,(ISERROR('5.3.1 (inc. taxes)'!B41/'5.3.1 (inc. taxes)'!B40-1))),"",('5.3.1 (inc. taxes)'!B41/'5.3.1 (inc. taxes)'!B40-1))</f>
        <v>-8.1585993053592931E-2</v>
      </c>
      <c r="C14" s="257">
        <f>IF(OR('5.3.1 (inc. taxes)'!C41=0,'5.3.1 (inc. taxes)'!C42=0,(ISERROR('5.3.1 (inc. taxes)'!C41/'5.3.1 (inc. taxes)'!C40-1))),"",('5.3.1 (inc. taxes)'!C41/'5.3.1 (inc. taxes)'!C40-1))</f>
        <v>-9.4388509408610655E-2</v>
      </c>
      <c r="D14" s="257">
        <f>IF(OR('5.3.1 (inc. taxes)'!D41=0,'5.3.1 (inc. taxes)'!D42=0,(ISERROR('5.3.1 (inc. taxes)'!D41/'5.3.1 (inc. taxes)'!D40-1))),"",('5.3.1 (inc. taxes)'!D41/'5.3.1 (inc. taxes)'!D40-1))</f>
        <v>4.3602757136032233E-2</v>
      </c>
      <c r="E14" s="257">
        <f>IF(OR('5.3.1 (inc. taxes)'!E41=0,'5.3.1 (inc. taxes)'!E42=0,(ISERROR('5.3.1 (inc. taxes)'!E41/'5.3.1 (inc. taxes)'!E40-1))),"",('5.3.1 (inc. taxes)'!E41/'5.3.1 (inc. taxes)'!E40-1))</f>
        <v>-1.729170113854761E-2</v>
      </c>
      <c r="F14" s="257">
        <f>IF(OR('5.3.1 (inc. taxes)'!F41=0,'5.3.1 (inc. taxes)'!F42=0,(ISERROR('5.3.1 (inc. taxes)'!F41/'5.3.1 (inc. taxes)'!F40-1))),"",('5.3.1 (inc. taxes)'!F41/'5.3.1 (inc. taxes)'!F40-1))</f>
        <v>1.188230870940421E-2</v>
      </c>
      <c r="G14" s="257">
        <f>IF(OR('5.3.1 (inc. taxes)'!G41=0,'5.3.1 (inc. taxes)'!G42=0,(ISERROR('5.3.1 (inc. taxes)'!G41/'5.3.1 (inc. taxes)'!G40-1))),"",('5.3.1 (inc. taxes)'!G41/'5.3.1 (inc. taxes)'!G40-1))</f>
        <v>-1.7425967171273427E-2</v>
      </c>
      <c r="H14" s="257">
        <f>IF(OR('5.3.1 (inc. taxes)'!H41=0,'5.3.1 (inc. taxes)'!H42=0,(ISERROR('5.3.1 (inc. taxes)'!H41/'5.3.1 (inc. taxes)'!H40-1))),"",('5.3.1 (inc. taxes)'!H41/'5.3.1 (inc. taxes)'!H40-1))</f>
        <v>9.4019927694426464E-3</v>
      </c>
      <c r="I14" s="257">
        <f>IF(OR('5.3.1 (inc. taxes)'!I41=0,'5.3.1 (inc. taxes)'!I42=0,(ISERROR('5.3.1 (inc. taxes)'!I41/'5.3.1 (inc. taxes)'!I40-1))),"",('5.3.1 (inc. taxes)'!I41/'5.3.1 (inc. taxes)'!I40-1))</f>
        <v>-0.1801906063369475</v>
      </c>
      <c r="J14" s="257">
        <f>IF(OR('5.3.1 (inc. taxes)'!J41=0,'5.3.1 (inc. taxes)'!J42=0,(ISERROR('5.3.1 (inc. taxes)'!J41/'5.3.1 (inc. taxes)'!J40-1))),"",('5.3.1 (inc. taxes)'!J41/'5.3.1 (inc. taxes)'!J40-1))</f>
        <v>-5.6479328714243993E-2</v>
      </c>
      <c r="K14" s="257">
        <f>IF(OR('5.3.1 (inc. taxes)'!K41=0,'5.3.1 (inc. taxes)'!K42=0,(ISERROR('5.3.1 (inc. taxes)'!K41/'5.3.1 (inc. taxes)'!K40-1))),"",('5.3.1 (inc. taxes)'!K41/'5.3.1 (inc. taxes)'!K40-1))</f>
        <v>-0.14927774075974687</v>
      </c>
      <c r="L14" s="257">
        <f>IF(OR('5.3.1 (inc. taxes)'!L41=0,'5.3.1 (inc. taxes)'!L42=0,(ISERROR('5.3.1 (inc. taxes)'!L41/'5.3.1 (inc. taxes)'!L40-1))),"",('5.3.1 (inc. taxes)'!L41/'5.3.1 (inc. taxes)'!L40-1))</f>
        <v>-0.15471932904974872</v>
      </c>
      <c r="M14" s="257">
        <f>IF(OR('5.3.1 (inc. taxes)'!M41=0,'5.3.1 (inc. taxes)'!M42=0,(ISERROR('5.3.1 (inc. taxes)'!M41/'5.3.1 (inc. taxes)'!M40-1))),"",('5.3.1 (inc. taxes)'!M41/'5.3.1 (inc. taxes)'!M40-1))</f>
        <v>-4.6941075207093119E-2</v>
      </c>
      <c r="N14" s="257">
        <f>IF(OR('5.3.1 (inc. taxes)'!N41=0,'5.3.1 (inc. taxes)'!N42=0,(ISERROR('5.3.1 (inc. taxes)'!N41/'5.3.1 (inc. taxes)'!N40-1))),"",('5.3.1 (inc. taxes)'!N41/'5.3.1 (inc. taxes)'!N40-1))</f>
        <v>0.29065927906105671</v>
      </c>
      <c r="O14" s="257">
        <f>IF(OR('5.3.1 (inc. taxes)'!O41=0,'5.3.1 (inc. taxes)'!O42=0,(ISERROR('5.3.1 (inc. taxes)'!O41/'5.3.1 (inc. taxes)'!O40-1))),"",('5.3.1 (inc. taxes)'!O41/'5.3.1 (inc. taxes)'!O40-1))</f>
        <v>0.17522541452786178</v>
      </c>
      <c r="P14" s="257">
        <f>IF(OR('5.3.1 (inc. taxes)'!P41=0,'5.3.1 (inc. taxes)'!P42=0,(ISERROR('5.3.1 (inc. taxes)'!P41/'5.3.1 (inc. taxes)'!P40-1))),"",('5.3.1 (inc. taxes)'!P41/'5.3.1 (inc. taxes)'!P40-1))</f>
        <v>-8.9781699953553118E-2</v>
      </c>
      <c r="Q14" s="257" t="str">
        <f>IF(OR('5.3.1 (inc. taxes)'!Q41=0,'5.3.1 (inc. taxes)'!Q42=0,(ISERROR('5.3.1 (inc. taxes)'!Q41/'5.3.1 (inc. taxes)'!Q40-1))),"",('5.3.1 (inc. taxes)'!Q41/'5.3.1 (inc. taxes)'!Q40-1))</f>
        <v/>
      </c>
      <c r="R14" s="257">
        <f>IF(OR('5.3.1 (inc. taxes)'!R41=0,'5.3.1 (inc. taxes)'!R42=0,(ISERROR('5.3.1 (inc. taxes)'!R41/'5.3.1 (inc. taxes)'!R40-1))),"",('5.3.1 (inc. taxes)'!R41/'5.3.1 (inc. taxes)'!R40-1))</f>
        <v>0.20500323694856681</v>
      </c>
      <c r="S14" s="257">
        <f>IF(OR('5.3.1 (inc. taxes)'!S41=0,'5.3.1 (inc. taxes)'!S42=0,(ISERROR('5.3.1 (inc. taxes)'!S41/'5.3.1 (inc. taxes)'!S40-1))),"",('5.3.1 (inc. taxes)'!S41/'5.3.1 (inc. taxes)'!S40-1))</f>
        <v>-1.6340080052349215E-2</v>
      </c>
      <c r="T14" s="257">
        <f>IF(OR('5.3.1 (inc. taxes)'!T41=0,'5.3.1 (inc. taxes)'!T42=0,(ISERROR('5.3.1 (inc. taxes)'!T41/'5.3.1 (inc. taxes)'!T40-1))),"",('5.3.1 (inc. taxes)'!T41/'5.3.1 (inc. taxes)'!T40-1))</f>
        <v>-0.16152813938973332</v>
      </c>
      <c r="U14" s="257">
        <f>IF(OR('5.3.1 (inc. taxes)'!U41=0,'5.3.1 (inc. taxes)'!U42=0,(ISERROR('5.3.1 (inc. taxes)'!U41/'5.3.1 (inc. taxes)'!U40-1))),"",('5.3.1 (inc. taxes)'!U41/'5.3.1 (inc. taxes)'!U40-1))</f>
        <v>-1.2064340889068603E-2</v>
      </c>
      <c r="V14" s="257">
        <f>IF(OR('5.3.1 (inc. taxes)'!V41=0,'5.3.1 (inc. taxes)'!V42=0,(ISERROR('5.3.1 (inc. taxes)'!V41/'5.3.1 (inc. taxes)'!V40-1))),"",('5.3.1 (inc. taxes)'!V41/'5.3.1 (inc. taxes)'!V40-1))</f>
        <v>0.20129794282448255</v>
      </c>
      <c r="W14" s="257">
        <f>IF(OR('5.3.1 (inc. taxes)'!W41=0,'5.3.1 (inc. taxes)'!W42=0,(ISERROR('5.3.1 (inc. taxes)'!W41/'5.3.1 (inc. taxes)'!W40-1))),"",('5.3.1 (inc. taxes)'!W41/'5.3.1 (inc. taxes)'!W40-1))</f>
        <v>0.11236833422749615</v>
      </c>
      <c r="X14" s="257">
        <f>IF(OR('5.3.1 (inc. taxes)'!X41=0,'5.3.1 (inc. taxes)'!X42=0,(ISERROR('5.3.1 (inc. taxes)'!X41/'5.3.1 (inc. taxes)'!X40-1))),"",('5.3.1 (inc. taxes)'!X41/'5.3.1 (inc. taxes)'!X40-1))</f>
        <v>0.26852744490053748</v>
      </c>
      <c r="Y14" s="257">
        <f>IF(OR('5.3.1 (inc. taxes)'!Y41=0,'5.3.1 (inc. taxes)'!Y42=0,(ISERROR('5.3.1 (inc. taxes)'!Y41/'5.3.1 (inc. taxes)'!Y40-1))),"",('5.3.1 (inc. taxes)'!Y41/'5.3.1 (inc. taxes)'!Y40-1))</f>
        <v>1.4971725063556596E-2</v>
      </c>
      <c r="Z14" s="257">
        <f>IF(OR('5.3.1 (inc. taxes)'!Z41=0,'5.3.1 (inc. taxes)'!Z42=0,(ISERROR('5.3.1 (inc. taxes)'!Z41/'5.3.1 (inc. taxes)'!Z40-1))),"",('5.3.1 (inc. taxes)'!Z41/'5.3.1 (inc. taxes)'!Z40-1))</f>
        <v>-0.12335765956557554</v>
      </c>
      <c r="AA14" s="257">
        <f>IF(OR('5.3.1 (inc. taxes)'!AA41=0,'5.3.1 (inc. taxes)'!AA42=0,(ISERROR('5.3.1 (inc. taxes)'!AA41/'5.3.1 (inc. taxes)'!AA40-1))),"",('5.3.1 (inc. taxes)'!AA41/'5.3.1 (inc. taxes)'!AA40-1))</f>
        <v>0.21097796444502759</v>
      </c>
      <c r="AB14" s="257">
        <f>IF(OR('5.3.1 (inc. taxes)'!AB41=0,'5.3.1 (inc. taxes)'!AB42=0,(ISERROR('5.3.1 (inc. taxes)'!AB41/'5.3.1 (inc. taxes)'!AB40-1))),"",('5.3.1 (inc. taxes)'!AB41/'5.3.1 (inc. taxes)'!AB40-1))</f>
        <v>0.10697962857068388</v>
      </c>
      <c r="AC14" s="257">
        <f>IF(OR('5.3.1 (inc. taxes)'!AC41=0,'5.3.1 (inc. taxes)'!AC42=0,(ISERROR('5.3.1 (inc. taxes)'!AC41/'5.3.1 (inc. taxes)'!AC40-1))),"",('5.3.1 (inc. taxes)'!AC41/'5.3.1 (inc. taxes)'!AC40-1))</f>
        <v>6.2138215041334099E-3</v>
      </c>
    </row>
    <row r="15" spans="1:29" ht="14.25" customHeight="1" x14ac:dyDescent="0.2">
      <c r="A15" s="223" t="s">
        <v>47</v>
      </c>
      <c r="B15" s="257">
        <f>IF(OR('5.3.1 (inc. taxes)'!B42=0,'5.3.1 (inc. taxes)'!B43=0,(ISERROR('5.3.1 (inc. taxes)'!B42/'5.3.1 (inc. taxes)'!B41-1))),"",('5.3.1 (inc. taxes)'!B42/'5.3.1 (inc. taxes)'!B41-1))</f>
        <v>-7.3062361105158402E-3</v>
      </c>
      <c r="C15" s="257">
        <f>IF(OR('5.3.1 (inc. taxes)'!C42=0,'5.3.1 (inc. taxes)'!C43=0,(ISERROR('5.3.1 (inc. taxes)'!C42/'5.3.1 (inc. taxes)'!C41-1))),"",('5.3.1 (inc. taxes)'!C42/'5.3.1 (inc. taxes)'!C41-1))</f>
        <v>7.12586425793722E-2</v>
      </c>
      <c r="D15" s="257">
        <f>IF(OR('5.3.1 (inc. taxes)'!D42=0,'5.3.1 (inc. taxes)'!D43=0,(ISERROR('5.3.1 (inc. taxes)'!D42/'5.3.1 (inc. taxes)'!D41-1))),"",('5.3.1 (inc. taxes)'!D42/'5.3.1 (inc. taxes)'!D41-1))</f>
        <v>-2.9781137884079878E-2</v>
      </c>
      <c r="E15" s="259">
        <f>IF(OR('5.3.1 (inc. taxes)'!E42=0,'5.3.1 (inc. taxes)'!E43=0,(ISERROR('5.3.1 (inc. taxes)'!E42/'5.3.1 (inc. taxes)'!E41-1))),"",('5.3.1 (inc. taxes)'!E42/'5.3.1 (inc. taxes)'!E41-1))</f>
        <v>0.15369998740805002</v>
      </c>
      <c r="F15" s="259">
        <f>IF(OR('5.3.1 (inc. taxes)'!F42=0,'5.3.1 (inc. taxes)'!F43=0,(ISERROR('5.3.1 (inc. taxes)'!F42/'5.3.1 (inc. taxes)'!F41-1))),"",('5.3.1 (inc. taxes)'!F42/'5.3.1 (inc. taxes)'!F41-1))</f>
        <v>9.426901925284592E-2</v>
      </c>
      <c r="G15" s="257">
        <f>IF(OR('5.3.1 (inc. taxes)'!G42=0,'5.3.1 (inc. taxes)'!G43=0,(ISERROR('5.3.1 (inc. taxes)'!G42/'5.3.1 (inc. taxes)'!G41-1))),"",('5.3.1 (inc. taxes)'!G42/'5.3.1 (inc. taxes)'!G41-1))</f>
        <v>0.11461198028652997</v>
      </c>
      <c r="H15" s="259">
        <f>IF(OR('5.3.1 (inc. taxes)'!H42=0,'5.3.1 (inc. taxes)'!H43=0,(ISERROR('5.3.1 (inc. taxes)'!H42/'5.3.1 (inc. taxes)'!H41-1))),"",('5.3.1 (inc. taxes)'!H42/'5.3.1 (inc. taxes)'!H41-1))</f>
        <v>6.152368148787013E-2</v>
      </c>
      <c r="I15" s="257">
        <f>IF(OR('5.3.1 (inc. taxes)'!I42=0,'5.3.1 (inc. taxes)'!I43=0,(ISERROR('5.3.1 (inc. taxes)'!I42/'5.3.1 (inc. taxes)'!I41-1))),"",('5.3.1 (inc. taxes)'!I42/'5.3.1 (inc. taxes)'!I41-1))</f>
        <v>6.9386311635974085E-2</v>
      </c>
      <c r="J15" s="257">
        <f>IF(OR('5.3.1 (inc. taxes)'!J42=0,'5.3.1 (inc. taxes)'!J43=0,(ISERROR('5.3.1 (inc. taxes)'!J42/'5.3.1 (inc. taxes)'!J41-1))),"",('5.3.1 (inc. taxes)'!J42/'5.3.1 (inc. taxes)'!J41-1))</f>
        <v>4.2058617760730943E-2</v>
      </c>
      <c r="K15" s="257">
        <f>IF(OR('5.3.1 (inc. taxes)'!K42=0,'5.3.1 (inc. taxes)'!K43=0,(ISERROR('5.3.1 (inc. taxes)'!K42/'5.3.1 (inc. taxes)'!K41-1))),"",('5.3.1 (inc. taxes)'!K42/'5.3.1 (inc. taxes)'!K41-1))</f>
        <v>-1.1772227127061274E-2</v>
      </c>
      <c r="L15" s="259">
        <f>IF(OR('5.3.1 (inc. taxes)'!L42=0,'5.3.1 (inc. taxes)'!L43=0,(ISERROR('5.3.1 (inc. taxes)'!L42/'5.3.1 (inc. taxes)'!L41-1))),"",('5.3.1 (inc. taxes)'!L42/'5.3.1 (inc. taxes)'!L41-1))</f>
        <v>-1.7316509452885653E-2</v>
      </c>
      <c r="M15" s="259">
        <f>IF(OR('5.3.1 (inc. taxes)'!M42=0,'5.3.1 (inc. taxes)'!M43=0,(ISERROR('5.3.1 (inc. taxes)'!M42/'5.3.1 (inc. taxes)'!M41-1))),"",('5.3.1 (inc. taxes)'!M42/'5.3.1 (inc. taxes)'!M41-1))</f>
        <v>0.11402536527214968</v>
      </c>
      <c r="N15" s="257">
        <f>IF(OR('5.3.1 (inc. taxes)'!N42=0,'5.3.1 (inc. taxes)'!N43=0,(ISERROR('5.3.1 (inc. taxes)'!N42/'5.3.1 (inc. taxes)'!N41-1))),"",('5.3.1 (inc. taxes)'!N42/'5.3.1 (inc. taxes)'!N41-1))</f>
        <v>8.6203932769384428E-2</v>
      </c>
      <c r="O15" s="257">
        <f>IF(OR('5.3.1 (inc. taxes)'!O42=0,'5.3.1 (inc. taxes)'!O43=0,(ISERROR('5.3.1 (inc. taxes)'!O42/'5.3.1 (inc. taxes)'!O41-1))),"",('5.3.1 (inc. taxes)'!O42/'5.3.1 (inc. taxes)'!O41-1))</f>
        <v>4.1426978135081782E-2</v>
      </c>
      <c r="P15" s="257">
        <f>IF(OR('5.3.1 (inc. taxes)'!P42=0,'5.3.1 (inc. taxes)'!P43=0,(ISERROR('5.3.1 (inc. taxes)'!P42/'5.3.1 (inc. taxes)'!P41-1))),"",('5.3.1 (inc. taxes)'!P42/'5.3.1 (inc. taxes)'!P41-1))</f>
        <v>3.1102643261723628E-2</v>
      </c>
      <c r="Q15" s="257" t="str">
        <f>IF(OR('5.3.1 (inc. taxes)'!Q42=0,'5.3.1 (inc. taxes)'!Q43=0,(ISERROR('5.3.1 (inc. taxes)'!Q42/'5.3.1 (inc. taxes)'!Q41-1))),"",('5.3.1 (inc. taxes)'!Q42/'5.3.1 (inc. taxes)'!Q41-1))</f>
        <v/>
      </c>
      <c r="R15" s="257">
        <f>IF(OR('5.3.1 (inc. taxes)'!R42=0,'5.3.1 (inc. taxes)'!R43=0,(ISERROR('5.3.1 (inc. taxes)'!R42/'5.3.1 (inc. taxes)'!R41-1))),"",('5.3.1 (inc. taxes)'!R42/'5.3.1 (inc. taxes)'!R41-1))</f>
        <v>6.7578400386261395E-2</v>
      </c>
      <c r="S15" s="257">
        <f>IF(OR('5.3.1 (inc. taxes)'!S42=0,'5.3.1 (inc. taxes)'!S43=0,(ISERROR('5.3.1 (inc. taxes)'!S42/'5.3.1 (inc. taxes)'!S41-1))),"",('5.3.1 (inc. taxes)'!S42/'5.3.1 (inc. taxes)'!S41-1))</f>
        <v>6.9898059476336538E-2</v>
      </c>
      <c r="T15" s="259">
        <f>IF(OR('5.3.1 (inc. taxes)'!T42=0,'5.3.1 (inc. taxes)'!T43=0,(ISERROR('5.3.1 (inc. taxes)'!T42/'5.3.1 (inc. taxes)'!T41-1))),"",('5.3.1 (inc. taxes)'!T42/'5.3.1 (inc. taxes)'!T41-1))</f>
        <v>-4.0612375023496572E-3</v>
      </c>
      <c r="U15" s="257">
        <f>IF(OR('5.3.1 (inc. taxes)'!U42=0,'5.3.1 (inc. taxes)'!U43=0,(ISERROR('5.3.1 (inc. taxes)'!U42/'5.3.1 (inc. taxes)'!U41-1))),"",('5.3.1 (inc. taxes)'!U42/'5.3.1 (inc. taxes)'!U41-1))</f>
        <v>0.11909680961667091</v>
      </c>
      <c r="V15" s="257">
        <f>IF(OR('5.3.1 (inc. taxes)'!V42=0,'5.3.1 (inc. taxes)'!V43=0,(ISERROR('5.3.1 (inc. taxes)'!V42/'5.3.1 (inc. taxes)'!V41-1))),"",('5.3.1 (inc. taxes)'!V42/'5.3.1 (inc. taxes)'!V41-1))</f>
        <v>6.5700382717640782E-2</v>
      </c>
      <c r="W15" s="259">
        <f>IF(OR('5.3.1 (inc. taxes)'!W42=0,'5.3.1 (inc. taxes)'!W43=0,(ISERROR('5.3.1 (inc. taxes)'!W42/'5.3.1 (inc. taxes)'!W41-1))),"",('5.3.1 (inc. taxes)'!W42/'5.3.1 (inc. taxes)'!W41-1))</f>
        <v>0.14176807741792707</v>
      </c>
      <c r="X15" s="257">
        <f>IF(OR('5.3.1 (inc. taxes)'!X42=0,'5.3.1 (inc. taxes)'!X43=0,(ISERROR('5.3.1 (inc. taxes)'!X42/'5.3.1 (inc. taxes)'!X41-1))),"",('5.3.1 (inc. taxes)'!X42/'5.3.1 (inc. taxes)'!X41-1))</f>
        <v>-7.0931210946958534E-2</v>
      </c>
      <c r="Y15" s="257">
        <f>IF(OR('5.3.1 (inc. taxes)'!Y42=0,'5.3.1 (inc. taxes)'!Y43=0,(ISERROR('5.3.1 (inc. taxes)'!Y42/'5.3.1 (inc. taxes)'!Y41-1))),"",('5.3.1 (inc. taxes)'!Y42/'5.3.1 (inc. taxes)'!Y41-1))</f>
        <v>-2.6858034365161654E-2</v>
      </c>
      <c r="Z15" s="259">
        <f>IF(OR('5.3.1 (inc. taxes)'!Z42=0,'5.3.1 (inc. taxes)'!Z43=0,(ISERROR('5.3.1 (inc. taxes)'!Z42/'5.3.1 (inc. taxes)'!Z41-1))),"",('5.3.1 (inc. taxes)'!Z42/'5.3.1 (inc. taxes)'!Z41-1))</f>
        <v>1.608971172356144E-2</v>
      </c>
      <c r="AA15" s="259">
        <f>IF(OR('5.3.1 (inc. taxes)'!AA42=0,'5.3.1 (inc. taxes)'!AA43=0,(ISERROR('5.3.1 (inc. taxes)'!AA42/'5.3.1 (inc. taxes)'!AA41-1))),"",('5.3.1 (inc. taxes)'!AA42/'5.3.1 (inc. taxes)'!AA41-1))</f>
        <v>0.1323308439629105</v>
      </c>
      <c r="AB15" s="257">
        <f>IF(OR('5.3.1 (inc. taxes)'!AB42=0,'5.3.1 (inc. taxes)'!AB43=0,(ISERROR('5.3.1 (inc. taxes)'!AB42/'5.3.1 (inc. taxes)'!AB41-1))),"",('5.3.1 (inc. taxes)'!AB42/'5.3.1 (inc. taxes)'!AB41-1))</f>
        <v>-0.11635656014949769</v>
      </c>
      <c r="AC15" s="257">
        <f>IF(OR('5.3.1 (inc. taxes)'!AC42=0,'5.3.1 (inc. taxes)'!AC43=0,(ISERROR('5.3.1 (inc. taxes)'!AC42/'5.3.1 (inc. taxes)'!AC41-1))),"",('5.3.1 (inc. taxes)'!AC42/'5.3.1 (inc. taxes)'!AC41-1))</f>
        <v>-3.2055294245154187E-2</v>
      </c>
    </row>
    <row r="16" spans="1:29" ht="14.25" customHeight="1" x14ac:dyDescent="0.2">
      <c r="A16" s="223" t="s">
        <v>70</v>
      </c>
      <c r="B16" s="257">
        <f>IF(OR('5.3.1 (inc. taxes)'!B43=0,'5.3.1 (inc. taxes)'!B44=0,(ISERROR('5.3.1 (inc. taxes)'!B43/'5.3.1 (inc. taxes)'!B42-1))),"",('5.3.1 (inc. taxes)'!B43/'5.3.1 (inc. taxes)'!B42-1))</f>
        <v>-8.9809631364619058E-3</v>
      </c>
      <c r="C16" s="257">
        <f>IF(OR('5.3.1 (inc. taxes)'!C43=0,'5.3.1 (inc. taxes)'!C44=0,(ISERROR('5.3.1 (inc. taxes)'!C43/'5.3.1 (inc. taxes)'!C42-1))),"",('5.3.1 (inc. taxes)'!C43/'5.3.1 (inc. taxes)'!C42-1))</f>
        <v>-7.4761099465923464E-2</v>
      </c>
      <c r="D16" s="257">
        <f>IF(OR('5.3.1 (inc. taxes)'!D43=0,'5.3.1 (inc. taxes)'!D44=0,(ISERROR('5.3.1 (inc. taxes)'!D43/'5.3.1 (inc. taxes)'!D42-1))),"",('5.3.1 (inc. taxes)'!D43/'5.3.1 (inc. taxes)'!D42-1))</f>
        <v>-2.4592470281486811E-2</v>
      </c>
      <c r="E16" s="259">
        <f>IF(OR('5.3.1 (inc. taxes)'!E43=0,'5.3.1 (inc. taxes)'!E44=0,(ISERROR('5.3.1 (inc. taxes)'!E43/'5.3.1 (inc. taxes)'!E42-1))),"",('5.3.1 (inc. taxes)'!E43/'5.3.1 (inc. taxes)'!E42-1))</f>
        <v>-7.4593780118023867E-2</v>
      </c>
      <c r="F16" s="259">
        <f>IF(OR('5.3.1 (inc. taxes)'!F43=0,'5.3.1 (inc. taxes)'!F44=0,(ISERROR('5.3.1 (inc. taxes)'!F43/'5.3.1 (inc. taxes)'!F42-1))),"",('5.3.1 (inc. taxes)'!F43/'5.3.1 (inc. taxes)'!F42-1))</f>
        <v>-3.2002129620520292E-2</v>
      </c>
      <c r="G16" s="257">
        <f>IF(OR('5.3.1 (inc. taxes)'!G43=0,'5.3.1 (inc. taxes)'!G44=0,(ISERROR('5.3.1 (inc. taxes)'!G43/'5.3.1 (inc. taxes)'!G42-1))),"",('5.3.1 (inc. taxes)'!G43/'5.3.1 (inc. taxes)'!G42-1))</f>
        <v>-4.2555005092048015E-2</v>
      </c>
      <c r="H16" s="259">
        <f>IF(OR('5.3.1 (inc. taxes)'!H43=0,'5.3.1 (inc. taxes)'!H44=0,(ISERROR('5.3.1 (inc. taxes)'!H43/'5.3.1 (inc. taxes)'!H42-1))),"",('5.3.1 (inc. taxes)'!H43/'5.3.1 (inc. taxes)'!H42-1))</f>
        <v>7.8086956608046876E-2</v>
      </c>
      <c r="I16" s="257">
        <f>IF(OR('5.3.1 (inc. taxes)'!I43=0,'5.3.1 (inc. taxes)'!I44=0,(ISERROR('5.3.1 (inc. taxes)'!I43/'5.3.1 (inc. taxes)'!I42-1))),"",('5.3.1 (inc. taxes)'!I43/'5.3.1 (inc. taxes)'!I42-1))</f>
        <v>3.0868485157062864E-2</v>
      </c>
      <c r="J16" s="257">
        <f>IF(OR('5.3.1 (inc. taxes)'!J43=0,'5.3.1 (inc. taxes)'!J44=0,(ISERROR('5.3.1 (inc. taxes)'!J43/'5.3.1 (inc. taxes)'!J42-1))),"",('5.3.1 (inc. taxes)'!J43/'5.3.1 (inc. taxes)'!J42-1))</f>
        <v>5.747154851718328E-2</v>
      </c>
      <c r="K16" s="257">
        <f>IF(OR('5.3.1 (inc. taxes)'!K43=0,'5.3.1 (inc. taxes)'!K44=0,(ISERROR('5.3.1 (inc. taxes)'!K43/'5.3.1 (inc. taxes)'!K42-1))),"",('5.3.1 (inc. taxes)'!K43/'5.3.1 (inc. taxes)'!K42-1))</f>
        <v>-4.1741143277015946E-2</v>
      </c>
      <c r="L16" s="259">
        <f>IF(OR('5.3.1 (inc. taxes)'!L43=0,'5.3.1 (inc. taxes)'!L44=0,(ISERROR('5.3.1 (inc. taxes)'!L43/'5.3.1 (inc. taxes)'!L42-1))),"",('5.3.1 (inc. taxes)'!L43/'5.3.1 (inc. taxes)'!L42-1))</f>
        <v>-6.4349055789412524E-2</v>
      </c>
      <c r="M16" s="259">
        <f>IF(OR('5.3.1 (inc. taxes)'!M43=0,'5.3.1 (inc. taxes)'!M44=0,(ISERROR('5.3.1 (inc. taxes)'!M43/'5.3.1 (inc. taxes)'!M42-1))),"",('5.3.1 (inc. taxes)'!M43/'5.3.1 (inc. taxes)'!M42-1))</f>
        <v>7.1626723859895769E-2</v>
      </c>
      <c r="N16" s="257">
        <f>IF(OR('5.3.1 (inc. taxes)'!N43=0,'5.3.1 (inc. taxes)'!N44=0,(ISERROR('5.3.1 (inc. taxes)'!N43/'5.3.1 (inc. taxes)'!N42-1))),"",('5.3.1 (inc. taxes)'!N43/'5.3.1 (inc. taxes)'!N42-1))</f>
        <v>-3.2002129620520292E-2</v>
      </c>
      <c r="O16" s="257">
        <f>IF(OR('5.3.1 (inc. taxes)'!O43=0,'5.3.1 (inc. taxes)'!O44=0,(ISERROR('5.3.1 (inc. taxes)'!O43/'5.3.1 (inc. taxes)'!O42-1))),"",('5.3.1 (inc. taxes)'!O43/'5.3.1 (inc. taxes)'!O42-1))</f>
        <v>-0.13306974250208803</v>
      </c>
      <c r="P16" s="257">
        <f>IF(OR('5.3.1 (inc. taxes)'!P43=0,'5.3.1 (inc. taxes)'!P44=0,(ISERROR('5.3.1 (inc. taxes)'!P43/'5.3.1 (inc. taxes)'!P42-1))),"",('5.3.1 (inc. taxes)'!P43/'5.3.1 (inc. taxes)'!P42-1))</f>
        <v>4.777970534607423E-2</v>
      </c>
      <c r="Q16" s="257" t="str">
        <f>IF(OR('5.3.1 (inc. taxes)'!Q43=0,'5.3.1 (inc. taxes)'!Q44=0,(ISERROR('5.3.1 (inc. taxes)'!Q43/'5.3.1 (inc. taxes)'!Q42-1))),"",('5.3.1 (inc. taxes)'!Q43/'5.3.1 (inc. taxes)'!Q42-1))</f>
        <v/>
      </c>
      <c r="R16" s="257">
        <f>IF(OR('5.3.1 (inc. taxes)'!R43=0,'5.3.1 (inc. taxes)'!R44=0,(ISERROR('5.3.1 (inc. taxes)'!R43/'5.3.1 (inc. taxes)'!R42-1))),"",('5.3.1 (inc. taxes)'!R43/'5.3.1 (inc. taxes)'!R42-1))</f>
        <v>6.5200237602167643E-2</v>
      </c>
      <c r="S16" s="257">
        <f>IF(OR('5.3.1 (inc. taxes)'!S43=0,'5.3.1 (inc. taxes)'!S44=0,(ISERROR('5.3.1 (inc. taxes)'!S43/'5.3.1 (inc. taxes)'!S42-1))),"",('5.3.1 (inc. taxes)'!S43/'5.3.1 (inc. taxes)'!S42-1))</f>
        <v>-8.2773352237973996E-2</v>
      </c>
      <c r="T16" s="259">
        <f>IF(OR('5.3.1 (inc. taxes)'!T43=0,'5.3.1 (inc. taxes)'!T44=0,(ISERROR('5.3.1 (inc. taxes)'!T43/'5.3.1 (inc. taxes)'!T42-1))),"",('5.3.1 (inc. taxes)'!T43/'5.3.1 (inc. taxes)'!T42-1))</f>
        <v>-2.949252720166351E-2</v>
      </c>
      <c r="U16" s="257">
        <f>IF(OR('5.3.1 (inc. taxes)'!U43=0,'5.3.1 (inc. taxes)'!U44=0,(ISERROR('5.3.1 (inc. taxes)'!U43/'5.3.1 (inc. taxes)'!U42-1))),"",('5.3.1 (inc. taxes)'!U43/'5.3.1 (inc. taxes)'!U42-1))</f>
        <v>0.15061704100645401</v>
      </c>
      <c r="V16" s="257">
        <f>IF(OR('5.3.1 (inc. taxes)'!V43=0,'5.3.1 (inc. taxes)'!V44=0,(ISERROR('5.3.1 (inc. taxes)'!V43/'5.3.1 (inc. taxes)'!V42-1))),"",('5.3.1 (inc. taxes)'!V43/'5.3.1 (inc. taxes)'!V42-1))</f>
        <v>0.136954109005748</v>
      </c>
      <c r="W16" s="259">
        <f>IF(OR('5.3.1 (inc. taxes)'!W43=0,'5.3.1 (inc. taxes)'!W44=0,(ISERROR('5.3.1 (inc. taxes)'!W43/'5.3.1 (inc. taxes)'!W42-1))),"",('5.3.1 (inc. taxes)'!W43/'5.3.1 (inc. taxes)'!W42-1))</f>
        <v>1.8691423238413885E-2</v>
      </c>
      <c r="X16" s="257">
        <f>IF(OR('5.3.1 (inc. taxes)'!X43=0,'5.3.1 (inc. taxes)'!X44=0,(ISERROR('5.3.1 (inc. taxes)'!X43/'5.3.1 (inc. taxes)'!X42-1))),"",('5.3.1 (inc. taxes)'!X43/'5.3.1 (inc. taxes)'!X42-1))</f>
        <v>-0.18097466104869953</v>
      </c>
      <c r="Y16" s="257">
        <f>IF(OR('5.3.1 (inc. taxes)'!Y43=0,'5.3.1 (inc. taxes)'!Y44=0,(ISERROR('5.3.1 (inc. taxes)'!Y43/'5.3.1 (inc. taxes)'!Y42-1))),"",('5.3.1 (inc. taxes)'!Y43/'5.3.1 (inc. taxes)'!Y42-1))</f>
        <v>-4.660972914434991E-2</v>
      </c>
      <c r="Z16" s="259">
        <f>IF(OR('5.3.1 (inc. taxes)'!Z43=0,'5.3.1 (inc. taxes)'!Z44=0,(ISERROR('5.3.1 (inc. taxes)'!Z43/'5.3.1 (inc. taxes)'!Z42-1))),"",('5.3.1 (inc. taxes)'!Z43/'5.3.1 (inc. taxes)'!Z42-1))</f>
        <v>-3.7306172330743514E-2</v>
      </c>
      <c r="AA16" s="259">
        <f>IF(OR('5.3.1 (inc. taxes)'!AA43=0,'5.3.1 (inc. taxes)'!AA44=0,(ISERROR('5.3.1 (inc. taxes)'!AA43/'5.3.1 (inc. taxes)'!AA42-1))),"",('5.3.1 (inc. taxes)'!AA43/'5.3.1 (inc. taxes)'!AA42-1))</f>
        <v>-9.1511431735435966E-4</v>
      </c>
      <c r="AB16" s="257">
        <f>IF(OR('5.3.1 (inc. taxes)'!AB43=0,'5.3.1 (inc. taxes)'!AB44=0,(ISERROR('5.3.1 (inc. taxes)'!AB43/'5.3.1 (inc. taxes)'!AB42-1))),"",('5.3.1 (inc. taxes)'!AB43/'5.3.1 (inc. taxes)'!AB42-1))</f>
        <v>8.3301592804134517E-2</v>
      </c>
      <c r="AC16" s="257">
        <f>IF(OR('5.3.1 (inc. taxes)'!AC43=0,'5.3.1 (inc. taxes)'!AC44=0,(ISERROR('5.3.1 (inc. taxes)'!AC43/'5.3.1 (inc. taxes)'!AC42-1))),"",('5.3.1 (inc. taxes)'!AC43/'5.3.1 (inc. taxes)'!AC42-1))</f>
        <v>-1.0382903816173572E-2</v>
      </c>
    </row>
    <row r="17" spans="1:29" ht="14.25" customHeight="1" x14ac:dyDescent="0.2">
      <c r="A17" s="223" t="s">
        <v>85</v>
      </c>
      <c r="B17" s="257">
        <f>IF(OR('5.3.1 (inc. taxes)'!B44=0,'5.3.1 (inc. taxes)'!B45=0,(ISERROR('5.3.1 (inc. taxes)'!B44/'5.3.1 (inc. taxes)'!B43-1))),"",('5.3.1 (inc. taxes)'!B44/'5.3.1 (inc. taxes)'!B43-1))</f>
        <v>3.7385755157927081E-2</v>
      </c>
      <c r="C17" s="259">
        <f>IF(OR('5.3.1 (inc. taxes)'!C44=0,'5.3.1 (inc. taxes)'!C45=0,(ISERROR('5.3.1 (inc. taxes)'!C44/'5.3.1 (inc. taxes)'!C43-1))),"",('5.3.1 (inc. taxes)'!C44/'5.3.1 (inc. taxes)'!C43-1))</f>
        <v>2.7636565124469437E-2</v>
      </c>
      <c r="D17" s="257">
        <f>IF(OR('5.3.1 (inc. taxes)'!D44=0,'5.3.1 (inc. taxes)'!D45=0,(ISERROR('5.3.1 (inc. taxes)'!D44/'5.3.1 (inc. taxes)'!D43-1))),"",('5.3.1 (inc. taxes)'!D44/'5.3.1 (inc. taxes)'!D43-1))</f>
        <v>9.2332394546067231E-2</v>
      </c>
      <c r="E17" s="257">
        <f>IF(OR('5.3.1 (inc. taxes)'!E44=0,'5.3.1 (inc. taxes)'!E45=0,(ISERROR('5.3.1 (inc. taxes)'!E44/'5.3.1 (inc. taxes)'!E43-1))),"",('5.3.1 (inc. taxes)'!E44/'5.3.1 (inc. taxes)'!E43-1))</f>
        <v>4.1148790388848333E-2</v>
      </c>
      <c r="F17" s="259">
        <f>IF(OR('5.3.1 (inc. taxes)'!F44=0,'5.3.1 (inc. taxes)'!F45=0,(ISERROR('5.3.1 (inc. taxes)'!F44/'5.3.1 (inc. taxes)'!F43-1))),"",('5.3.1 (inc. taxes)'!F44/'5.3.1 (inc. taxes)'!F43-1))</f>
        <v>0.10007570381550313</v>
      </c>
      <c r="G17" s="257">
        <f>IF(OR('5.3.1 (inc. taxes)'!G44=0,'5.3.1 (inc. taxes)'!G45=0,(ISERROR('5.3.1 (inc. taxes)'!G44/'5.3.1 (inc. taxes)'!G43-1))),"",('5.3.1 (inc. taxes)'!G44/'5.3.1 (inc. taxes)'!G43-1))</f>
        <v>0.1551696149945303</v>
      </c>
      <c r="H17" s="259">
        <f>IF(OR('5.3.1 (inc. taxes)'!H44=0,'5.3.1 (inc. taxes)'!H45=0,(ISERROR('5.3.1 (inc. taxes)'!H44/'5.3.1 (inc. taxes)'!H43-1))),"",('5.3.1 (inc. taxes)'!H44/'5.3.1 (inc. taxes)'!H43-1))</f>
        <v>7.6550169279070435E-2</v>
      </c>
      <c r="I17" s="257">
        <f>IF(OR('5.3.1 (inc. taxes)'!I44=0,'5.3.1 (inc. taxes)'!I45=0,(ISERROR('5.3.1 (inc. taxes)'!I44/'5.3.1 (inc. taxes)'!I43-1))),"",('5.3.1 (inc. taxes)'!I44/'5.3.1 (inc. taxes)'!I43-1))</f>
        <v>0.1330835241688999</v>
      </c>
      <c r="J17" s="257">
        <f>IF(OR('5.3.1 (inc. taxes)'!J44=0,'5.3.1 (inc. taxes)'!J45=0,(ISERROR('5.3.1 (inc. taxes)'!J44/'5.3.1 (inc. taxes)'!J43-1))),"",('5.3.1 (inc. taxes)'!J44/'5.3.1 (inc. taxes)'!J43-1))</f>
        <v>0.11858134901807826</v>
      </c>
      <c r="K17" s="257">
        <f>IF(OR('5.3.1 (inc. taxes)'!K44=0,'5.3.1 (inc. taxes)'!K45=0,(ISERROR('5.3.1 (inc. taxes)'!K44/'5.3.1 (inc. taxes)'!K43-1))),"",('5.3.1 (inc. taxes)'!K44/'5.3.1 (inc. taxes)'!K43-1))</f>
        <v>-3.1131675617308008E-2</v>
      </c>
      <c r="L17" s="259">
        <f>IF(OR('5.3.1 (inc. taxes)'!L44=0,'5.3.1 (inc. taxes)'!L45=0,(ISERROR('5.3.1 (inc. taxes)'!L44/'5.3.1 (inc. taxes)'!L43-1))),"",('5.3.1 (inc. taxes)'!L44/'5.3.1 (inc. taxes)'!L43-1))</f>
        <v>4.5389139365737963E-2</v>
      </c>
      <c r="M17" s="259">
        <f>IF(OR('5.3.1 (inc. taxes)'!M44=0,'5.3.1 (inc. taxes)'!M45=0,(ISERROR('5.3.1 (inc. taxes)'!M44/'5.3.1 (inc. taxes)'!M43-1))),"",('5.3.1 (inc. taxes)'!M44/'5.3.1 (inc. taxes)'!M43-1))</f>
        <v>4.7391701868618963E-2</v>
      </c>
      <c r="N17" s="257">
        <f>IF(OR('5.3.1 (inc. taxes)'!N44=0,'5.3.1 (inc. taxes)'!N45=0,(ISERROR('5.3.1 (inc. taxes)'!N44/'5.3.1 (inc. taxes)'!N43-1))),"",('5.3.1 (inc. taxes)'!N44/'5.3.1 (inc. taxes)'!N43-1))</f>
        <v>0.10007570381550335</v>
      </c>
      <c r="O17" s="257">
        <f>IF(OR('5.3.1 (inc. taxes)'!O44=0,'5.3.1 (inc. taxes)'!O45=0,(ISERROR('5.3.1 (inc. taxes)'!O44/'5.3.1 (inc. taxes)'!O43-1))),"",('5.3.1 (inc. taxes)'!O44/'5.3.1 (inc. taxes)'!O43-1))</f>
        <v>2.8257765963578541E-2</v>
      </c>
      <c r="P17" s="257">
        <f>IF(OR('5.3.1 (inc. taxes)'!P44=0,'5.3.1 (inc. taxes)'!P45=0,(ISERROR('5.3.1 (inc. taxes)'!P44/'5.3.1 (inc. taxes)'!P43-1))),"",('5.3.1 (inc. taxes)'!P44/'5.3.1 (inc. taxes)'!P43-1))</f>
        <v>5.0264524149370882E-2</v>
      </c>
      <c r="Q17" s="257" t="str">
        <f>IF(OR('5.3.1 (inc. taxes)'!Q44=0,'5.3.1 (inc. taxes)'!Q45=0,(ISERROR('5.3.1 (inc. taxes)'!Q44/'5.3.1 (inc. taxes)'!Q43-1))),"",('5.3.1 (inc. taxes)'!Q44/'5.3.1 (inc. taxes)'!Q43-1))</f>
        <v/>
      </c>
      <c r="R17" s="257">
        <f>IF(OR('5.3.1 (inc. taxes)'!R44=0,'5.3.1 (inc. taxes)'!R45=0,(ISERROR('5.3.1 (inc. taxes)'!R44/'5.3.1 (inc. taxes)'!R43-1))),"",('5.3.1 (inc. taxes)'!R44/'5.3.1 (inc. taxes)'!R43-1))</f>
        <v>0.14806093092074146</v>
      </c>
      <c r="S17" s="257">
        <f>IF(OR('5.3.1 (inc. taxes)'!S44=0,'5.3.1 (inc. taxes)'!S45=0,(ISERROR('5.3.1 (inc. taxes)'!S44/'5.3.1 (inc. taxes)'!S43-1))),"",('5.3.1 (inc. taxes)'!S44/'5.3.1 (inc. taxes)'!S43-1))</f>
        <v>4.1934106715462161E-2</v>
      </c>
      <c r="T17" s="259">
        <f>IF(OR('5.3.1 (inc. taxes)'!T44=0,'5.3.1 (inc. taxes)'!T45=0,(ISERROR('5.3.1 (inc. taxes)'!T44/'5.3.1 (inc. taxes)'!T43-1))),"",('5.3.1 (inc. taxes)'!T44/'5.3.1 (inc. taxes)'!T43-1))</f>
        <v>2.2998765735233739E-2</v>
      </c>
      <c r="U17" s="257">
        <f>IF(OR('5.3.1 (inc. taxes)'!U44=0,'5.3.1 (inc. taxes)'!U45=0,(ISERROR('5.3.1 (inc. taxes)'!U44/'5.3.1 (inc. taxes)'!U43-1))),"",('5.3.1 (inc. taxes)'!U44/'5.3.1 (inc. taxes)'!U43-1))</f>
        <v>-9.0410618085639327E-2</v>
      </c>
      <c r="V17" s="257">
        <f>IF(OR('5.3.1 (inc. taxes)'!V44=0,'5.3.1 (inc. taxes)'!V45=0,(ISERROR('5.3.1 (inc. taxes)'!V44/'5.3.1 (inc. taxes)'!V43-1))),"",('5.3.1 (inc. taxes)'!V44/'5.3.1 (inc. taxes)'!V43-1))</f>
        <v>0.13129124481434173</v>
      </c>
      <c r="W17" s="259">
        <f>IF(OR('5.3.1 (inc. taxes)'!W44=0,'5.3.1 (inc. taxes)'!W45=0,(ISERROR('5.3.1 (inc. taxes)'!W44/'5.3.1 (inc. taxes)'!W43-1))),"",('5.3.1 (inc. taxes)'!W44/'5.3.1 (inc. taxes)'!W43-1))</f>
        <v>0.12667679885506433</v>
      </c>
      <c r="X17" s="257">
        <f>IF(OR('5.3.1 (inc. taxes)'!X44=0,'5.3.1 (inc. taxes)'!X45=0,(ISERROR('5.3.1 (inc. taxes)'!X44/'5.3.1 (inc. taxes)'!X43-1))),"",('5.3.1 (inc. taxes)'!X44/'5.3.1 (inc. taxes)'!X43-1))</f>
        <v>0.21050219763496969</v>
      </c>
      <c r="Y17" s="257">
        <f>IF(OR('5.3.1 (inc. taxes)'!Y44=0,'5.3.1 (inc. taxes)'!Y45=0,(ISERROR('5.3.1 (inc. taxes)'!Y44/'5.3.1 (inc. taxes)'!Y43-1))),"",('5.3.1 (inc. taxes)'!Y44/'5.3.1 (inc. taxes)'!Y43-1))</f>
        <v>-3.0985678384854554E-2</v>
      </c>
      <c r="Z17" s="259">
        <f>IF(OR('5.3.1 (inc. taxes)'!Z44=0,'5.3.1 (inc. taxes)'!Z45=0,(ISERROR('5.3.1 (inc. taxes)'!Z44/'5.3.1 (inc. taxes)'!Z43-1))),"",('5.3.1 (inc. taxes)'!Z44/'5.3.1 (inc. taxes)'!Z43-1))</f>
        <v>8.069829815266405E-2</v>
      </c>
      <c r="AA17" s="259">
        <f>IF(OR('5.3.1 (inc. taxes)'!AA44=0,'5.3.1 (inc. taxes)'!AA45=0,(ISERROR('5.3.1 (inc. taxes)'!AA44/'5.3.1 (inc. taxes)'!AA43-1))),"",('5.3.1 (inc. taxes)'!AA44/'5.3.1 (inc. taxes)'!AA43-1))</f>
        <v>3.2153094869294296E-2</v>
      </c>
      <c r="AB17" s="257">
        <f>IF(OR('5.3.1 (inc. taxes)'!AB44=0,'5.3.1 (inc. taxes)'!AB45=0,(ISERROR('5.3.1 (inc. taxes)'!AB44/'5.3.1 (inc. taxes)'!AB43-1))),"",('5.3.1 (inc. taxes)'!AB44/'5.3.1 (inc. taxes)'!AB43-1))</f>
        <v>2.9957269529716779E-3</v>
      </c>
      <c r="AC17" s="257">
        <f>IF(OR('5.3.1 (inc. taxes)'!AC44=0,'5.3.1 (inc. taxes)'!AC45=0,(ISERROR('5.3.1 (inc. taxes)'!AC44/'5.3.1 (inc. taxes)'!AC43-1))),"",('5.3.1 (inc. taxes)'!AC44/'5.3.1 (inc. taxes)'!AC43-1))</f>
        <v>3.9378520284791829E-2</v>
      </c>
    </row>
    <row r="18" spans="1:29" ht="14.25" customHeight="1" x14ac:dyDescent="0.2">
      <c r="A18" s="223" t="s">
        <v>86</v>
      </c>
      <c r="B18" s="257">
        <f>IF(OR('5.3.1 (inc. taxes)'!B45=0,'5.3.1 (inc. taxes)'!B46=0,(ISERROR('5.3.1 (inc. taxes)'!B45/'5.3.1 (inc. taxes)'!B44-1))),"",('5.3.1 (inc. taxes)'!B45/'5.3.1 (inc. taxes)'!B44-1))</f>
        <v>-9.2904150602906799E-2</v>
      </c>
      <c r="C18" s="259">
        <f>IF(OR('5.3.1 (inc. taxes)'!C45=0,'5.3.1 (inc. taxes)'!C46=0,(ISERROR('5.3.1 (inc. taxes)'!C45/'5.3.1 (inc. taxes)'!C44-1))),"",('5.3.1 (inc. taxes)'!C45/'5.3.1 (inc. taxes)'!C44-1))</f>
        <v>0.11798572339860303</v>
      </c>
      <c r="D18" s="257">
        <f>IF(OR('5.3.1 (inc. taxes)'!D45=0,'5.3.1 (inc. taxes)'!D46=0,(ISERROR('5.3.1 (inc. taxes)'!D45/'5.3.1 (inc. taxes)'!D44-1))),"",('5.3.1 (inc. taxes)'!D45/'5.3.1 (inc. taxes)'!D44-1))</f>
        <v>-4.0401114154497986E-2</v>
      </c>
      <c r="E18" s="257">
        <f>IF(OR('5.3.1 (inc. taxes)'!E45=0,'5.3.1 (inc. taxes)'!E46=0,(ISERROR('5.3.1 (inc. taxes)'!E45/'5.3.1 (inc. taxes)'!E44-1))),"",('5.3.1 (inc. taxes)'!E45/'5.3.1 (inc. taxes)'!E44-1))</f>
        <v>-0.1748413594681989</v>
      </c>
      <c r="F18" s="259">
        <f>IF(OR('5.3.1 (inc. taxes)'!F45=0,'5.3.1 (inc. taxes)'!F46=0,(ISERROR('5.3.1 (inc. taxes)'!F45/'5.3.1 (inc. taxes)'!F44-1))),"",('5.3.1 (inc. taxes)'!F45/'5.3.1 (inc. taxes)'!F44-1))</f>
        <v>-7.0644494401433944E-3</v>
      </c>
      <c r="G18" s="257">
        <f>IF(OR('5.3.1 (inc. taxes)'!G45=0,'5.3.1 (inc. taxes)'!G46=0,(ISERROR('5.3.1 (inc. taxes)'!G45/'5.3.1 (inc. taxes)'!G44-1))),"",('5.3.1 (inc. taxes)'!G45/'5.3.1 (inc. taxes)'!G44-1))</f>
        <v>-1.9032312769112214E-2</v>
      </c>
      <c r="H18" s="259">
        <f>IF(OR('5.3.1 (inc. taxes)'!H45=0,'5.3.1 (inc. taxes)'!H46=0,(ISERROR('5.3.1 (inc. taxes)'!H45/'5.3.1 (inc. taxes)'!H44-1))),"",('5.3.1 (inc. taxes)'!H45/'5.3.1 (inc. taxes)'!H44-1))</f>
        <v>-4.6618075905740186E-2</v>
      </c>
      <c r="I18" s="257">
        <f>IF(OR('5.3.1 (inc. taxes)'!I45=0,'5.3.1 (inc. taxes)'!I46=0,(ISERROR('5.3.1 (inc. taxes)'!I45/'5.3.1 (inc. taxes)'!I44-1))),"",('5.3.1 (inc. taxes)'!I45/'5.3.1 (inc. taxes)'!I44-1))</f>
        <v>-9.0280821885446061E-2</v>
      </c>
      <c r="J18" s="257">
        <f>IF(OR('5.3.1 (inc. taxes)'!J45=0,'5.3.1 (inc. taxes)'!J46=0,(ISERROR('5.3.1 (inc. taxes)'!J45/'5.3.1 (inc. taxes)'!J44-1))),"",('5.3.1 (inc. taxes)'!J45/'5.3.1 (inc. taxes)'!J44-1))</f>
        <v>-0.30554536746689065</v>
      </c>
      <c r="K18" s="257">
        <f>IF(OR('5.3.1 (inc. taxes)'!K45=0,'5.3.1 (inc. taxes)'!K46=0,(ISERROR('5.3.1 (inc. taxes)'!K45/'5.3.1 (inc. taxes)'!K44-1))),"",('5.3.1 (inc. taxes)'!K45/'5.3.1 (inc. taxes)'!K44-1))</f>
        <v>-0.12119177263885295</v>
      </c>
      <c r="L18" s="259">
        <f>IF(OR('5.3.1 (inc. taxes)'!L45=0,'5.3.1 (inc. taxes)'!L46=0,(ISERROR('5.3.1 (inc. taxes)'!L45/'5.3.1 (inc. taxes)'!L44-1))),"",('5.3.1 (inc. taxes)'!L45/'5.3.1 (inc. taxes)'!L44-1))</f>
        <v>-8.2472158293027675E-3</v>
      </c>
      <c r="M18" s="259">
        <f>IF(OR('5.3.1 (inc. taxes)'!M45=0,'5.3.1 (inc. taxes)'!M46=0,(ISERROR('5.3.1 (inc. taxes)'!M45/'5.3.1 (inc. taxes)'!M44-1))),"",('5.3.1 (inc. taxes)'!M45/'5.3.1 (inc. taxes)'!M44-1))</f>
        <v>-2.8841143647382661E-2</v>
      </c>
      <c r="N18" s="257">
        <f>IF(OR('5.3.1 (inc. taxes)'!N45=0,'5.3.1 (inc. taxes)'!N46=0,(ISERROR('5.3.1 (inc. taxes)'!N45/'5.3.1 (inc. taxes)'!N44-1))),"",('5.3.1 (inc. taxes)'!N45/'5.3.1 (inc. taxes)'!N44-1))</f>
        <v>-4.6943460604379816E-2</v>
      </c>
      <c r="O18" s="257">
        <f>IF(OR('5.3.1 (inc. taxes)'!O45=0,'5.3.1 (inc. taxes)'!O46=0,(ISERROR('5.3.1 (inc. taxes)'!O45/'5.3.1 (inc. taxes)'!O44-1))),"",('5.3.1 (inc. taxes)'!O45/'5.3.1 (inc. taxes)'!O44-1))</f>
        <v>-0.14287885091240926</v>
      </c>
      <c r="P18" s="257">
        <f>IF(OR('5.3.1 (inc. taxes)'!P45=0,'5.3.1 (inc. taxes)'!P46=0,(ISERROR('5.3.1 (inc. taxes)'!P45/'5.3.1 (inc. taxes)'!P44-1))),"",('5.3.1 (inc. taxes)'!P45/'5.3.1 (inc. taxes)'!P44-1))</f>
        <v>5.4045750080403687E-2</v>
      </c>
      <c r="Q18" s="257" t="str">
        <f>IF(OR('5.3.1 (inc. taxes)'!Q45=0,'5.3.1 (inc. taxes)'!Q46=0,(ISERROR('5.3.1 (inc. taxes)'!Q45/'5.3.1 (inc. taxes)'!Q44-1))),"",('5.3.1 (inc. taxes)'!Q45/'5.3.1 (inc. taxes)'!Q44-1))</f>
        <v/>
      </c>
      <c r="R18" s="257">
        <f>IF(OR('5.3.1 (inc. taxes)'!R45=0,'5.3.1 (inc. taxes)'!R46=0,(ISERROR('5.3.1 (inc. taxes)'!R45/'5.3.1 (inc. taxes)'!R44-1))),"",('5.3.1 (inc. taxes)'!R45/'5.3.1 (inc. taxes)'!R44-1))</f>
        <v>-0.20852686850943014</v>
      </c>
      <c r="S18" s="257">
        <f>IF(OR('5.3.1 (inc. taxes)'!S45=0,'5.3.1 (inc. taxes)'!S46=0,(ISERROR('5.3.1 (inc. taxes)'!S45/'5.3.1 (inc. taxes)'!S44-1))),"",('5.3.1 (inc. taxes)'!S45/'5.3.1 (inc. taxes)'!S44-1))</f>
        <v>-0.21722801774487521</v>
      </c>
      <c r="T18" s="259">
        <f>IF(OR('5.3.1 (inc. taxes)'!T45=0,'5.3.1 (inc. taxes)'!T46=0,(ISERROR('5.3.1 (inc. taxes)'!T45/'5.3.1 (inc. taxes)'!T44-1))),"",('5.3.1 (inc. taxes)'!T45/'5.3.1 (inc. taxes)'!T44-1))</f>
        <v>-0.11891264568353566</v>
      </c>
      <c r="U18" s="257">
        <f>IF(OR('5.3.1 (inc. taxes)'!U45=0,'5.3.1 (inc. taxes)'!U46=0,(ISERROR('5.3.1 (inc. taxes)'!U45/'5.3.1 (inc. taxes)'!U44-1))),"",('5.3.1 (inc. taxes)'!U45/'5.3.1 (inc. taxes)'!U44-1))</f>
        <v>-4.5329901390043559E-2</v>
      </c>
      <c r="V18" s="257">
        <f>IF(OR('5.3.1 (inc. taxes)'!V45=0,'5.3.1 (inc. taxes)'!V46=0,(ISERROR('5.3.1 (inc. taxes)'!V45/'5.3.1 (inc. taxes)'!V44-1))),"",('5.3.1 (inc. taxes)'!V45/'5.3.1 (inc. taxes)'!V44-1))</f>
        <v>4.6170424094772899E-2</v>
      </c>
      <c r="W18" s="259">
        <f>IF(OR('5.3.1 (inc. taxes)'!W45=0,'5.3.1 (inc. taxes)'!W46=0,(ISERROR('5.3.1 (inc. taxes)'!W45/'5.3.1 (inc. taxes)'!W44-1))),"",('5.3.1 (inc. taxes)'!W45/'5.3.1 (inc. taxes)'!W44-1))</f>
        <v>-2.2241492664785145E-3</v>
      </c>
      <c r="X18" s="257">
        <f>IF(OR('5.3.1 (inc. taxes)'!X45=0,'5.3.1 (inc. taxes)'!X46=0,(ISERROR('5.3.1 (inc. taxes)'!X45/'5.3.1 (inc. taxes)'!X44-1))),"",('5.3.1 (inc. taxes)'!X45/'5.3.1 (inc. taxes)'!X44-1))</f>
        <v>-0.24627865528002069</v>
      </c>
      <c r="Y18" s="257">
        <f>IF(OR('5.3.1 (inc. taxes)'!Y45=0,'5.3.1 (inc. taxes)'!Y46=0,(ISERROR('5.3.1 (inc. taxes)'!Y45/'5.3.1 (inc. taxes)'!Y44-1))),"",('5.3.1 (inc. taxes)'!Y45/'5.3.1 (inc. taxes)'!Y44-1))</f>
        <v>-0.13423395364174506</v>
      </c>
      <c r="Z18" s="259">
        <f>IF(OR('5.3.1 (inc. taxes)'!Z45=0,'5.3.1 (inc. taxes)'!Z46=0,(ISERROR('5.3.1 (inc. taxes)'!Z45/'5.3.1 (inc. taxes)'!Z44-1))),"",('5.3.1 (inc. taxes)'!Z45/'5.3.1 (inc. taxes)'!Z44-1))</f>
        <v>-0.16826223796141582</v>
      </c>
      <c r="AA18" s="259">
        <f>IF(OR('5.3.1 (inc. taxes)'!AA45=0,'5.3.1 (inc. taxes)'!AA46=0,(ISERROR('5.3.1 (inc. taxes)'!AA45/'5.3.1 (inc. taxes)'!AA44-1))),"",('5.3.1 (inc. taxes)'!AA45/'5.3.1 (inc. taxes)'!AA44-1))</f>
        <v>-7.8810207961576451E-2</v>
      </c>
      <c r="AB18" s="257">
        <f>IF(OR('5.3.1 (inc. taxes)'!AB45=0,'5.3.1 (inc. taxes)'!AB46=0,(ISERROR('5.3.1 (inc. taxes)'!AB45/'5.3.1 (inc. taxes)'!AB44-1))),"",('5.3.1 (inc. taxes)'!AB45/'5.3.1 (inc. taxes)'!AB44-1))</f>
        <v>-0.15369444844797142</v>
      </c>
      <c r="AC18" s="257">
        <f>IF(OR('5.3.1 (inc. taxes)'!AC45=0,'5.3.1 (inc. taxes)'!AC46=0,(ISERROR('5.3.1 (inc. taxes)'!AC45/'5.3.1 (inc. taxes)'!AC44-1))),"",('5.3.1 (inc. taxes)'!AC45/'5.3.1 (inc. taxes)'!AC44-1))</f>
        <v>-1.5065639506692485E-2</v>
      </c>
    </row>
    <row r="19" spans="1:29" ht="14.25" customHeight="1" x14ac:dyDescent="0.2">
      <c r="A19" s="223" t="s">
        <v>87</v>
      </c>
      <c r="B19" s="257">
        <f>IF(OR('5.3.1 (inc. taxes)'!B46=0,'5.3.1 (inc. taxes)'!B47=0,(ISERROR('5.3.1 (inc. taxes)'!B46/'5.3.1 (inc. taxes)'!B45-1))),"",('5.3.1 (inc. taxes)'!B46/'5.3.1 (inc. taxes)'!B45-1))</f>
        <v>-0.13307942616175561</v>
      </c>
      <c r="C19" s="259">
        <f>IF(OR('5.3.1 (inc. taxes)'!C46=0,'5.3.1 (inc. taxes)'!C47=0,(ISERROR('5.3.1 (inc. taxes)'!C46/'5.3.1 (inc. taxes)'!C45-1))),"",('5.3.1 (inc. taxes)'!C46/'5.3.1 (inc. taxes)'!C45-1))</f>
        <v>-0.10879320007462912</v>
      </c>
      <c r="D19" s="257">
        <f>IF(OR('5.3.1 (inc. taxes)'!D46=0,'5.3.1 (inc. taxes)'!D47=0,(ISERROR('5.3.1 (inc. taxes)'!D46/'5.3.1 (inc. taxes)'!D45-1))),"",('5.3.1 (inc. taxes)'!D46/'5.3.1 (inc. taxes)'!D45-1))</f>
        <v>-0.14655833386942818</v>
      </c>
      <c r="E19" s="257">
        <f>IF(OR('5.3.1 (inc. taxes)'!E46=0,'5.3.1 (inc. taxes)'!E47=0,(ISERROR('5.3.1 (inc. taxes)'!E46/'5.3.1 (inc. taxes)'!E45-1))),"",('5.3.1 (inc. taxes)'!E46/'5.3.1 (inc. taxes)'!E45-1))</f>
        <v>-0.13230842258597286</v>
      </c>
      <c r="F19" s="259">
        <f>IF(OR('5.3.1 (inc. taxes)'!F46=0,'5.3.1 (inc. taxes)'!F47=0,(ISERROR('5.3.1 (inc. taxes)'!F46/'5.3.1 (inc. taxes)'!F45-1))),"",('5.3.1 (inc. taxes)'!F46/'5.3.1 (inc. taxes)'!F45-1))</f>
        <v>-6.7016392444779083E-2</v>
      </c>
      <c r="G19" s="257">
        <f>IF(OR('5.3.1 (inc. taxes)'!G46=0,'5.3.1 (inc. taxes)'!G47=0,(ISERROR('5.3.1 (inc. taxes)'!G46/'5.3.1 (inc. taxes)'!G45-1))),"",('5.3.1 (inc. taxes)'!G46/'5.3.1 (inc. taxes)'!G45-1))</f>
        <v>-0.10722804629362448</v>
      </c>
      <c r="H19" s="259">
        <f>IF(OR('5.3.1 (inc. taxes)'!H46=0,'5.3.1 (inc. taxes)'!H47=0,(ISERROR('5.3.1 (inc. taxes)'!H46/'5.3.1 (inc. taxes)'!H45-1))),"",('5.3.1 (inc. taxes)'!H46/'5.3.1 (inc. taxes)'!H45-1))</f>
        <v>-0.20435688341376979</v>
      </c>
      <c r="I19" s="257">
        <f>IF(OR('5.3.1 (inc. taxes)'!I46=0,'5.3.1 (inc. taxes)'!I47=0,(ISERROR('5.3.1 (inc. taxes)'!I46/'5.3.1 (inc. taxes)'!I45-1))),"",('5.3.1 (inc. taxes)'!I46/'5.3.1 (inc. taxes)'!I45-1))</f>
        <v>-0.14197020972053487</v>
      </c>
      <c r="J19" s="257">
        <f>IF(OR('5.3.1 (inc. taxes)'!J46=0,'5.3.1 (inc. taxes)'!J47=0,(ISERROR('5.3.1 (inc. taxes)'!J46/'5.3.1 (inc. taxes)'!J45-1))),"",('5.3.1 (inc. taxes)'!J46/'5.3.1 (inc. taxes)'!J45-1))</f>
        <v>-0.13839992034727</v>
      </c>
      <c r="K19" s="257">
        <f>IF(OR('5.3.1 (inc. taxes)'!K46=0,'5.3.1 (inc. taxes)'!K47=0,(ISERROR('5.3.1 (inc. taxes)'!K46/'5.3.1 (inc. taxes)'!K45-1))),"",('5.3.1 (inc. taxes)'!K46/'5.3.1 (inc. taxes)'!K45-1))</f>
        <v>-0.21627631789894608</v>
      </c>
      <c r="L19" s="259">
        <f>IF(OR('5.3.1 (inc. taxes)'!L46=0,'5.3.1 (inc. taxes)'!L47=0,(ISERROR('5.3.1 (inc. taxes)'!L46/'5.3.1 (inc. taxes)'!L45-1))),"",('5.3.1 (inc. taxes)'!L46/'5.3.1 (inc. taxes)'!L45-1))</f>
        <v>-0.18244093140499218</v>
      </c>
      <c r="M19" s="259">
        <f>IF(OR('5.3.1 (inc. taxes)'!M46=0,'5.3.1 (inc. taxes)'!M47=0,(ISERROR('5.3.1 (inc. taxes)'!M46/'5.3.1 (inc. taxes)'!M45-1))),"",('5.3.1 (inc. taxes)'!M46/'5.3.1 (inc. taxes)'!M45-1))</f>
        <v>-0.11946624549681362</v>
      </c>
      <c r="N19" s="257">
        <f>IF(OR('5.3.1 (inc. taxes)'!N46=0,'5.3.1 (inc. taxes)'!N47=0,(ISERROR('5.3.1 (inc. taxes)'!N46/'5.3.1 (inc. taxes)'!N45-1))),"",('5.3.1 (inc. taxes)'!N46/'5.3.1 (inc. taxes)'!N45-1))</f>
        <v>-0.12427352466001518</v>
      </c>
      <c r="O19" s="257">
        <f>IF(OR('5.3.1 (inc. taxes)'!O46=0,'5.3.1 (inc. taxes)'!O47=0,(ISERROR('5.3.1 (inc. taxes)'!O46/'5.3.1 (inc. taxes)'!O45-1))),"",('5.3.1 (inc. taxes)'!O46/'5.3.1 (inc. taxes)'!O45-1))</f>
        <v>-0.22478814935124602</v>
      </c>
      <c r="P19" s="257">
        <f>IF(OR('5.3.1 (inc. taxes)'!P46=0,'5.3.1 (inc. taxes)'!P47=0,(ISERROR('5.3.1 (inc. taxes)'!P46/'5.3.1 (inc. taxes)'!P45-1))),"",('5.3.1 (inc. taxes)'!P46/'5.3.1 (inc. taxes)'!P45-1))</f>
        <v>1.3084932490150969E-2</v>
      </c>
      <c r="Q19" s="257" t="str">
        <f>IF(OR('5.3.1 (inc. taxes)'!Q46=0,'5.3.1 (inc. taxes)'!Q47=0,(ISERROR('5.3.1 (inc. taxes)'!Q46/'5.3.1 (inc. taxes)'!Q45-1))),"",('5.3.1 (inc. taxes)'!Q46/'5.3.1 (inc. taxes)'!Q45-1))</f>
        <v/>
      </c>
      <c r="R19" s="257">
        <f>IF(OR('5.3.1 (inc. taxes)'!R46=0,'5.3.1 (inc. taxes)'!R47=0,(ISERROR('5.3.1 (inc. taxes)'!R46/'5.3.1 (inc. taxes)'!R45-1))),"",('5.3.1 (inc. taxes)'!R46/'5.3.1 (inc. taxes)'!R45-1))</f>
        <v>-0.14282001034298875</v>
      </c>
      <c r="S19" s="257">
        <f>IF(OR('5.3.1 (inc. taxes)'!S46=0,'5.3.1 (inc. taxes)'!S47=0,(ISERROR('5.3.1 (inc. taxes)'!S46/'5.3.1 (inc. taxes)'!S45-1))),"",('5.3.1 (inc. taxes)'!S46/'5.3.1 (inc. taxes)'!S45-1))</f>
        <v>-0.1431921371537862</v>
      </c>
      <c r="T19" s="259">
        <f>IF(OR('5.3.1 (inc. taxes)'!T46=0,'5.3.1 (inc. taxes)'!T47=0,(ISERROR('5.3.1 (inc. taxes)'!T46/'5.3.1 (inc. taxes)'!T45-1))),"",('5.3.1 (inc. taxes)'!T46/'5.3.1 (inc. taxes)'!T45-1))</f>
        <v>-0.12850222262281319</v>
      </c>
      <c r="U19" s="257">
        <f>IF(OR('5.3.1 (inc. taxes)'!U46=0,'5.3.1 (inc. taxes)'!U47=0,(ISERROR('5.3.1 (inc. taxes)'!U46/'5.3.1 (inc. taxes)'!U45-1))),"",('5.3.1 (inc. taxes)'!U46/'5.3.1 (inc. taxes)'!U45-1))</f>
        <v>-7.8512001592910718E-2</v>
      </c>
      <c r="V19" s="257">
        <f>IF(OR('5.3.1 (inc. taxes)'!V46=0,'5.3.1 (inc. taxes)'!V47=0,(ISERROR('5.3.1 (inc. taxes)'!V46/'5.3.1 (inc. taxes)'!V45-1))),"",('5.3.1 (inc. taxes)'!V46/'5.3.1 (inc. taxes)'!V45-1))</f>
        <v>8.3567869395229089E-3</v>
      </c>
      <c r="W19" s="259">
        <f>IF(OR('5.3.1 (inc. taxes)'!W46=0,'5.3.1 (inc. taxes)'!W47=0,(ISERROR('5.3.1 (inc. taxes)'!W46/'5.3.1 (inc. taxes)'!W45-1))),"",('5.3.1 (inc. taxes)'!W46/'5.3.1 (inc. taxes)'!W45-1))</f>
        <v>-0.13516933639105067</v>
      </c>
      <c r="X19" s="257">
        <f>IF(OR('5.3.1 (inc. taxes)'!X46=0,'5.3.1 (inc. taxes)'!X47=0,(ISERROR('5.3.1 (inc. taxes)'!X46/'5.3.1 (inc. taxes)'!X45-1))),"",('5.3.1 (inc. taxes)'!X46/'5.3.1 (inc. taxes)'!X45-1))</f>
        <v>-0.30253172782654003</v>
      </c>
      <c r="Y19" s="257">
        <f>IF(OR('5.3.1 (inc. taxes)'!Y46=0,'5.3.1 (inc. taxes)'!Y47=0,(ISERROR('5.3.1 (inc. taxes)'!Y46/'5.3.1 (inc. taxes)'!Y45-1))),"",('5.3.1 (inc. taxes)'!Y46/'5.3.1 (inc. taxes)'!Y45-1))</f>
        <v>-3.304116354883091E-2</v>
      </c>
      <c r="Z19" s="259">
        <f>IF(OR('5.3.1 (inc. taxes)'!Z46=0,'5.3.1 (inc. taxes)'!Z47=0,(ISERROR('5.3.1 (inc. taxes)'!Z46/'5.3.1 (inc. taxes)'!Z45-1))),"",('5.3.1 (inc. taxes)'!Z46/'5.3.1 (inc. taxes)'!Z45-1))</f>
        <v>-0.11269380113191474</v>
      </c>
      <c r="AA19" s="259">
        <f>IF(OR('5.3.1 (inc. taxes)'!AA46=0,'5.3.1 (inc. taxes)'!AA47=0,(ISERROR('5.3.1 (inc. taxes)'!AA46/'5.3.1 (inc. taxes)'!AA45-1))),"",('5.3.1 (inc. taxes)'!AA46/'5.3.1 (inc. taxes)'!AA45-1))</f>
        <v>2.4790472895909632E-2</v>
      </c>
      <c r="AB19" s="257">
        <f>IF(OR('5.3.1 (inc. taxes)'!AB46=0,'5.3.1 (inc. taxes)'!AB47=0,(ISERROR('5.3.1 (inc. taxes)'!AB46/'5.3.1 (inc. taxes)'!AB45-1))),"",('5.3.1 (inc. taxes)'!AB46/'5.3.1 (inc. taxes)'!AB45-1))</f>
        <v>-7.7518643682430222E-2</v>
      </c>
      <c r="AC19" s="257">
        <f>IF(OR('5.3.1 (inc. taxes)'!AC46=0,'5.3.1 (inc. taxes)'!AC47=0,(ISERROR('5.3.1 (inc. taxes)'!AC46/'5.3.1 (inc. taxes)'!AC45-1))),"",('5.3.1 (inc. taxes)'!AC46/'5.3.1 (inc. taxes)'!AC45-1))</f>
        <v>4.8556587736499068E-2</v>
      </c>
    </row>
    <row r="20" spans="1:29" ht="14.25" customHeight="1" x14ac:dyDescent="0.2">
      <c r="A20" s="223" t="s">
        <v>88</v>
      </c>
      <c r="B20" s="257">
        <f>IF(OR('5.3.1 (inc. taxes)'!B47=0,'5.3.1 (inc. taxes)'!B48=0,(ISERROR('5.3.1 (inc. taxes)'!B47/'5.3.1 (inc. taxes)'!B46-1))),"",('5.3.1 (inc. taxes)'!B47/'5.3.1 (inc. taxes)'!B46-1))</f>
        <v>0.10174541732182951</v>
      </c>
      <c r="C20" s="258">
        <f>IF(OR('5.3.1 (inc. taxes)'!C47=0,'5.3.1 (inc. taxes)'!C48=0,(ISERROR('5.3.1 (inc. taxes)'!C47/'5.3.1 (inc. taxes)'!C46-1))),"",('5.3.1 (inc. taxes)'!C47/'5.3.1 (inc. taxes)'!C46-1))</f>
        <v>0.18437813349639232</v>
      </c>
      <c r="D20" s="256">
        <f>IF(OR('5.3.1 (inc. taxes)'!D47=0,'5.3.1 (inc. taxes)'!D48=0,(ISERROR('5.3.1 (inc. taxes)'!D47/'5.3.1 (inc. taxes)'!D46-1))),"",('5.3.1 (inc. taxes)'!D47/'5.3.1 (inc. taxes)'!D46-1))</f>
        <v>0.16113434162088547</v>
      </c>
      <c r="E20" s="258">
        <f>IF(OR('5.3.1 (inc. taxes)'!E47=0,'5.3.1 (inc. taxes)'!E48=0,(ISERROR('5.3.1 (inc. taxes)'!E47/'5.3.1 (inc. taxes)'!E46-1))),"",('5.3.1 (inc. taxes)'!E47/'5.3.1 (inc. taxes)'!E46-1))</f>
        <v>0.10549356072527116</v>
      </c>
      <c r="F20" s="258">
        <f>IF(OR('5.3.1 (inc. taxes)'!F47=0,'5.3.1 (inc. taxes)'!F48=0,(ISERROR('5.3.1 (inc. taxes)'!F47/'5.3.1 (inc. taxes)'!F46-1))),"",('5.3.1 (inc. taxes)'!F47/'5.3.1 (inc. taxes)'!F46-1))</f>
        <v>4.9245839359981058E-2</v>
      </c>
      <c r="G20" s="257">
        <f>IF(OR('5.3.1 (inc. taxes)'!G47=0,'5.3.1 (inc. taxes)'!G48=0,(ISERROR('5.3.1 (inc. taxes)'!G47/'5.3.1 (inc. taxes)'!G46-1))),"",('5.3.1 (inc. taxes)'!G47/'5.3.1 (inc. taxes)'!G46-1))</f>
        <v>9.948175113943325E-2</v>
      </c>
      <c r="H20" s="258">
        <f>IF(OR('5.3.1 (inc. taxes)'!H47=0,'5.3.1 (inc. taxes)'!H48=0,(ISERROR('5.3.1 (inc. taxes)'!H47/'5.3.1 (inc. taxes)'!H46-1))),"",('5.3.1 (inc. taxes)'!H47/'5.3.1 (inc. taxes)'!H46-1))</f>
        <v>6.5043733144226401E-2</v>
      </c>
      <c r="I20" s="256">
        <f>IF(OR('5.3.1 (inc. taxes)'!I47=0,'5.3.1 (inc. taxes)'!I48=0,(ISERROR('5.3.1 (inc. taxes)'!I47/'5.3.1 (inc. taxes)'!I46-1))),"",('5.3.1 (inc. taxes)'!I47/'5.3.1 (inc. taxes)'!I46-1))</f>
        <v>1.2300217745394582E-2</v>
      </c>
      <c r="J20" s="256">
        <f>IF(OR('5.3.1 (inc. taxes)'!J47=0,'5.3.1 (inc. taxes)'!J48=0,(ISERROR('5.3.1 (inc. taxes)'!J47/'5.3.1 (inc. taxes)'!J46-1))),"",('5.3.1 (inc. taxes)'!J47/'5.3.1 (inc. taxes)'!J46-1))</f>
        <v>0.11075971816802244</v>
      </c>
      <c r="K20" s="256">
        <f>IF(OR('5.3.1 (inc. taxes)'!K47=0,'5.3.1 (inc. taxes)'!K48=0,(ISERROR('5.3.1 (inc. taxes)'!K47/'5.3.1 (inc. taxes)'!K46-1))),"",('5.3.1 (inc. taxes)'!K47/'5.3.1 (inc. taxes)'!K46-1))</f>
        <v>8.3957361074776804E-2</v>
      </c>
      <c r="L20" s="258">
        <f>IF(OR('5.3.1 (inc. taxes)'!L47=0,'5.3.1 (inc. taxes)'!L48=0,(ISERROR('5.3.1 (inc. taxes)'!L47/'5.3.1 (inc. taxes)'!L46-1))),"",('5.3.1 (inc. taxes)'!L47/'5.3.1 (inc. taxes)'!L46-1))</f>
        <v>7.7491891451947126E-2</v>
      </c>
      <c r="M20" s="258">
        <f>IF(OR('5.3.1 (inc. taxes)'!M47=0,'5.3.1 (inc. taxes)'!M48=0,(ISERROR('5.3.1 (inc. taxes)'!M47/'5.3.1 (inc. taxes)'!M46-1))),"",('5.3.1 (inc. taxes)'!M47/'5.3.1 (inc. taxes)'!M46-1))</f>
        <v>0.11105348430048134</v>
      </c>
      <c r="N20" s="256">
        <f>IF(OR('5.3.1 (inc. taxes)'!N47=0,'5.3.1 (inc. taxes)'!N48=0,(ISERROR('5.3.1 (inc. taxes)'!N47/'5.3.1 (inc. taxes)'!N46-1))),"",('5.3.1 (inc. taxes)'!N47/'5.3.1 (inc. taxes)'!N46-1))</f>
        <v>4.0230953406864556E-2</v>
      </c>
      <c r="O20" s="256">
        <f>IF(OR('5.3.1 (inc. taxes)'!O47=0,'5.3.1 (inc. taxes)'!O48=0,(ISERROR('5.3.1 (inc. taxes)'!O47/'5.3.1 (inc. taxes)'!O46-1))),"",('5.3.1 (inc. taxes)'!O47/'5.3.1 (inc. taxes)'!O46-1))</f>
        <v>0.16068678896572219</v>
      </c>
      <c r="P20" s="258">
        <f>IF(OR('5.3.1 (inc. taxes)'!P47=0,'5.3.1 (inc. taxes)'!P48=0,(ISERROR('5.3.1 (inc. taxes)'!P47/'5.3.1 (inc. taxes)'!P46-1))),"",('5.3.1 (inc. taxes)'!P47/'5.3.1 (inc. taxes)'!P46-1))</f>
        <v>-2.291146027116131E-2</v>
      </c>
      <c r="Q20" s="256" t="str">
        <f>IF(OR('5.3.1 (inc. taxes)'!Q47=0,'5.3.1 (inc. taxes)'!Q48=0,(ISERROR('5.3.1 (inc. taxes)'!Q47/'5.3.1 (inc. taxes)'!Q46-1))),"",('5.3.1 (inc. taxes)'!Q47/'5.3.1 (inc. taxes)'!Q46-1))</f>
        <v/>
      </c>
      <c r="R20" s="256">
        <f>IF(OR('5.3.1 (inc. taxes)'!R47=0,'5.3.1 (inc. taxes)'!R48=0,(ISERROR('5.3.1 (inc. taxes)'!R47/'5.3.1 (inc. taxes)'!R46-1))),"",('5.3.1 (inc. taxes)'!R47/'5.3.1 (inc. taxes)'!R46-1))</f>
        <v>0.39515977194032681</v>
      </c>
      <c r="S20" s="257">
        <f>IF(OR('5.3.1 (inc. taxes)'!S47=0,'5.3.1 (inc. taxes)'!S48=0,(ISERROR('5.3.1 (inc. taxes)'!S47/'5.3.1 (inc. taxes)'!S46-1))),"",('5.3.1 (inc. taxes)'!S47/'5.3.1 (inc. taxes)'!S46-1))</f>
        <v>3.0416190068205173E-2</v>
      </c>
      <c r="T20" s="258">
        <f>IF(OR('5.3.1 (inc. taxes)'!T47=0,'5.3.1 (inc. taxes)'!T48=0,(ISERROR('5.3.1 (inc. taxes)'!T47/'5.3.1 (inc. taxes)'!T46-1))),"",('5.3.1 (inc. taxes)'!T47/'5.3.1 (inc. taxes)'!T46-1))</f>
        <v>2.039856565011422E-2</v>
      </c>
      <c r="U20" s="256">
        <f>IF(OR('5.3.1 (inc. taxes)'!U47=0,'5.3.1 (inc. taxes)'!U48=0,(ISERROR('5.3.1 (inc. taxes)'!U47/'5.3.1 (inc. taxes)'!U46-1))),"",('5.3.1 (inc. taxes)'!U47/'5.3.1 (inc. taxes)'!U46-1))</f>
        <v>0.14088981555452151</v>
      </c>
      <c r="V20" s="256">
        <f>IF(OR('5.3.1 (inc. taxes)'!V47=0,'5.3.1 (inc. taxes)'!V48=0,(ISERROR('5.3.1 (inc. taxes)'!V47/'5.3.1 (inc. taxes)'!V46-1))),"",('5.3.1 (inc. taxes)'!V47/'5.3.1 (inc. taxes)'!V46-1))</f>
        <v>0.10135811170034548</v>
      </c>
      <c r="W20" s="258">
        <f>IF(OR('5.3.1 (inc. taxes)'!W47=0,'5.3.1 (inc. taxes)'!W48=0,(ISERROR('5.3.1 (inc. taxes)'!W47/'5.3.1 (inc. taxes)'!W46-1))),"",('5.3.1 (inc. taxes)'!W47/'5.3.1 (inc. taxes)'!W46-1))</f>
        <v>5.3400896917593421E-2</v>
      </c>
      <c r="X20" s="256">
        <f>IF(OR('5.3.1 (inc. taxes)'!X47=0,'5.3.1 (inc. taxes)'!X48=0,(ISERROR('5.3.1 (inc. taxes)'!X47/'5.3.1 (inc. taxes)'!X46-1))),"",('5.3.1 (inc. taxes)'!X47/'5.3.1 (inc. taxes)'!X46-1))</f>
        <v>0.3596330275229358</v>
      </c>
      <c r="Y20" s="256">
        <f>IF(OR('5.3.1 (inc. taxes)'!Y47=0,'5.3.1 (inc. taxes)'!Y48=0,(ISERROR('5.3.1 (inc. taxes)'!Y47/'5.3.1 (inc. taxes)'!Y46-1))),"",('5.3.1 (inc. taxes)'!Y47/'5.3.1 (inc. taxes)'!Y46-1))</f>
        <v>4.56153654412359E-2</v>
      </c>
      <c r="Z20" s="258">
        <f>IF(OR('5.3.1 (inc. taxes)'!Z47=0,'5.3.1 (inc. taxes)'!Z48=0,(ISERROR('5.3.1 (inc. taxes)'!Z47/'5.3.1 (inc. taxes)'!Z46-1))),"",('5.3.1 (inc. taxes)'!Z47/'5.3.1 (inc. taxes)'!Z46-1))</f>
        <v>8.4502581226297391E-2</v>
      </c>
      <c r="AA20" s="258">
        <f>IF(OR('5.3.1 (inc. taxes)'!AA47=0,'5.3.1 (inc. taxes)'!AA48=0,(ISERROR('5.3.1 (inc. taxes)'!AA47/'5.3.1 (inc. taxes)'!AA46-1))),"",('5.3.1 (inc. taxes)'!AA47/'5.3.1 (inc. taxes)'!AA46-1))</f>
        <v>0.23549878091466714</v>
      </c>
      <c r="AB20" s="256">
        <f>IF(OR('5.3.1 (inc. taxes)'!AB47=0,'5.3.1 (inc. taxes)'!AB48=0,(ISERROR('5.3.1 (inc. taxes)'!AB47/'5.3.1 (inc. taxes)'!AB46-1))),"",('5.3.1 (inc. taxes)'!AB47/'5.3.1 (inc. taxes)'!AB46-1))</f>
        <v>6.0198636381988857E-2</v>
      </c>
      <c r="AC20" s="257">
        <f>IF(OR('5.3.1 (inc. taxes)'!AC47=0,'5.3.1 (inc. taxes)'!AC48=0,(ISERROR('5.3.1 (inc. taxes)'!AC47/'5.3.1 (inc. taxes)'!AC46-1))),"",('5.3.1 (inc. taxes)'!AC47/'5.3.1 (inc. taxes)'!AC46-1))</f>
        <v>0.10894811754948841</v>
      </c>
    </row>
    <row r="21" spans="1:29" ht="14.25" customHeight="1" x14ac:dyDescent="0.2">
      <c r="A21" s="223" t="s">
        <v>90</v>
      </c>
      <c r="B21" s="257">
        <f>IF(OR('5.3.1 (inc. taxes)'!B48=0,'5.3.1 (inc. taxes)'!B49=0,(ISERROR('5.3.1 (inc. taxes)'!B48/'5.3.1 (inc. taxes)'!B47-1))),"",('5.3.1 (inc. taxes)'!B48/'5.3.1 (inc. taxes)'!B47-1))</f>
        <v>1.3921107649374154E-2</v>
      </c>
      <c r="C21" s="258">
        <f>IF(OR('5.3.1 (inc. taxes)'!C48=0,'5.3.1 (inc. taxes)'!C49=0,(ISERROR('5.3.1 (inc. taxes)'!C48/'5.3.1 (inc. taxes)'!C47-1))),"",('5.3.1 (inc. taxes)'!C48/'5.3.1 (inc. taxes)'!C47-1))</f>
        <v>9.1903594544586076E-2</v>
      </c>
      <c r="D21" s="257">
        <f>IF(OR('5.3.1 (inc. taxes)'!D48=0,'5.3.1 (inc. taxes)'!D49=0,(ISERROR('5.3.1 (inc. taxes)'!D48/'5.3.1 (inc. taxes)'!D47-1))),"",('5.3.1 (inc. taxes)'!D48/'5.3.1 (inc. taxes)'!D47-1))</f>
        <v>-2.108470246110683E-2</v>
      </c>
      <c r="E21" s="258">
        <f>IF(OR('5.3.1 (inc. taxes)'!E48=0,'5.3.1 (inc. taxes)'!E49=0,(ISERROR('5.3.1 (inc. taxes)'!E48/'5.3.1 (inc. taxes)'!E47-1))),"",('5.3.1 (inc. taxes)'!E48/'5.3.1 (inc. taxes)'!E47-1))</f>
        <v>4.616911361192666E-2</v>
      </c>
      <c r="F21" s="258">
        <f>IF(OR('5.3.1 (inc. taxes)'!F48=0,'5.3.1 (inc. taxes)'!F49=0,(ISERROR('5.3.1 (inc. taxes)'!F48/'5.3.1 (inc. taxes)'!F47-1))),"",('5.3.1 (inc. taxes)'!F48/'5.3.1 (inc. taxes)'!F47-1))</f>
        <v>8.8138969039400106E-2</v>
      </c>
      <c r="G21" s="257">
        <f>IF(OR('5.3.1 (inc. taxes)'!G48=0,'5.3.1 (inc. taxes)'!G49=0,(ISERROR('5.3.1 (inc. taxes)'!G48/'5.3.1 (inc. taxes)'!G47-1))),"",('5.3.1 (inc. taxes)'!G48/'5.3.1 (inc. taxes)'!G47-1))</f>
        <v>6.4177980637060372E-2</v>
      </c>
      <c r="H21" s="258">
        <f>IF(OR('5.3.1 (inc. taxes)'!H48=0,'5.3.1 (inc. taxes)'!H49=0,(ISERROR('5.3.1 (inc. taxes)'!H48/'5.3.1 (inc. taxes)'!H47-1))),"",('5.3.1 (inc. taxes)'!H48/'5.3.1 (inc. taxes)'!H47-1))</f>
        <v>0.13354333241674787</v>
      </c>
      <c r="I21" s="257">
        <f>IF(OR('5.3.1 (inc. taxes)'!I48=0,'5.3.1 (inc. taxes)'!I49=0,(ISERROR('5.3.1 (inc. taxes)'!I48/'5.3.1 (inc. taxes)'!I47-1))),"",('5.3.1 (inc. taxes)'!I48/'5.3.1 (inc. taxes)'!I47-1))</f>
        <v>9.7609636216176909E-2</v>
      </c>
      <c r="J21" s="256">
        <f>IF(OR('5.3.1 (inc. taxes)'!J48=0,'5.3.1 (inc. taxes)'!J49=0,(ISERROR('5.3.1 (inc. taxes)'!J48/'5.3.1 (inc. taxes)'!J47-1))),"",('5.3.1 (inc. taxes)'!J48/'5.3.1 (inc. taxes)'!J47-1))</f>
        <v>4.7486444562578889E-3</v>
      </c>
      <c r="K21" s="257">
        <f>IF(OR('5.3.1 (inc. taxes)'!K48=0,'5.3.1 (inc. taxes)'!K49=0,(ISERROR('5.3.1 (inc. taxes)'!K48/'5.3.1 (inc. taxes)'!K47-1))),"",('5.3.1 (inc. taxes)'!K48/'5.3.1 (inc. taxes)'!K47-1))</f>
        <v>0.17096950657246368</v>
      </c>
      <c r="L21" s="258">
        <f>IF(OR('5.3.1 (inc. taxes)'!L48=0,'5.3.1 (inc. taxes)'!L49=0,(ISERROR('5.3.1 (inc. taxes)'!L48/'5.3.1 (inc. taxes)'!L47-1))),"",('5.3.1 (inc. taxes)'!L48/'5.3.1 (inc. taxes)'!L47-1))</f>
        <v>6.2403860580918069E-2</v>
      </c>
      <c r="M21" s="258">
        <f>IF(OR('5.3.1 (inc. taxes)'!M48=0,'5.3.1 (inc. taxes)'!M49=0,(ISERROR('5.3.1 (inc. taxes)'!M48/'5.3.1 (inc. taxes)'!M47-1))),"",('5.3.1 (inc. taxes)'!M48/'5.3.1 (inc. taxes)'!M47-1))</f>
        <v>8.4512719527427782E-2</v>
      </c>
      <c r="N21" s="257">
        <f>IF(OR('5.3.1 (inc. taxes)'!N48=0,'5.3.1 (inc. taxes)'!N49=0,(ISERROR('5.3.1 (inc. taxes)'!N48/'5.3.1 (inc. taxes)'!N47-1))),"",('5.3.1 (inc. taxes)'!N48/'5.3.1 (inc. taxes)'!N47-1))</f>
        <v>4.6150719538611717E-2</v>
      </c>
      <c r="O21" s="257">
        <f>IF(OR('5.3.1 (inc. taxes)'!O48=0,'5.3.1 (inc. taxes)'!O49=0,(ISERROR('5.3.1 (inc. taxes)'!O48/'5.3.1 (inc. taxes)'!O47-1))),"",('5.3.1 (inc. taxes)'!O48/'5.3.1 (inc. taxes)'!O47-1))</f>
        <v>8.7565886997663656E-2</v>
      </c>
      <c r="P21" s="258">
        <f>IF(OR('5.3.1 (inc. taxes)'!P48=0,'5.3.1 (inc. taxes)'!P49=0,(ISERROR('5.3.1 (inc. taxes)'!P48/'5.3.1 (inc. taxes)'!P47-1))),"",('5.3.1 (inc. taxes)'!P48/'5.3.1 (inc. taxes)'!P47-1))</f>
        <v>5.4841445388273735E-2</v>
      </c>
      <c r="Q21" s="257" t="str">
        <f>IF(OR('5.3.1 (inc. taxes)'!Q48=0,'5.3.1 (inc. taxes)'!Q49=0,(ISERROR('5.3.1 (inc. taxes)'!Q48/'5.3.1 (inc. taxes)'!Q47-1))),"",('5.3.1 (inc. taxes)'!Q48/'5.3.1 (inc. taxes)'!Q47-1))</f>
        <v/>
      </c>
      <c r="R21" s="257">
        <f>IF(OR('5.3.1 (inc. taxes)'!R48=0,'5.3.1 (inc. taxes)'!R49=0,(ISERROR('5.3.1 (inc. taxes)'!R48/'5.3.1 (inc. taxes)'!R47-1))),"",('5.3.1 (inc. taxes)'!R48/'5.3.1 (inc. taxes)'!R47-1))</f>
        <v>0.11375904680658677</v>
      </c>
      <c r="S21" s="257">
        <f>IF(OR('5.3.1 (inc. taxes)'!S48=0,'5.3.1 (inc. taxes)'!S49=0,(ISERROR('5.3.1 (inc. taxes)'!S48/'5.3.1 (inc. taxes)'!S47-1))),"",('5.3.1 (inc. taxes)'!S48/'5.3.1 (inc. taxes)'!S47-1))</f>
        <v>4.3684649800073139E-2</v>
      </c>
      <c r="T21" s="258">
        <f>IF(OR('5.3.1 (inc. taxes)'!T48=0,'5.3.1 (inc. taxes)'!T49=0,(ISERROR('5.3.1 (inc. taxes)'!T48/'5.3.1 (inc. taxes)'!T47-1))),"",('5.3.1 (inc. taxes)'!T48/'5.3.1 (inc. taxes)'!T47-1))</f>
        <v>3.4504071385598634E-2</v>
      </c>
      <c r="U21" s="257">
        <f>IF(OR('5.3.1 (inc. taxes)'!U48=0,'5.3.1 (inc. taxes)'!U49=0,(ISERROR('5.3.1 (inc. taxes)'!U48/'5.3.1 (inc. taxes)'!U47-1))),"",('5.3.1 (inc. taxes)'!U48/'5.3.1 (inc. taxes)'!U47-1))</f>
        <v>4.3747654426647076E-2</v>
      </c>
      <c r="V21" s="257">
        <f>IF(OR('5.3.1 (inc. taxes)'!V48=0,'5.3.1 (inc. taxes)'!V49=0,(ISERROR('5.3.1 (inc. taxes)'!V48/'5.3.1 (inc. taxes)'!V47-1))),"",('5.3.1 (inc. taxes)'!V48/'5.3.1 (inc. taxes)'!V47-1))</f>
        <v>7.8753437787138836E-2</v>
      </c>
      <c r="W21" s="258">
        <f>IF(OR('5.3.1 (inc. taxes)'!W48=0,'5.3.1 (inc. taxes)'!W49=0,(ISERROR('5.3.1 (inc. taxes)'!W48/'5.3.1 (inc. taxes)'!W47-1))),"",('5.3.1 (inc. taxes)'!W48/'5.3.1 (inc. taxes)'!W47-1))</f>
        <v>0.22074609778062904</v>
      </c>
      <c r="X21" s="257">
        <f>IF(OR('5.3.1 (inc. taxes)'!X48=0,'5.3.1 (inc. taxes)'!X49=0,(ISERROR('5.3.1 (inc. taxes)'!X48/'5.3.1 (inc. taxes)'!X47-1))),"",('5.3.1 (inc. taxes)'!X48/'5.3.1 (inc. taxes)'!X47-1))</f>
        <v>0.12502521826766944</v>
      </c>
      <c r="Y21" s="257">
        <f>IF(OR('5.3.1 (inc. taxes)'!Y48=0,'5.3.1 (inc. taxes)'!Y49=0,(ISERROR('5.3.1 (inc. taxes)'!Y48/'5.3.1 (inc. taxes)'!Y47-1))),"",('5.3.1 (inc. taxes)'!Y48/'5.3.1 (inc. taxes)'!Y47-1))</f>
        <v>0.10849517813228005</v>
      </c>
      <c r="Z21" s="258">
        <f>IF(OR('5.3.1 (inc. taxes)'!Z48=0,'5.3.1 (inc. taxes)'!Z49=0,(ISERROR('5.3.1 (inc. taxes)'!Z48/'5.3.1 (inc. taxes)'!Z47-1))),"",('5.3.1 (inc. taxes)'!Z48/'5.3.1 (inc. taxes)'!Z47-1))</f>
        <v>7.9911892365677417E-2</v>
      </c>
      <c r="AA21" s="258">
        <f>IF(OR('5.3.1 (inc. taxes)'!AA48=0,'5.3.1 (inc. taxes)'!AA49=0,(ISERROR('5.3.1 (inc. taxes)'!AA48/'5.3.1 (inc. taxes)'!AA47-1))),"",('5.3.1 (inc. taxes)'!AA48/'5.3.1 (inc. taxes)'!AA47-1))</f>
        <v>-2.8447107506294311E-2</v>
      </c>
      <c r="AB21" s="257">
        <f>IF(OR('5.3.1 (inc. taxes)'!AB48=0,'5.3.1 (inc. taxes)'!AB49=0,(ISERROR('5.3.1 (inc. taxes)'!AB48/'5.3.1 (inc. taxes)'!AB47-1))),"",('5.3.1 (inc. taxes)'!AB48/'5.3.1 (inc. taxes)'!AB47-1))</f>
        <v>-0.13861754998801901</v>
      </c>
      <c r="AC21" s="257">
        <f>IF(OR('5.3.1 (inc. taxes)'!AC48=0,'5.3.1 (inc. taxes)'!AC49=0,(ISERROR('5.3.1 (inc. taxes)'!AC48/'5.3.1 (inc. taxes)'!AC47-1))),"",('5.3.1 (inc. taxes)'!AC48/'5.3.1 (inc. taxes)'!AC47-1))</f>
        <v>6.5408961835206947E-2</v>
      </c>
    </row>
    <row r="22" spans="1:29" ht="14.25" customHeight="1" x14ac:dyDescent="0.2">
      <c r="A22" s="223" t="s">
        <v>93</v>
      </c>
      <c r="B22" s="257">
        <f>IF(OR('5.3.1 (inc. taxes)'!B49=0,'5.3.1 (inc. taxes)'!B50=0,(ISERROR('5.3.1 (inc. taxes)'!B49/'5.3.1 (inc. taxes)'!B48-1))),"",('5.3.1 (inc. taxes)'!B49/'5.3.1 (inc. taxes)'!B48-1))</f>
        <v>4.1105118172714006E-2</v>
      </c>
      <c r="C22" s="258">
        <f>IF(OR('5.3.1 (inc. taxes)'!C49=0,'5.3.1 (inc. taxes)'!C50=0,(ISERROR('5.3.1 (inc. taxes)'!C49/'5.3.1 (inc. taxes)'!C48-1))),"",('5.3.1 (inc. taxes)'!C49/'5.3.1 (inc. taxes)'!C48-1))</f>
        <v>-3.2503574403620283E-2</v>
      </c>
      <c r="D22" s="257">
        <f>IF(OR('5.3.1 (inc. taxes)'!D49=0,'5.3.1 (inc. taxes)'!D50=0,(ISERROR('5.3.1 (inc. taxes)'!D49/'5.3.1 (inc. taxes)'!D48-1))),"",('5.3.1 (inc. taxes)'!D49/'5.3.1 (inc. taxes)'!D48-1))</f>
        <v>-2.1995079806961249E-2</v>
      </c>
      <c r="E22" s="258">
        <f>IF(OR('5.3.1 (inc. taxes)'!E49=0,'5.3.1 (inc. taxes)'!E50=0,(ISERROR('5.3.1 (inc. taxes)'!E49/'5.3.1 (inc. taxes)'!E48-1))),"",('5.3.1 (inc. taxes)'!E49/'5.3.1 (inc. taxes)'!E48-1))</f>
        <v>4.0950290703155368E-2</v>
      </c>
      <c r="F22" s="258">
        <f>IF(OR('5.3.1 (inc. taxes)'!F49=0,'5.3.1 (inc. taxes)'!F50=0,(ISERROR('5.3.1 (inc. taxes)'!F49/'5.3.1 (inc. taxes)'!F48-1))),"",('5.3.1 (inc. taxes)'!F49/'5.3.1 (inc. taxes)'!F48-1))</f>
        <v>2.1959523997699515E-2</v>
      </c>
      <c r="G22" s="257">
        <f>IF(OR('5.3.1 (inc. taxes)'!G49=0,'5.3.1 (inc. taxes)'!G50=0,(ISERROR('5.3.1 (inc. taxes)'!G49/'5.3.1 (inc. taxes)'!G48-1))),"",('5.3.1 (inc. taxes)'!G49/'5.3.1 (inc. taxes)'!G48-1))</f>
        <v>-1.8679590139721647E-2</v>
      </c>
      <c r="H22" s="258">
        <f>IF(OR('5.3.1 (inc. taxes)'!H49=0,'5.3.1 (inc. taxes)'!H50=0,(ISERROR('5.3.1 (inc. taxes)'!H49/'5.3.1 (inc. taxes)'!H48-1))),"",('5.3.1 (inc. taxes)'!H49/'5.3.1 (inc. taxes)'!H48-1))</f>
        <v>-5.8862896749716787E-2</v>
      </c>
      <c r="I22" s="257">
        <f>IF(OR('5.3.1 (inc. taxes)'!I49=0,'5.3.1 (inc. taxes)'!I50=0,(ISERROR('5.3.1 (inc. taxes)'!I49/'5.3.1 (inc. taxes)'!I48-1))),"",('5.3.1 (inc. taxes)'!I49/'5.3.1 (inc. taxes)'!I48-1))</f>
        <v>1.211648367716478E-3</v>
      </c>
      <c r="J22" s="257">
        <f>IF(OR('5.3.1 (inc. taxes)'!J49=0,'5.3.1 (inc. taxes)'!J50=0,(ISERROR('5.3.1 (inc. taxes)'!J49/'5.3.1 (inc. taxes)'!J48-1))),"",('5.3.1 (inc. taxes)'!J49/'5.3.1 (inc. taxes)'!J48-1))</f>
        <v>-4.9377882782479898E-2</v>
      </c>
      <c r="K22" s="257">
        <f>IF(OR('5.3.1 (inc. taxes)'!K49=0,'5.3.1 (inc. taxes)'!K50=0,(ISERROR('5.3.1 (inc. taxes)'!K49/'5.3.1 (inc. taxes)'!K48-1))),"",('5.3.1 (inc. taxes)'!K49/'5.3.1 (inc. taxes)'!K48-1))</f>
        <v>4.8437211409956271E-2</v>
      </c>
      <c r="L22" s="258">
        <f>IF(OR('5.3.1 (inc. taxes)'!L49=0,'5.3.1 (inc. taxes)'!L50=0,(ISERROR('5.3.1 (inc. taxes)'!L49/'5.3.1 (inc. taxes)'!L48-1))),"",('5.3.1 (inc. taxes)'!L49/'5.3.1 (inc. taxes)'!L48-1))</f>
        <v>3.9822459488490836E-2</v>
      </c>
      <c r="M22" s="258">
        <f>IF(OR('5.3.1 (inc. taxes)'!M49=0,'5.3.1 (inc. taxes)'!M50=0,(ISERROR('5.3.1 (inc. taxes)'!M49/'5.3.1 (inc. taxes)'!M48-1))),"",('5.3.1 (inc. taxes)'!M49/'5.3.1 (inc. taxes)'!M48-1))</f>
        <v>1.1232891883402596E-2</v>
      </c>
      <c r="N22" s="257">
        <f>IF(OR('5.3.1 (inc. taxes)'!N49=0,'5.3.1 (inc. taxes)'!N50=0,(ISERROR('5.3.1 (inc. taxes)'!N49/'5.3.1 (inc. taxes)'!N48-1))),"",('5.3.1 (inc. taxes)'!N49/'5.3.1 (inc. taxes)'!N48-1))</f>
        <v>6.5279055674376973E-2</v>
      </c>
      <c r="O22" s="257">
        <f>IF(OR('5.3.1 (inc. taxes)'!O49=0,'5.3.1 (inc. taxes)'!O50=0,(ISERROR('5.3.1 (inc. taxes)'!O49/'5.3.1 (inc. taxes)'!O48-1))),"",('5.3.1 (inc. taxes)'!O49/'5.3.1 (inc. taxes)'!O48-1))</f>
        <v>7.7399687558437735E-2</v>
      </c>
      <c r="P22" s="258">
        <f>IF(OR('5.3.1 (inc. taxes)'!P49=0,'5.3.1 (inc. taxes)'!P50=0,(ISERROR('5.3.1 (inc. taxes)'!P49/'5.3.1 (inc. taxes)'!P48-1))),"",('5.3.1 (inc. taxes)'!P49/'5.3.1 (inc. taxes)'!P48-1))</f>
        <v>6.5494556283897998E-2</v>
      </c>
      <c r="Q22" s="257" t="str">
        <f>IF(OR('5.3.1 (inc. taxes)'!Q49=0,'5.3.1 (inc. taxes)'!Q50=0,(ISERROR('5.3.1 (inc. taxes)'!Q49/'5.3.1 (inc. taxes)'!Q48-1))),"",('5.3.1 (inc. taxes)'!Q49/'5.3.1 (inc. taxes)'!Q48-1))</f>
        <v/>
      </c>
      <c r="R22" s="257">
        <f>IF(OR('5.3.1 (inc. taxes)'!R49=0,'5.3.1 (inc. taxes)'!R50=0,(ISERROR('5.3.1 (inc. taxes)'!R49/'5.3.1 (inc. taxes)'!R48-1))),"",('5.3.1 (inc. taxes)'!R49/'5.3.1 (inc. taxes)'!R48-1))</f>
        <v>-3.2331251959640595E-2</v>
      </c>
      <c r="S22" s="257">
        <f>IF(OR('5.3.1 (inc. taxes)'!S49=0,'5.3.1 (inc. taxes)'!S50=0,(ISERROR('5.3.1 (inc. taxes)'!S49/'5.3.1 (inc. taxes)'!S48-1))),"",('5.3.1 (inc. taxes)'!S49/'5.3.1 (inc. taxes)'!S48-1))</f>
        <v>5.1789316152352605E-2</v>
      </c>
      <c r="T22" s="258">
        <f>IF(OR('5.3.1 (inc. taxes)'!T49=0,'5.3.1 (inc. taxes)'!T50=0,(ISERROR('5.3.1 (inc. taxes)'!T49/'5.3.1 (inc. taxes)'!T48-1))),"",('5.3.1 (inc. taxes)'!T49/'5.3.1 (inc. taxes)'!T48-1))</f>
        <v>2.7447292396454381E-2</v>
      </c>
      <c r="U22" s="257">
        <f>IF(OR('5.3.1 (inc. taxes)'!U49=0,'5.3.1 (inc. taxes)'!U50=0,(ISERROR('5.3.1 (inc. taxes)'!U49/'5.3.1 (inc. taxes)'!U48-1))),"",('5.3.1 (inc. taxes)'!U49/'5.3.1 (inc. taxes)'!U48-1))</f>
        <v>3.1201707445985605E-2</v>
      </c>
      <c r="V22" s="257">
        <f>IF(OR('5.3.1 (inc. taxes)'!V49=0,'5.3.1 (inc. taxes)'!V50=0,(ISERROR('5.3.1 (inc. taxes)'!V49/'5.3.1 (inc. taxes)'!V48-1))),"",('5.3.1 (inc. taxes)'!V49/'5.3.1 (inc. taxes)'!V48-1))</f>
        <v>-1.6611038657292188E-2</v>
      </c>
      <c r="W22" s="258">
        <f>IF(OR('5.3.1 (inc. taxes)'!W49=0,'5.3.1 (inc. taxes)'!W50=0,(ISERROR('5.3.1 (inc. taxes)'!W49/'5.3.1 (inc. taxes)'!W48-1))),"",('5.3.1 (inc. taxes)'!W49/'5.3.1 (inc. taxes)'!W48-1))</f>
        <v>9.718337056702242E-2</v>
      </c>
      <c r="X22" s="257">
        <f>IF(OR('5.3.1 (inc. taxes)'!X49=0,'5.3.1 (inc. taxes)'!X50=0,(ISERROR('5.3.1 (inc. taxes)'!X49/'5.3.1 (inc. taxes)'!X48-1))),"",('5.3.1 (inc. taxes)'!X49/'5.3.1 (inc. taxes)'!X48-1))</f>
        <v>0.44433330755460454</v>
      </c>
      <c r="Y22" s="257">
        <f>IF(OR('5.3.1 (inc. taxes)'!Y49=0,'5.3.1 (inc. taxes)'!Y50=0,(ISERROR('5.3.1 (inc. taxes)'!Y49/'5.3.1 (inc. taxes)'!Y48-1))),"",('5.3.1 (inc. taxes)'!Y49/'5.3.1 (inc. taxes)'!Y48-1))</f>
        <v>5.3919678003393923E-2</v>
      </c>
      <c r="Z22" s="258">
        <f>IF(OR('5.3.1 (inc. taxes)'!Z49=0,'5.3.1 (inc. taxes)'!Z50=0,(ISERROR('5.3.1 (inc. taxes)'!Z49/'5.3.1 (inc. taxes)'!Z48-1))),"",('5.3.1 (inc. taxes)'!Z49/'5.3.1 (inc. taxes)'!Z48-1))</f>
        <v>5.8208299293399213E-2</v>
      </c>
      <c r="AA22" s="258">
        <f>IF(OR('5.3.1 (inc. taxes)'!AA49=0,'5.3.1 (inc. taxes)'!AA50=0,(ISERROR('5.3.1 (inc. taxes)'!AA49/'5.3.1 (inc. taxes)'!AA48-1))),"",('5.3.1 (inc. taxes)'!AA49/'5.3.1 (inc. taxes)'!AA48-1))</f>
        <v>-4.8119779830917309E-2</v>
      </c>
      <c r="AB22" s="257">
        <f>IF(OR('5.3.1 (inc. taxes)'!AB49=0,'5.3.1 (inc. taxes)'!AB50=0,(ISERROR('5.3.1 (inc. taxes)'!AB49/'5.3.1 (inc. taxes)'!AB48-1))),"",('5.3.1 (inc. taxes)'!AB49/'5.3.1 (inc. taxes)'!AB48-1))</f>
        <v>-5.902466712988319E-2</v>
      </c>
      <c r="AC22" s="257">
        <f>IF(OR('5.3.1 (inc. taxes)'!AC49=0,'5.3.1 (inc. taxes)'!AC50=0,(ISERROR('5.3.1 (inc. taxes)'!AC49/'5.3.1 (inc. taxes)'!AC48-1))),"",('5.3.1 (inc. taxes)'!AC49/'5.3.1 (inc. taxes)'!AC48-1))</f>
        <v>-2.8794947577207464E-2</v>
      </c>
    </row>
    <row r="23" spans="1:29" ht="14.25" customHeight="1" x14ac:dyDescent="0.2">
      <c r="A23" s="223" t="s">
        <v>113</v>
      </c>
      <c r="B23" s="257">
        <f>IF(OR('5.3.1 (inc. taxes)'!B50=0,'5.3.1 (inc. taxes)'!B51=0,(ISERROR('5.3.1 (inc. taxes)'!B50/'5.3.1 (inc. taxes)'!B49-1))),"",('5.3.1 (inc. taxes)'!B50/'5.3.1 (inc. taxes)'!B49-1))</f>
        <v>3.9385601162913231E-2</v>
      </c>
      <c r="C23" s="258">
        <f>IF(OR('5.3.1 (inc. taxes)'!C50=0,'5.3.1 (inc. taxes)'!C51=0,(ISERROR('5.3.1 (inc. taxes)'!C50/'5.3.1 (inc. taxes)'!C49-1))),"",('5.3.1 (inc. taxes)'!C50/'5.3.1 (inc. taxes)'!C49-1))</f>
        <v>3.335939979551994E-2</v>
      </c>
      <c r="D23" s="257">
        <f>IF(OR('5.3.1 (inc. taxes)'!D50=0,'5.3.1 (inc. taxes)'!D51=0,(ISERROR('5.3.1 (inc. taxes)'!D50/'5.3.1 (inc. taxes)'!D49-1))),"",('5.3.1 (inc. taxes)'!D50/'5.3.1 (inc. taxes)'!D49-1))</f>
        <v>-9.9573248498408096E-2</v>
      </c>
      <c r="E23" s="258">
        <f>IF(OR('5.3.1 (inc. taxes)'!E50=0,'5.3.1 (inc. taxes)'!E51=0,(ISERROR('5.3.1 (inc. taxes)'!E50/'5.3.1 (inc. taxes)'!E49-1))),"",('5.3.1 (inc. taxes)'!E50/'5.3.1 (inc. taxes)'!E49-1))</f>
        <v>5.0341223749206243E-3</v>
      </c>
      <c r="F23" s="258">
        <f>IF(OR('5.3.1 (inc. taxes)'!F50=0,'5.3.1 (inc. taxes)'!F51=0,(ISERROR('5.3.1 (inc. taxes)'!F50/'5.3.1 (inc. taxes)'!F49-1))),"",('5.3.1 (inc. taxes)'!F50/'5.3.1 (inc. taxes)'!F49-1))</f>
        <v>5.8714964112177137E-2</v>
      </c>
      <c r="G23" s="257">
        <f>IF(OR('5.3.1 (inc. taxes)'!G50=0,'5.3.1 (inc. taxes)'!G51=0,(ISERROR('5.3.1 (inc. taxes)'!G50/'5.3.1 (inc. taxes)'!G49-1))),"",('5.3.1 (inc. taxes)'!G50/'5.3.1 (inc. taxes)'!G49-1))</f>
        <v>7.4604268977468191E-2</v>
      </c>
      <c r="H23" s="258">
        <f>IF(OR('5.3.1 (inc. taxes)'!H50=0,'5.3.1 (inc. taxes)'!H51=0,(ISERROR('5.3.1 (inc. taxes)'!H50/'5.3.1 (inc. taxes)'!H49-1))),"",('5.3.1 (inc. taxes)'!H50/'5.3.1 (inc. taxes)'!H49-1))</f>
        <v>-2.99592062700752E-2</v>
      </c>
      <c r="I23" s="257">
        <f>IF(OR('5.3.1 (inc. taxes)'!I50=0,'5.3.1 (inc. taxes)'!I51=0,(ISERROR('5.3.1 (inc. taxes)'!I50/'5.3.1 (inc. taxes)'!I49-1))),"",('5.3.1 (inc. taxes)'!I50/'5.3.1 (inc. taxes)'!I49-1))</f>
        <v>4.7565331878301365E-2</v>
      </c>
      <c r="J23" s="257">
        <f>IF(OR('5.3.1 (inc. taxes)'!J50=0,'5.3.1 (inc. taxes)'!J51=0,(ISERROR('5.3.1 (inc. taxes)'!J50/'5.3.1 (inc. taxes)'!J49-1))),"",('5.3.1 (inc. taxes)'!J50/'5.3.1 (inc. taxes)'!J49-1))</f>
        <v>0.10935954076528853</v>
      </c>
      <c r="K23" s="257">
        <f>IF(OR('5.3.1 (inc. taxes)'!K50=0,'5.3.1 (inc. taxes)'!K51=0,(ISERROR('5.3.1 (inc. taxes)'!K50/'5.3.1 (inc. taxes)'!K49-1))),"",('5.3.1 (inc. taxes)'!K50/'5.3.1 (inc. taxes)'!K49-1))</f>
        <v>2.2994224025034704E-2</v>
      </c>
      <c r="L23" s="258">
        <f>IF(OR('5.3.1 (inc. taxes)'!L50=0,'5.3.1 (inc. taxes)'!L51=0,(ISERROR('5.3.1 (inc. taxes)'!L50/'5.3.1 (inc. taxes)'!L49-1))),"",('5.3.1 (inc. taxes)'!L50/'5.3.1 (inc. taxes)'!L49-1))</f>
        <v>8.5675294567470806E-2</v>
      </c>
      <c r="M23" s="258">
        <f>IF(OR('5.3.1 (inc. taxes)'!M50=0,'5.3.1 (inc. taxes)'!M51=0,(ISERROR('5.3.1 (inc. taxes)'!M50/'5.3.1 (inc. taxes)'!M49-1))),"",('5.3.1 (inc. taxes)'!M50/'5.3.1 (inc. taxes)'!M49-1))</f>
        <v>2.9962450667113671E-3</v>
      </c>
      <c r="N23" s="257">
        <f>IF(OR('5.3.1 (inc. taxes)'!N50=0,'5.3.1 (inc. taxes)'!N51=0,(ISERROR('5.3.1 (inc. taxes)'!N50/'5.3.1 (inc. taxes)'!N49-1))),"",('5.3.1 (inc. taxes)'!N50/'5.3.1 (inc. taxes)'!N49-1))</f>
        <v>5.8964388233306853E-3</v>
      </c>
      <c r="O23" s="257">
        <f>IF(OR('5.3.1 (inc. taxes)'!O50=0,'5.3.1 (inc. taxes)'!O51=0,(ISERROR('5.3.1 (inc. taxes)'!O50/'5.3.1 (inc. taxes)'!O49-1))),"",('5.3.1 (inc. taxes)'!O50/'5.3.1 (inc. taxes)'!O49-1))</f>
        <v>5.6172757989612743E-2</v>
      </c>
      <c r="P23" s="258">
        <f>IF(OR('5.3.1 (inc. taxes)'!P50=0,'5.3.1 (inc. taxes)'!P51=0,(ISERROR('5.3.1 (inc. taxes)'!P50/'5.3.1 (inc. taxes)'!P49-1))),"",('5.3.1 (inc. taxes)'!P50/'5.3.1 (inc. taxes)'!P49-1))</f>
        <v>0.10713256332533083</v>
      </c>
      <c r="Q23" s="257" t="str">
        <f>IF(OR('5.3.1 (inc. taxes)'!Q50=0,'5.3.1 (inc. taxes)'!Q51=0,(ISERROR('5.3.1 (inc. taxes)'!Q50/'5.3.1 (inc. taxes)'!Q49-1))),"",('5.3.1 (inc. taxes)'!Q50/'5.3.1 (inc. taxes)'!Q49-1))</f>
        <v/>
      </c>
      <c r="R23" s="257">
        <f>IF(OR('5.3.1 (inc. taxes)'!R50=0,'5.3.1 (inc. taxes)'!R51=0,(ISERROR('5.3.1 (inc. taxes)'!R50/'5.3.1 (inc. taxes)'!R49-1))),"",('5.3.1 (inc. taxes)'!R50/'5.3.1 (inc. taxes)'!R49-1))</f>
        <v>0.12612909883520107</v>
      </c>
      <c r="S23" s="257">
        <f>IF(OR('5.3.1 (inc. taxes)'!S50=0,'5.3.1 (inc. taxes)'!S51=0,(ISERROR('5.3.1 (inc. taxes)'!S50/'5.3.1 (inc. taxes)'!S49-1))),"",('5.3.1 (inc. taxes)'!S50/'5.3.1 (inc. taxes)'!S49-1))</f>
        <v>0.12752863805249848</v>
      </c>
      <c r="T23" s="258">
        <f>IF(OR('5.3.1 (inc. taxes)'!T50=0,'5.3.1 (inc. taxes)'!T51=0,(ISERROR('5.3.1 (inc. taxes)'!T50/'5.3.1 (inc. taxes)'!T49-1))),"",('5.3.1 (inc. taxes)'!T50/'5.3.1 (inc. taxes)'!T49-1))</f>
        <v>-2.8133976167025176E-2</v>
      </c>
      <c r="U23" s="257">
        <f>IF(OR('5.3.1 (inc. taxes)'!U50=0,'5.3.1 (inc. taxes)'!U51=0,(ISERROR('5.3.1 (inc. taxes)'!U50/'5.3.1 (inc. taxes)'!U49-1))),"",('5.3.1 (inc. taxes)'!U50/'5.3.1 (inc. taxes)'!U49-1))</f>
        <v>6.8855832162748376E-2</v>
      </c>
      <c r="V23" s="257">
        <f>IF(OR('5.3.1 (inc. taxes)'!V50=0,'5.3.1 (inc. taxes)'!V51=0,(ISERROR('5.3.1 (inc. taxes)'!V50/'5.3.1 (inc. taxes)'!V49-1))),"",('5.3.1 (inc. taxes)'!V50/'5.3.1 (inc. taxes)'!V49-1))</f>
        <v>-1.226740074111432E-2</v>
      </c>
      <c r="W23" s="258">
        <f>IF(OR('5.3.1 (inc. taxes)'!W50=0,'5.3.1 (inc. taxes)'!W51=0,(ISERROR('5.3.1 (inc. taxes)'!W50/'5.3.1 (inc. taxes)'!W49-1))),"",('5.3.1 (inc. taxes)'!W50/'5.3.1 (inc. taxes)'!W49-1))</f>
        <v>-3.2410021841587477E-2</v>
      </c>
      <c r="X23" s="257">
        <f>IF(OR('5.3.1 (inc. taxes)'!X50=0,'5.3.1 (inc. taxes)'!X51=0,(ISERROR('5.3.1 (inc. taxes)'!X50/'5.3.1 (inc. taxes)'!X49-1))),"",('5.3.1 (inc. taxes)'!X50/'5.3.1 (inc. taxes)'!X49-1))</f>
        <v>-8.0001770298271824E-2</v>
      </c>
      <c r="Y23" s="257">
        <f>IF(OR('5.3.1 (inc. taxes)'!Y50=0,'5.3.1 (inc. taxes)'!Y51=0,(ISERROR('5.3.1 (inc. taxes)'!Y50/'5.3.1 (inc. taxes)'!Y49-1))),"",('5.3.1 (inc. taxes)'!Y50/'5.3.1 (inc. taxes)'!Y49-1))</f>
        <v>8.122841295892802E-2</v>
      </c>
      <c r="Z23" s="258">
        <f>IF(OR('5.3.1 (inc. taxes)'!Z50=0,'5.3.1 (inc. taxes)'!Z51=0,(ISERROR('5.3.1 (inc. taxes)'!Z50/'5.3.1 (inc. taxes)'!Z49-1))),"",('5.3.1 (inc. taxes)'!Z50/'5.3.1 (inc. taxes)'!Z49-1))</f>
        <v>8.6719478177080811E-2</v>
      </c>
      <c r="AA23" s="258">
        <f>IF(OR('5.3.1 (inc. taxes)'!AA50=0,'5.3.1 (inc. taxes)'!AA51=0,(ISERROR('5.3.1 (inc. taxes)'!AA50/'5.3.1 (inc. taxes)'!AA49-1))),"",('5.3.1 (inc. taxes)'!AA50/'5.3.1 (inc. taxes)'!AA49-1))</f>
        <v>2.5455378887693669E-2</v>
      </c>
      <c r="AB23" s="257">
        <f>IF(OR('5.3.1 (inc. taxes)'!AB50=0,'5.3.1 (inc. taxes)'!AB51=0,(ISERROR('5.3.1 (inc. taxes)'!AB50/'5.3.1 (inc. taxes)'!AB49-1))),"",('5.3.1 (inc. taxes)'!AB50/'5.3.1 (inc. taxes)'!AB49-1))</f>
        <v>0.31699562972108475</v>
      </c>
      <c r="AC23" s="257">
        <f>IF(OR('5.3.1 (inc. taxes)'!AC50=0,'5.3.1 (inc. taxes)'!AC51=0,(ISERROR('5.3.1 (inc. taxes)'!AC50/'5.3.1 (inc. taxes)'!AC49-1))),"",('5.3.1 (inc. taxes)'!AC50/'5.3.1 (inc. taxes)'!AC49-1))</f>
        <v>2.9299081617063294E-2</v>
      </c>
    </row>
    <row r="24" spans="1:29" ht="14.25" customHeight="1" x14ac:dyDescent="0.2">
      <c r="A24" s="223" t="s">
        <v>123</v>
      </c>
      <c r="B24" s="256">
        <f>IF(OR('5.3.1 (inc. taxes)'!B51=0,'5.3.1 (inc. taxes)'!B52=0,(ISERROR('5.3.1 (inc. taxes)'!B51/'5.3.1 (inc. taxes)'!B50-1))),"",('5.3.1 (inc. taxes)'!B51/'5.3.1 (inc. taxes)'!B50-1))</f>
        <v>7.6018446354291003E-2</v>
      </c>
      <c r="C24" s="260">
        <f>IF(OR('5.3.1 (inc. taxes)'!C51=0,'5.3.1 (inc. taxes)'!C52=0,(ISERROR('5.3.1 (inc. taxes)'!C51/'5.3.1 (inc. taxes)'!C50-1))),"",('5.3.1 (inc. taxes)'!C51/'5.3.1 (inc. taxes)'!C50-1))</f>
        <v>1.4618480468421069E-2</v>
      </c>
      <c r="D24" s="256">
        <f>IF(OR('5.3.1 (inc. taxes)'!D51=0,'5.3.1 (inc. taxes)'!D52=0,(ISERROR('5.3.1 (inc. taxes)'!D51/'5.3.1 (inc. taxes)'!D50-1))),"",('5.3.1 (inc. taxes)'!D51/'5.3.1 (inc. taxes)'!D50-1))</f>
        <v>-4.1775501748726462E-2</v>
      </c>
      <c r="E24" s="260">
        <f>IF(OR('5.3.1 (inc. taxes)'!E51=0,'5.3.1 (inc. taxes)'!E52=0,(ISERROR('5.3.1 (inc. taxes)'!E51/'5.3.1 (inc. taxes)'!E50-1))),"",('5.3.1 (inc. taxes)'!E51/'5.3.1 (inc. taxes)'!E50-1))</f>
        <v>2.8145801294735984E-2</v>
      </c>
      <c r="F24" s="260">
        <f>IF(OR('5.3.1 (inc. taxes)'!F51=0,'5.3.1 (inc. taxes)'!F52=0,(ISERROR('5.3.1 (inc. taxes)'!F51/'5.3.1 (inc. taxes)'!F50-1))),"",('5.3.1 (inc. taxes)'!F51/'5.3.1 (inc. taxes)'!F50-1))</f>
        <v>5.2512352034363774E-2</v>
      </c>
      <c r="G24" s="256">
        <f>IF(OR('5.3.1 (inc. taxes)'!G51=0,'5.3.1 (inc. taxes)'!G52=0,(ISERROR('5.3.1 (inc. taxes)'!G51/'5.3.1 (inc. taxes)'!G50-1))),"",('5.3.1 (inc. taxes)'!G51/'5.3.1 (inc. taxes)'!G50-1))</f>
        <v>0.15403613825654006</v>
      </c>
      <c r="H24" s="260" t="str">
        <f>IF(OR('5.3.1 (inc. taxes)'!H51=0,'5.3.1 (inc. taxes)'!H52=0,(ISERROR('5.3.1 (inc. taxes)'!H51/'5.3.1 (inc. taxes)'!H50-1))),"",('5.3.1 (inc. taxes)'!H51/'5.3.1 (inc. taxes)'!H50-1))</f>
        <v/>
      </c>
      <c r="I24" s="256">
        <f>IF(OR('5.3.1 (inc. taxes)'!I51=0,'5.3.1 (inc. taxes)'!I52=0,(ISERROR('5.3.1 (inc. taxes)'!I51/'5.3.1 (inc. taxes)'!I50-1))),"",('5.3.1 (inc. taxes)'!I51/'5.3.1 (inc. taxes)'!I50-1))</f>
        <v>-2.1940759804781051E-2</v>
      </c>
      <c r="J24" s="256" t="str">
        <f>IF(OR('5.3.1 (inc. taxes)'!J51=0,'5.3.1 (inc. taxes)'!J52=0,(ISERROR('5.3.1 (inc. taxes)'!J51/'5.3.1 (inc. taxes)'!J50-1))),"",('5.3.1 (inc. taxes)'!J51/'5.3.1 (inc. taxes)'!J50-1))</f>
        <v/>
      </c>
      <c r="K24" s="256">
        <f>IF(OR('5.3.1 (inc. taxes)'!K51=0,'5.3.1 (inc. taxes)'!K52=0,(ISERROR('5.3.1 (inc. taxes)'!K51/'5.3.1 (inc. taxes)'!K50-1))),"",('5.3.1 (inc. taxes)'!K51/'5.3.1 (inc. taxes)'!K50-1))</f>
        <v>3.3078174509364011E-2</v>
      </c>
      <c r="L24" s="260">
        <f>IF(OR('5.3.1 (inc. taxes)'!L51=0,'5.3.1 (inc. taxes)'!L52=0,(ISERROR('5.3.1 (inc. taxes)'!L51/'5.3.1 (inc. taxes)'!L50-1))),"",('5.3.1 (inc. taxes)'!L51/'5.3.1 (inc. taxes)'!L50-1))</f>
        <v>0.1502880934407349</v>
      </c>
      <c r="M24" s="260">
        <f>IF(OR('5.3.1 (inc. taxes)'!M51=0,'5.3.1 (inc. taxes)'!M52=0,(ISERROR('5.3.1 (inc. taxes)'!M51/'5.3.1 (inc. taxes)'!M50-1))),"",('5.3.1 (inc. taxes)'!M51/'5.3.1 (inc. taxes)'!M50-1))</f>
        <v>-2.1301036954063268E-2</v>
      </c>
      <c r="N24" s="256">
        <f>IF(OR('5.3.1 (inc. taxes)'!N51=0,'5.3.1 (inc. taxes)'!N52=0,(ISERROR('5.3.1 (inc. taxes)'!N51/'5.3.1 (inc. taxes)'!N50-1))),"",('5.3.1 (inc. taxes)'!N51/'5.3.1 (inc. taxes)'!N50-1))</f>
        <v>-5.0041612954567549E-2</v>
      </c>
      <c r="O24" s="256">
        <f>IF(OR('5.3.1 (inc. taxes)'!O51=0,'5.3.1 (inc. taxes)'!O52=0,(ISERROR('5.3.1 (inc. taxes)'!O51/'5.3.1 (inc. taxes)'!O50-1))),"",('5.3.1 (inc. taxes)'!O51/'5.3.1 (inc. taxes)'!O50-1))</f>
        <v>-0.11139329215238825</v>
      </c>
      <c r="P24" s="260">
        <f>IF(OR('5.3.1 (inc. taxes)'!P51=0,'5.3.1 (inc. taxes)'!P52=0,(ISERROR('5.3.1 (inc. taxes)'!P51/'5.3.1 (inc. taxes)'!P50-1))),"",('5.3.1 (inc. taxes)'!P51/'5.3.1 (inc. taxes)'!P50-1))</f>
        <v>6.1380570533386747E-2</v>
      </c>
      <c r="Q24" s="256" t="str">
        <f>IF(OR('5.3.1 (inc. taxes)'!Q51=0,'5.3.1 (inc. taxes)'!Q52=0,(ISERROR('5.3.1 (inc. taxes)'!Q51/'5.3.1 (inc. taxes)'!Q50-1))),"",('5.3.1 (inc. taxes)'!Q51/'5.3.1 (inc. taxes)'!Q50-1))</f>
        <v/>
      </c>
      <c r="R24" s="256">
        <f>IF(OR('5.3.1 (inc. taxes)'!R51=0,'5.3.1 (inc. taxes)'!R52=0,(ISERROR('5.3.1 (inc. taxes)'!R51/'5.3.1 (inc. taxes)'!R50-1))),"",('5.3.1 (inc. taxes)'!R51/'5.3.1 (inc. taxes)'!R50-1))</f>
        <v>-1.3286143787434201E-2</v>
      </c>
      <c r="S24" s="256">
        <f>IF(OR('5.3.1 (inc. taxes)'!S51=0,'5.3.1 (inc. taxes)'!S52=0,(ISERROR('5.3.1 (inc. taxes)'!S51/'5.3.1 (inc. taxes)'!S50-1))),"",('5.3.1 (inc. taxes)'!S51/'5.3.1 (inc. taxes)'!S50-1))</f>
        <v>6.3328055644862546E-2</v>
      </c>
      <c r="T24" s="260">
        <f>IF(OR('5.3.1 (inc. taxes)'!T51=0,'5.3.1 (inc. taxes)'!T52=0,(ISERROR('5.3.1 (inc. taxes)'!T51/'5.3.1 (inc. taxes)'!T50-1))),"",('5.3.1 (inc. taxes)'!T51/'5.3.1 (inc. taxes)'!T50-1))</f>
        <v>-0.11227204139596991</v>
      </c>
      <c r="U24" s="256">
        <f>IF(OR('5.3.1 (inc. taxes)'!U51=0,'5.3.1 (inc. taxes)'!U52=0,(ISERROR('5.3.1 (inc. taxes)'!U51/'5.3.1 (inc. taxes)'!U50-1))),"",('5.3.1 (inc. taxes)'!U51/'5.3.1 (inc. taxes)'!U50-1))</f>
        <v>-1.9778676170775999E-2</v>
      </c>
      <c r="V24" s="256">
        <f>IF(OR('5.3.1 (inc. taxes)'!V51=0,'5.3.1 (inc. taxes)'!V52=0,(ISERROR('5.3.1 (inc. taxes)'!V51/'5.3.1 (inc. taxes)'!V50-1))),"",('5.3.1 (inc. taxes)'!V51/'5.3.1 (inc. taxes)'!V50-1))</f>
        <v>-1.0167675546823518E-2</v>
      </c>
      <c r="W24" s="260">
        <f>IF(OR('5.3.1 (inc. taxes)'!W51=0,'5.3.1 (inc. taxes)'!W52=0,(ISERROR('5.3.1 (inc. taxes)'!W51/'5.3.1 (inc. taxes)'!W50-1))),"",('5.3.1 (inc. taxes)'!W51/'5.3.1 (inc. taxes)'!W50-1))</f>
        <v>8.1441759690031423E-2</v>
      </c>
      <c r="X24" s="256">
        <f>IF(OR('5.3.1 (inc. taxes)'!X51=0,'5.3.1 (inc. taxes)'!X52=0,(ISERROR('5.3.1 (inc. taxes)'!X51/'5.3.1 (inc. taxes)'!X50-1))),"",('5.3.1 (inc. taxes)'!X51/'5.3.1 (inc. taxes)'!X50-1))</f>
        <v>-0.58194040402678415</v>
      </c>
      <c r="Y24" s="256">
        <f>IF(OR('5.3.1 (inc. taxes)'!Y51=0,'5.3.1 (inc. taxes)'!Y52=0,(ISERROR('5.3.1 (inc. taxes)'!Y51/'5.3.1 (inc. taxes)'!Y50-1))),"",('5.3.1 (inc. taxes)'!Y51/'5.3.1 (inc. taxes)'!Y50-1))</f>
        <v>8.163969554645667E-2</v>
      </c>
      <c r="Z24" s="260">
        <f>IF(OR('5.3.1 (inc. taxes)'!Z51=0,'5.3.1 (inc. taxes)'!Z52=0,(ISERROR('5.3.1 (inc. taxes)'!Z51/'5.3.1 (inc. taxes)'!Z50-1))),"",('5.3.1 (inc. taxes)'!Z51/'5.3.1 (inc. taxes)'!Z50-1))</f>
        <v>-1.4171177579869187E-4</v>
      </c>
      <c r="AA24" s="260">
        <f>IF(OR('5.3.1 (inc. taxes)'!AA51=0,'5.3.1 (inc. taxes)'!AA52=0,(ISERROR('5.3.1 (inc. taxes)'!AA51/'5.3.1 (inc. taxes)'!AA50-1))),"",('5.3.1 (inc. taxes)'!AA51/'5.3.1 (inc. taxes)'!AA50-1))</f>
        <v>4.8219610452499895E-2</v>
      </c>
      <c r="AB24" s="256">
        <f>IF(OR('5.3.1 (inc. taxes)'!AB51=0,'5.3.1 (inc. taxes)'!AB52=0,(ISERROR('5.3.1 (inc. taxes)'!AB51/'5.3.1 (inc. taxes)'!AB50-1))),"",('5.3.1 (inc. taxes)'!AB51/'5.3.1 (inc. taxes)'!AB50-1))</f>
        <v>0.1389598556302114</v>
      </c>
      <c r="AC24" s="256">
        <f>IF(OR('5.3.1 (inc. taxes)'!AC51=0,'5.3.1 (inc. taxes)'!AC52=0,(ISERROR('5.3.1 (inc. taxes)'!AC51/'5.3.1 (inc. taxes)'!AC50-1))),"",('5.3.1 (inc. taxes)'!AC51/'5.3.1 (inc. taxes)'!AC50-1))</f>
        <v>0.10864230640582306</v>
      </c>
    </row>
    <row r="25" spans="1:29" ht="14.25" customHeight="1" x14ac:dyDescent="0.2">
      <c r="A25" s="223" t="s">
        <v>126</v>
      </c>
      <c r="B25" s="261">
        <f>IF(OR('5.3.1 (inc. taxes)'!B52=0,'5.3.1 (inc. taxes)'!B53=0,(ISERROR('5.3.1 (inc. taxes)'!B52/'5.3.1 (inc. taxes)'!B51-1))),"",('5.3.1 (inc. taxes)'!B52/'5.3.1 (inc. taxes)'!B51-1))</f>
        <v>0.10803294698430732</v>
      </c>
      <c r="C25" s="261">
        <f>IF(OR('5.3.1 (inc. taxes)'!C52=0,'5.3.1 (inc. taxes)'!C53=0,(ISERROR('5.3.1 (inc. taxes)'!C52/'5.3.1 (inc. taxes)'!C51-1))),"",('5.3.1 (inc. taxes)'!C52/'5.3.1 (inc. taxes)'!C51-1))</f>
        <v>7.9890195203470959E-2</v>
      </c>
      <c r="D25" s="261">
        <f>IF(OR('5.3.1 (inc. taxes)'!D52=0,'5.3.1 (inc. taxes)'!D53=0,(ISERROR('5.3.1 (inc. taxes)'!D52/'5.3.1 (inc. taxes)'!D51-1))),"",('5.3.1 (inc. taxes)'!D52/'5.3.1 (inc. taxes)'!D51-1))</f>
        <v>0.55015418195564547</v>
      </c>
      <c r="E25" s="261">
        <f>IF(OR('5.3.1 (inc. taxes)'!E52=0,'5.3.1 (inc. taxes)'!E53=0,(ISERROR('5.3.1 (inc. taxes)'!E52/'5.3.1 (inc. taxes)'!E51-1))),"",('5.3.1 (inc. taxes)'!E52/'5.3.1 (inc. taxes)'!E51-1))</f>
        <v>-7.7419955838797794E-4</v>
      </c>
      <c r="F25" s="261">
        <f>IF(OR('5.3.1 (inc. taxes)'!F52=0,'5.3.1 (inc. taxes)'!F53=0,(ISERROR('5.3.1 (inc. taxes)'!F52/'5.3.1 (inc. taxes)'!F51-1))),"",('5.3.1 (inc. taxes)'!F52/'5.3.1 (inc. taxes)'!F51-1))</f>
        <v>1.749549255599514E-2</v>
      </c>
      <c r="G25" s="261">
        <f>IF(OR('5.3.1 (inc. taxes)'!G52=0,'5.3.1 (inc. taxes)'!G53=0,(ISERROR('5.3.1 (inc. taxes)'!G52/'5.3.1 (inc. taxes)'!G51-1))),"",('5.3.1 (inc. taxes)'!G52/'5.3.1 (inc. taxes)'!G51-1))</f>
        <v>-5.8041023030830363E-4</v>
      </c>
      <c r="H25" s="261" t="str">
        <f>IF(OR('5.3.1 (inc. taxes)'!H52=0,'5.3.1 (inc. taxes)'!H53=0,(ISERROR('5.3.1 (inc. taxes)'!H52/'5.3.1 (inc. taxes)'!H51-1))),"",('5.3.1 (inc. taxes)'!H52/'5.3.1 (inc. taxes)'!H51-1))</f>
        <v/>
      </c>
      <c r="I25" s="261">
        <f>IF(OR('5.3.1 (inc. taxes)'!I52=0,'5.3.1 (inc. taxes)'!I53=0,(ISERROR('5.3.1 (inc. taxes)'!I52/'5.3.1 (inc. taxes)'!I51-1))),"",('5.3.1 (inc. taxes)'!I52/'5.3.1 (inc. taxes)'!I51-1))</f>
        <v>0.27680209993262861</v>
      </c>
      <c r="J25" s="261" t="str">
        <f>IF(OR('5.3.1 (inc. taxes)'!J52=0,'5.3.1 (inc. taxes)'!J53=0,(ISERROR('5.3.1 (inc. taxes)'!J52/'5.3.1 (inc. taxes)'!J51-1))),"",('5.3.1 (inc. taxes)'!J52/'5.3.1 (inc. taxes)'!J51-1))</f>
        <v/>
      </c>
      <c r="K25" s="261">
        <f>IF(OR('5.3.1 (inc. taxes)'!K52=0,'5.3.1 (inc. taxes)'!K53=0,(ISERROR('5.3.1 (inc. taxes)'!K52/'5.3.1 (inc. taxes)'!K51-1))),"",('5.3.1 (inc. taxes)'!K52/'5.3.1 (inc. taxes)'!K51-1))</f>
        <v>0.22431065723561927</v>
      </c>
      <c r="L25" s="261">
        <f>IF(OR('5.3.1 (inc. taxes)'!L52=0,'5.3.1 (inc. taxes)'!L53=0,(ISERROR('5.3.1 (inc. taxes)'!L52/'5.3.1 (inc. taxes)'!L51-1))),"",('5.3.1 (inc. taxes)'!L52/'5.3.1 (inc. taxes)'!L51-1))</f>
        <v>0.15127189816250342</v>
      </c>
      <c r="M25" s="261">
        <f>IF(OR('5.3.1 (inc. taxes)'!M52=0,'5.3.1 (inc. taxes)'!M53=0,(ISERROR('5.3.1 (inc. taxes)'!M52/'5.3.1 (inc. taxes)'!M51-1))),"",('5.3.1 (inc. taxes)'!M52/'5.3.1 (inc. taxes)'!M51-1))</f>
        <v>-2.7861715373518448E-2</v>
      </c>
      <c r="N25" s="261">
        <f>IF(OR('5.3.1 (inc. taxes)'!N52=0,'5.3.1 (inc. taxes)'!N53=0,(ISERROR('5.3.1 (inc. taxes)'!N52/'5.3.1 (inc. taxes)'!N51-1))),"",('5.3.1 (inc. taxes)'!N52/'5.3.1 (inc. taxes)'!N51-1))</f>
        <v>0.16070400814084218</v>
      </c>
      <c r="O25" s="261" t="str">
        <f>IF(OR('5.3.1 (inc. taxes)'!O52=0,'5.3.1 (inc. taxes)'!O53=0,(ISERROR('5.3.1 (inc. taxes)'!O52/'5.3.1 (inc. taxes)'!O51-1))),"",('5.3.1 (inc. taxes)'!O52/'5.3.1 (inc. taxes)'!O51-1))</f>
        <v/>
      </c>
      <c r="P25" s="261">
        <f>IF(OR('5.3.1 (inc. taxes)'!P52=0,'5.3.1 (inc. taxes)'!P53=0,(ISERROR('5.3.1 (inc. taxes)'!P52/'5.3.1 (inc. taxes)'!P51-1))),"",('5.3.1 (inc. taxes)'!P52/'5.3.1 (inc. taxes)'!P51-1))</f>
        <v>0.11445366866615392</v>
      </c>
      <c r="Q25" s="261" t="str">
        <f>IF(OR('5.3.1 (inc. taxes)'!Q52=0,'5.3.1 (inc. taxes)'!Q53=0,(ISERROR('5.3.1 (inc. taxes)'!Q52/'5.3.1 (inc. taxes)'!Q51-1))),"",('5.3.1 (inc. taxes)'!Q52/'5.3.1 (inc. taxes)'!Q51-1))</f>
        <v/>
      </c>
      <c r="R25" s="261">
        <f>IF(OR('5.3.1 (inc. taxes)'!R52=0,'5.3.1 (inc. taxes)'!R53=0,(ISERROR('5.3.1 (inc. taxes)'!R52/'5.3.1 (inc. taxes)'!R51-1))),"",('5.3.1 (inc. taxes)'!R52/'5.3.1 (inc. taxes)'!R51-1))</f>
        <v>-3.7441456793683048E-2</v>
      </c>
      <c r="S25" s="261">
        <f>IF(OR('5.3.1 (inc. taxes)'!S52=0,'5.3.1 (inc. taxes)'!S53=0,(ISERROR('5.3.1 (inc. taxes)'!S52/'5.3.1 (inc. taxes)'!S51-1))),"",('5.3.1 (inc. taxes)'!S52/'5.3.1 (inc. taxes)'!S51-1))</f>
        <v>2.883624596729617E-2</v>
      </c>
      <c r="T25" s="261">
        <f>IF(OR('5.3.1 (inc. taxes)'!T52=0,'5.3.1 (inc. taxes)'!T53=0,(ISERROR('5.3.1 (inc. taxes)'!T52/'5.3.1 (inc. taxes)'!T51-1))),"",('5.3.1 (inc. taxes)'!T52/'5.3.1 (inc. taxes)'!T51-1))</f>
        <v>0.11946132149817013</v>
      </c>
      <c r="U25" s="261">
        <f>IF(OR('5.3.1 (inc. taxes)'!U52=0,'5.3.1 (inc. taxes)'!U53=0,(ISERROR('5.3.1 (inc. taxes)'!U52/'5.3.1 (inc. taxes)'!U51-1))),"",('5.3.1 (inc. taxes)'!U52/'5.3.1 (inc. taxes)'!U51-1))</f>
        <v>-0.15451733065209072</v>
      </c>
      <c r="V25" s="261">
        <f>IF(OR('5.3.1 (inc. taxes)'!V52=0,'5.3.1 (inc. taxes)'!V53=0,(ISERROR('5.3.1 (inc. taxes)'!V52/'5.3.1 (inc. taxes)'!V51-1))),"",('5.3.1 (inc. taxes)'!V52/'5.3.1 (inc. taxes)'!V51-1))</f>
        <v>-5.5331625390350525E-2</v>
      </c>
      <c r="W25" s="261" t="str">
        <f>IF(OR('5.3.1 (inc. taxes)'!W52=0,'5.3.1 (inc. taxes)'!W53=0,(ISERROR('5.3.1 (inc. taxes)'!W52/'5.3.1 (inc. taxes)'!W51-1))),"",('5.3.1 (inc. taxes)'!W52/'5.3.1 (inc. taxes)'!W51-1))</f>
        <v/>
      </c>
      <c r="X25" s="261">
        <f>IF(OR('5.3.1 (inc. taxes)'!X52=0,'5.3.1 (inc. taxes)'!X53=0,(ISERROR('5.3.1 (inc. taxes)'!X52/'5.3.1 (inc. taxes)'!X51-1))),"",('5.3.1 (inc. taxes)'!X52/'5.3.1 (inc. taxes)'!X51-1))</f>
        <v>3.5253235613951803</v>
      </c>
      <c r="Y25" s="261">
        <f>IF(OR('5.3.1 (inc. taxes)'!Y52=0,'5.3.1 (inc. taxes)'!Y53=0,(ISERROR('5.3.1 (inc. taxes)'!Y52/'5.3.1 (inc. taxes)'!Y51-1))),"",('5.3.1 (inc. taxes)'!Y52/'5.3.1 (inc. taxes)'!Y51-1))</f>
        <v>3.9404928765636171E-2</v>
      </c>
      <c r="Z25" s="261">
        <f>IF(OR('5.3.1 (inc. taxes)'!Z52=0,'5.3.1 (inc. taxes)'!Z53=0,(ISERROR('5.3.1 (inc. taxes)'!Z52/'5.3.1 (inc. taxes)'!Z51-1))),"",('5.3.1 (inc. taxes)'!Z52/'5.3.1 (inc. taxes)'!Z51-1))</f>
        <v>1.4620235778293189E-3</v>
      </c>
      <c r="AA25" s="261">
        <f>IF(OR('5.3.1 (inc. taxes)'!AA52=0,'5.3.1 (inc. taxes)'!AA53=0,(ISERROR('5.3.1 (inc. taxes)'!AA52/'5.3.1 (inc. taxes)'!AA51-1))),"",('5.3.1 (inc. taxes)'!AA52/'5.3.1 (inc. taxes)'!AA51-1))</f>
        <v>2.1097005684951098E-2</v>
      </c>
      <c r="AB25" s="261">
        <f>IF(OR('5.3.1 (inc. taxes)'!AB52=0,'5.3.1 (inc. taxes)'!AB53=0,(ISERROR('5.3.1 (inc. taxes)'!AB52/'5.3.1 (inc. taxes)'!AB51-1))),"",('5.3.1 (inc. taxes)'!AB52/'5.3.1 (inc. taxes)'!AB51-1))</f>
        <v>-0.12300698604344951</v>
      </c>
      <c r="AC25" s="170">
        <f>IF(OR('5.3.1 (inc. taxes)'!AC52=0,'5.3.1 (inc. taxes)'!AC53=0,(ISERROR('5.3.1 (inc. taxes)'!AC52/'5.3.1 (inc. taxes)'!AC51-1))),"",('5.3.1 (inc. taxes)'!AC52/'5.3.1 (inc. taxes)'!AC51-1))</f>
        <v>5.5239117980118824E-2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Cover sheet</vt:lpstr>
      <vt:lpstr>Contents</vt:lpstr>
      <vt:lpstr>Table 5.3.1</vt:lpstr>
      <vt:lpstr>Annual Data OLD</vt:lpstr>
      <vt:lpstr>Annual  % Changes OLD</vt:lpstr>
      <vt:lpstr>5.3.1 (excl. taxes)</vt:lpstr>
      <vt:lpstr>5.3.1 (inc. taxes)</vt:lpstr>
      <vt:lpstr>5.3.1 (% change excl. taxes)</vt:lpstr>
      <vt:lpstr>5.3.1 (% change inc. taxes)</vt:lpstr>
      <vt:lpstr>Exchange rates OLD</vt:lpstr>
      <vt:lpstr>Exchange rates</vt:lpstr>
      <vt:lpstr>Chart 5.3.1</vt:lpstr>
      <vt:lpstr>chart_data</vt:lpstr>
      <vt:lpstr>'Table 5.3.1'!Print_Area</vt:lpstr>
    </vt:vector>
  </TitlesOfParts>
  <Company>Public Trust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Nye, William (Energy Security)</cp:lastModifiedBy>
  <cp:lastPrinted>2019-05-22T10:13:20Z</cp:lastPrinted>
  <dcterms:created xsi:type="dcterms:W3CDTF">2001-04-18T12:26:26Z</dcterms:created>
  <dcterms:modified xsi:type="dcterms:W3CDTF">2023-09-27T00:51:07Z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2019-11-06T11:00:13Z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338ccc8f-d977-4208-8707-0000655c0c25</vt:lpwstr>
  </property>
  <property fmtid="{D5CDD505-2E9C-101B-9397-08002B2CF9AE}" pid="8" name="MSIP_Label_ba62f585-b40f-4ab9-bafe-39150f03d124_ContentBits">
    <vt:lpwstr>0</vt:lpwstr>
  </property>
</Properties>
</file>