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eneral\Cars\StatModel\"/>
    </mc:Choice>
  </mc:AlternateContent>
  <xr:revisionPtr revIDLastSave="0" documentId="13_ncr:1_{933BB719-B0A9-464A-A0F8-5A3C9FC7693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Calculators" sheetId="15" r:id="rId1"/>
    <sheet name="Nismo Depr All" sheetId="2" r:id="rId2"/>
    <sheet name="Nismo Depr Auto" sheetId="14" r:id="rId3"/>
    <sheet name="Prices" sheetId="12" r:id="rId4"/>
    <sheet name="Data" sheetId="13" r:id="rId5"/>
    <sheet name="Loan Calculator" sheetId="1" r:id="rId6"/>
  </sheets>
  <definedNames>
    <definedName name="_xlnm._FilterDatabase" localSheetId="1" hidden="1">'Nismo Depr All'!$A$6:$I$6</definedName>
    <definedName name="_xlnm._FilterDatabase" localSheetId="2" hidden="1">'Nismo Depr Auto'!$A$6:$I$6</definedName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ExternalData_1" localSheetId="4" hidden="1">Data!$A$1:$L$163</definedName>
    <definedName name="Full_Print">'Loan Calculator'!$A$1:$H$375</definedName>
    <definedName name="Header_Row">ROW('Loan Calculator'!$15:$15)</definedName>
    <definedName name="Header_Row_Back">ROW('Loan Calculator'!$15:$15)</definedName>
    <definedName name="Interest">-IPMT(Interest_Rate/12,Payment_Number,Number_of_Payments,Loan_Amount)</definedName>
    <definedName name="Interest_Rate">'Loan Calculator'!$E$7</definedName>
    <definedName name="Last_Row">IF(Values_Entered,Header_Row+Number_of_Payments,Header_Row)</definedName>
    <definedName name="Loan_Amount">'Loan Calculator'!$E$3</definedName>
    <definedName name="Loan_Not_Paid">IF(Payment_Number&lt;=Number_of_Payments,1,0)</definedName>
    <definedName name="Loan_Start">'Loan Calculator'!$E$9</definedName>
    <definedName name="Loan_Years">'Loan Calculator'!$E$8</definedName>
    <definedName name="Monthly_Payment">-PMT(Interest_Rate/12,Number_of_Payments,Loan_Amount)</definedName>
    <definedName name="myvariable">'Loan Calculator'!$M$4</definedName>
    <definedName name="Number_of_Payments">'Loan Calculator'!$E$12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5">'Loan Calculator'!$15:$15</definedName>
    <definedName name="RowTitleRegion1..E6">'Loan Calculator'!$B$3</definedName>
    <definedName name="RowTitleRegion2..E11">'Loan Calculator'!$B$11</definedName>
    <definedName name="Total_Cost">'Loan Calculator'!$E$14</definedName>
    <definedName name="Total_Interest">'Loan Calculator'!$E$13</definedName>
    <definedName name="Values_Entered">IF(Loan_Amount*Interest_Rate*Loan_Years*Loan_Start&gt;0,1,0)</definedName>
  </definedNames>
  <calcPr calcId="179017"/>
</workbook>
</file>

<file path=xl/calcChain.xml><?xml version="1.0" encoding="utf-8"?>
<calcChain xmlns="http://schemas.openxmlformats.org/spreadsheetml/2006/main">
  <c r="E12" i="15" l="1"/>
  <c r="D12" i="15"/>
  <c r="E6" i="15"/>
  <c r="D6" i="15"/>
  <c r="D168" i="14"/>
  <c r="C168" i="14"/>
  <c r="B168" i="14"/>
  <c r="E168" i="14" s="1"/>
  <c r="F168" i="14" s="1"/>
  <c r="A168" i="14"/>
  <c r="D167" i="14"/>
  <c r="C167" i="14"/>
  <c r="E167" i="14" s="1"/>
  <c r="B167" i="14"/>
  <c r="A167" i="14"/>
  <c r="D166" i="14"/>
  <c r="C166" i="14"/>
  <c r="B166" i="14"/>
  <c r="A166" i="14"/>
  <c r="D165" i="14"/>
  <c r="C165" i="14"/>
  <c r="B165" i="14"/>
  <c r="E165" i="14" s="1"/>
  <c r="A165" i="14"/>
  <c r="D164" i="14"/>
  <c r="C164" i="14"/>
  <c r="B164" i="14"/>
  <c r="E164" i="14" s="1"/>
  <c r="A164" i="14"/>
  <c r="E163" i="14"/>
  <c r="D163" i="14"/>
  <c r="C163" i="14"/>
  <c r="B163" i="14"/>
  <c r="A163" i="14"/>
  <c r="D162" i="14"/>
  <c r="C162" i="14"/>
  <c r="B162" i="14"/>
  <c r="A162" i="14"/>
  <c r="D161" i="14"/>
  <c r="C161" i="14"/>
  <c r="B161" i="14"/>
  <c r="E161" i="14" s="1"/>
  <c r="A161" i="14"/>
  <c r="D160" i="14"/>
  <c r="C160" i="14"/>
  <c r="B160" i="14"/>
  <c r="E160" i="14" s="1"/>
  <c r="F160" i="14" s="1"/>
  <c r="A160" i="14"/>
  <c r="D159" i="14"/>
  <c r="C159" i="14"/>
  <c r="E159" i="14" s="1"/>
  <c r="B159" i="14"/>
  <c r="A159" i="14"/>
  <c r="D158" i="14"/>
  <c r="C158" i="14"/>
  <c r="B158" i="14"/>
  <c r="A158" i="14"/>
  <c r="D157" i="14"/>
  <c r="C157" i="14"/>
  <c r="B157" i="14"/>
  <c r="E157" i="14" s="1"/>
  <c r="A157" i="14"/>
  <c r="D156" i="14"/>
  <c r="C156" i="14"/>
  <c r="B156" i="14"/>
  <c r="E156" i="14" s="1"/>
  <c r="A156" i="14"/>
  <c r="E155" i="14"/>
  <c r="D155" i="14"/>
  <c r="C155" i="14"/>
  <c r="B155" i="14"/>
  <c r="A155" i="14"/>
  <c r="D154" i="14"/>
  <c r="C154" i="14"/>
  <c r="B154" i="14"/>
  <c r="A154" i="14"/>
  <c r="D153" i="14"/>
  <c r="C153" i="14"/>
  <c r="B153" i="14"/>
  <c r="E153" i="14" s="1"/>
  <c r="A153" i="14"/>
  <c r="D152" i="14"/>
  <c r="C152" i="14"/>
  <c r="B152" i="14"/>
  <c r="E152" i="14" s="1"/>
  <c r="F152" i="14" s="1"/>
  <c r="A152" i="14"/>
  <c r="D151" i="14"/>
  <c r="C151" i="14"/>
  <c r="E151" i="14" s="1"/>
  <c r="B151" i="14"/>
  <c r="A151" i="14"/>
  <c r="D150" i="14"/>
  <c r="C150" i="14"/>
  <c r="B150" i="14"/>
  <c r="A150" i="14"/>
  <c r="D149" i="14"/>
  <c r="C149" i="14"/>
  <c r="B149" i="14"/>
  <c r="E149" i="14" s="1"/>
  <c r="A149" i="14"/>
  <c r="D148" i="14"/>
  <c r="C148" i="14"/>
  <c r="B148" i="14"/>
  <c r="E148" i="14" s="1"/>
  <c r="A148" i="14"/>
  <c r="E147" i="14"/>
  <c r="D147" i="14"/>
  <c r="C147" i="14"/>
  <c r="B147" i="14"/>
  <c r="A147" i="14"/>
  <c r="D146" i="14"/>
  <c r="C146" i="14"/>
  <c r="B146" i="14"/>
  <c r="A146" i="14"/>
  <c r="D145" i="14"/>
  <c r="C145" i="14"/>
  <c r="B145" i="14"/>
  <c r="E145" i="14" s="1"/>
  <c r="A145" i="14"/>
  <c r="D144" i="14"/>
  <c r="C144" i="14"/>
  <c r="B144" i="14"/>
  <c r="E144" i="14" s="1"/>
  <c r="F144" i="14" s="1"/>
  <c r="A144" i="14"/>
  <c r="D143" i="14"/>
  <c r="C143" i="14"/>
  <c r="E143" i="14" s="1"/>
  <c r="B143" i="14"/>
  <c r="A143" i="14"/>
  <c r="D142" i="14"/>
  <c r="C142" i="14"/>
  <c r="B142" i="14"/>
  <c r="A142" i="14"/>
  <c r="D141" i="14"/>
  <c r="C141" i="14"/>
  <c r="B141" i="14"/>
  <c r="E141" i="14" s="1"/>
  <c r="A141" i="14"/>
  <c r="D140" i="14"/>
  <c r="C140" i="14"/>
  <c r="B140" i="14"/>
  <c r="E140" i="14" s="1"/>
  <c r="A140" i="14"/>
  <c r="E139" i="14"/>
  <c r="D139" i="14"/>
  <c r="C139" i="14"/>
  <c r="B139" i="14"/>
  <c r="A139" i="14"/>
  <c r="D138" i="14"/>
  <c r="C138" i="14"/>
  <c r="B138" i="14"/>
  <c r="A138" i="14"/>
  <c r="D137" i="14"/>
  <c r="C137" i="14"/>
  <c r="B137" i="14"/>
  <c r="E137" i="14" s="1"/>
  <c r="A137" i="14"/>
  <c r="D136" i="14"/>
  <c r="C136" i="14"/>
  <c r="B136" i="14"/>
  <c r="E136" i="14" s="1"/>
  <c r="F136" i="14" s="1"/>
  <c r="A136" i="14"/>
  <c r="D135" i="14"/>
  <c r="C135" i="14"/>
  <c r="E135" i="14" s="1"/>
  <c r="B135" i="14"/>
  <c r="A135" i="14"/>
  <c r="D134" i="14"/>
  <c r="C134" i="14"/>
  <c r="B134" i="14"/>
  <c r="A134" i="14"/>
  <c r="D133" i="14"/>
  <c r="C133" i="14"/>
  <c r="B133" i="14"/>
  <c r="E133" i="14" s="1"/>
  <c r="A133" i="14"/>
  <c r="D132" i="14"/>
  <c r="C132" i="14"/>
  <c r="B132" i="14"/>
  <c r="E132" i="14" s="1"/>
  <c r="A132" i="14"/>
  <c r="E131" i="14"/>
  <c r="D131" i="14"/>
  <c r="C131" i="14"/>
  <c r="B131" i="14"/>
  <c r="A131" i="14"/>
  <c r="D130" i="14"/>
  <c r="C130" i="14"/>
  <c r="B130" i="14"/>
  <c r="A130" i="14"/>
  <c r="D129" i="14"/>
  <c r="C129" i="14"/>
  <c r="B129" i="14"/>
  <c r="E129" i="14" s="1"/>
  <c r="A129" i="14"/>
  <c r="D128" i="14"/>
  <c r="C128" i="14"/>
  <c r="B128" i="14"/>
  <c r="E128" i="14" s="1"/>
  <c r="F128" i="14" s="1"/>
  <c r="A128" i="14"/>
  <c r="D127" i="14"/>
  <c r="C127" i="14"/>
  <c r="E127" i="14" s="1"/>
  <c r="B127" i="14"/>
  <c r="A127" i="14"/>
  <c r="D126" i="14"/>
  <c r="C126" i="14"/>
  <c r="B126" i="14"/>
  <c r="A126" i="14"/>
  <c r="D125" i="14"/>
  <c r="C125" i="14"/>
  <c r="B125" i="14"/>
  <c r="E125" i="14" s="1"/>
  <c r="A125" i="14"/>
  <c r="D124" i="14"/>
  <c r="C124" i="14"/>
  <c r="B124" i="14"/>
  <c r="E124" i="14" s="1"/>
  <c r="A124" i="14"/>
  <c r="E123" i="14"/>
  <c r="D123" i="14"/>
  <c r="C123" i="14"/>
  <c r="B123" i="14"/>
  <c r="A123" i="14"/>
  <c r="D122" i="14"/>
  <c r="C122" i="14"/>
  <c r="B122" i="14"/>
  <c r="A122" i="14"/>
  <c r="D121" i="14"/>
  <c r="C121" i="14"/>
  <c r="B121" i="14"/>
  <c r="E121" i="14" s="1"/>
  <c r="A121" i="14"/>
  <c r="D120" i="14"/>
  <c r="C120" i="14"/>
  <c r="B120" i="14"/>
  <c r="E120" i="14" s="1"/>
  <c r="F120" i="14" s="1"/>
  <c r="A120" i="14"/>
  <c r="D119" i="14"/>
  <c r="C119" i="14"/>
  <c r="E119" i="14" s="1"/>
  <c r="B119" i="14"/>
  <c r="A119" i="14"/>
  <c r="D118" i="14"/>
  <c r="C118" i="14"/>
  <c r="B118" i="14"/>
  <c r="A118" i="14"/>
  <c r="D117" i="14"/>
  <c r="C117" i="14"/>
  <c r="B117" i="14"/>
  <c r="E117" i="14" s="1"/>
  <c r="A117" i="14"/>
  <c r="D116" i="14"/>
  <c r="C116" i="14"/>
  <c r="B116" i="14"/>
  <c r="E116" i="14" s="1"/>
  <c r="A116" i="14"/>
  <c r="E115" i="14"/>
  <c r="D115" i="14"/>
  <c r="C115" i="14"/>
  <c r="B115" i="14"/>
  <c r="A115" i="14"/>
  <c r="D114" i="14"/>
  <c r="C114" i="14"/>
  <c r="E114" i="14" s="1"/>
  <c r="F114" i="14" s="1"/>
  <c r="B114" i="14"/>
  <c r="A114" i="14"/>
  <c r="D113" i="14"/>
  <c r="C113" i="14"/>
  <c r="B113" i="14"/>
  <c r="E113" i="14" s="1"/>
  <c r="A113" i="14"/>
  <c r="D112" i="14"/>
  <c r="C112" i="14"/>
  <c r="B112" i="14"/>
  <c r="A112" i="14"/>
  <c r="D111" i="14"/>
  <c r="C111" i="14"/>
  <c r="E111" i="14" s="1"/>
  <c r="B111" i="14"/>
  <c r="A111" i="14"/>
  <c r="D110" i="14"/>
  <c r="C110" i="14"/>
  <c r="E110" i="14" s="1"/>
  <c r="F110" i="14" s="1"/>
  <c r="B110" i="14"/>
  <c r="A110" i="14"/>
  <c r="D109" i="14"/>
  <c r="C109" i="14"/>
  <c r="B109" i="14"/>
  <c r="E109" i="14" s="1"/>
  <c r="A109" i="14"/>
  <c r="D108" i="14"/>
  <c r="C108" i="14"/>
  <c r="B108" i="14"/>
  <c r="A108" i="14"/>
  <c r="E107" i="14"/>
  <c r="D107" i="14"/>
  <c r="C107" i="14"/>
  <c r="B107" i="14"/>
  <c r="A107" i="14"/>
  <c r="D106" i="14"/>
  <c r="C106" i="14"/>
  <c r="E106" i="14" s="1"/>
  <c r="F106" i="14" s="1"/>
  <c r="B106" i="14"/>
  <c r="A106" i="14"/>
  <c r="D105" i="14"/>
  <c r="C105" i="14"/>
  <c r="B105" i="14"/>
  <c r="E105" i="14" s="1"/>
  <c r="A105" i="14"/>
  <c r="D104" i="14"/>
  <c r="C104" i="14"/>
  <c r="B104" i="14"/>
  <c r="A104" i="14"/>
  <c r="D103" i="14"/>
  <c r="C103" i="14"/>
  <c r="E103" i="14" s="1"/>
  <c r="B103" i="14"/>
  <c r="A103" i="14"/>
  <c r="D102" i="14"/>
  <c r="C102" i="14"/>
  <c r="E102" i="14" s="1"/>
  <c r="F102" i="14" s="1"/>
  <c r="B102" i="14"/>
  <c r="A102" i="14"/>
  <c r="D101" i="14"/>
  <c r="C101" i="14"/>
  <c r="B101" i="14"/>
  <c r="E101" i="14" s="1"/>
  <c r="A101" i="14"/>
  <c r="D100" i="14"/>
  <c r="C100" i="14"/>
  <c r="B100" i="14"/>
  <c r="A100" i="14"/>
  <c r="E99" i="14"/>
  <c r="D99" i="14"/>
  <c r="C99" i="14"/>
  <c r="B99" i="14"/>
  <c r="A99" i="14"/>
  <c r="D98" i="14"/>
  <c r="C98" i="14"/>
  <c r="E98" i="14" s="1"/>
  <c r="F98" i="14" s="1"/>
  <c r="B98" i="14"/>
  <c r="A98" i="14"/>
  <c r="D97" i="14"/>
  <c r="C97" i="14"/>
  <c r="B97" i="14"/>
  <c r="E97" i="14" s="1"/>
  <c r="A97" i="14"/>
  <c r="D96" i="14"/>
  <c r="C96" i="14"/>
  <c r="B96" i="14"/>
  <c r="A96" i="14"/>
  <c r="D95" i="14"/>
  <c r="C95" i="14"/>
  <c r="E95" i="14" s="1"/>
  <c r="B95" i="14"/>
  <c r="A95" i="14"/>
  <c r="D94" i="14"/>
  <c r="C94" i="14"/>
  <c r="E94" i="14" s="1"/>
  <c r="F94" i="14" s="1"/>
  <c r="B94" i="14"/>
  <c r="A94" i="14"/>
  <c r="D93" i="14"/>
  <c r="C93" i="14"/>
  <c r="B93" i="14"/>
  <c r="E93" i="14" s="1"/>
  <c r="A93" i="14"/>
  <c r="D92" i="14"/>
  <c r="C92" i="14"/>
  <c r="B92" i="14"/>
  <c r="A92" i="14"/>
  <c r="E91" i="14"/>
  <c r="D91" i="14"/>
  <c r="C91" i="14"/>
  <c r="B91" i="14"/>
  <c r="A91" i="14"/>
  <c r="D90" i="14"/>
  <c r="C90" i="14"/>
  <c r="E90" i="14" s="1"/>
  <c r="F90" i="14" s="1"/>
  <c r="B90" i="14"/>
  <c r="A90" i="14"/>
  <c r="D89" i="14"/>
  <c r="C89" i="14"/>
  <c r="B89" i="14"/>
  <c r="E89" i="14" s="1"/>
  <c r="A89" i="14"/>
  <c r="D88" i="14"/>
  <c r="C88" i="14"/>
  <c r="B88" i="14"/>
  <c r="A88" i="14"/>
  <c r="D87" i="14"/>
  <c r="C87" i="14"/>
  <c r="E87" i="14" s="1"/>
  <c r="B87" i="14"/>
  <c r="A87" i="14"/>
  <c r="D86" i="14"/>
  <c r="C86" i="14"/>
  <c r="E86" i="14" s="1"/>
  <c r="F86" i="14" s="1"/>
  <c r="B86" i="14"/>
  <c r="A86" i="14"/>
  <c r="D85" i="14"/>
  <c r="C85" i="14"/>
  <c r="B85" i="14"/>
  <c r="E85" i="14" s="1"/>
  <c r="A85" i="14"/>
  <c r="D84" i="14"/>
  <c r="C84" i="14"/>
  <c r="B84" i="14"/>
  <c r="A84" i="14"/>
  <c r="E83" i="14"/>
  <c r="D83" i="14"/>
  <c r="C83" i="14"/>
  <c r="B83" i="14"/>
  <c r="A83" i="14"/>
  <c r="D82" i="14"/>
  <c r="C82" i="14"/>
  <c r="E82" i="14" s="1"/>
  <c r="F82" i="14" s="1"/>
  <c r="B82" i="14"/>
  <c r="A82" i="14"/>
  <c r="D81" i="14"/>
  <c r="C81" i="14"/>
  <c r="B81" i="14"/>
  <c r="E81" i="14" s="1"/>
  <c r="A81" i="14"/>
  <c r="D80" i="14"/>
  <c r="C80" i="14"/>
  <c r="B80" i="14"/>
  <c r="A80" i="14"/>
  <c r="D79" i="14"/>
  <c r="C79" i="14"/>
  <c r="E79" i="14" s="1"/>
  <c r="B79" i="14"/>
  <c r="A79" i="14"/>
  <c r="D78" i="14"/>
  <c r="C78" i="14"/>
  <c r="E78" i="14" s="1"/>
  <c r="F78" i="14" s="1"/>
  <c r="B78" i="14"/>
  <c r="A78" i="14"/>
  <c r="D77" i="14"/>
  <c r="C77" i="14"/>
  <c r="B77" i="14"/>
  <c r="E77" i="14" s="1"/>
  <c r="A77" i="14"/>
  <c r="D76" i="14"/>
  <c r="C76" i="14"/>
  <c r="B76" i="14"/>
  <c r="A76" i="14"/>
  <c r="E75" i="14"/>
  <c r="D75" i="14"/>
  <c r="C75" i="14"/>
  <c r="B75" i="14"/>
  <c r="A75" i="14"/>
  <c r="D74" i="14"/>
  <c r="C74" i="14"/>
  <c r="E74" i="14" s="1"/>
  <c r="F74" i="14" s="1"/>
  <c r="B74" i="14"/>
  <c r="A74" i="14"/>
  <c r="D73" i="14"/>
  <c r="C73" i="14"/>
  <c r="B73" i="14"/>
  <c r="E73" i="14" s="1"/>
  <c r="A73" i="14"/>
  <c r="D72" i="14"/>
  <c r="C72" i="14"/>
  <c r="B72" i="14"/>
  <c r="A72" i="14"/>
  <c r="D71" i="14"/>
  <c r="C71" i="14"/>
  <c r="E71" i="14" s="1"/>
  <c r="B71" i="14"/>
  <c r="A71" i="14"/>
  <c r="D70" i="14"/>
  <c r="C70" i="14"/>
  <c r="E70" i="14" s="1"/>
  <c r="F70" i="14" s="1"/>
  <c r="B70" i="14"/>
  <c r="A70" i="14"/>
  <c r="D69" i="14"/>
  <c r="C69" i="14"/>
  <c r="B69" i="14"/>
  <c r="E69" i="14" s="1"/>
  <c r="A69" i="14"/>
  <c r="D68" i="14"/>
  <c r="C68" i="14"/>
  <c r="B68" i="14"/>
  <c r="A68" i="14"/>
  <c r="E67" i="14"/>
  <c r="D67" i="14"/>
  <c r="C67" i="14"/>
  <c r="B67" i="14"/>
  <c r="A67" i="14"/>
  <c r="D66" i="14"/>
  <c r="C66" i="14"/>
  <c r="E66" i="14" s="1"/>
  <c r="F66" i="14" s="1"/>
  <c r="B66" i="14"/>
  <c r="A66" i="14"/>
  <c r="D65" i="14"/>
  <c r="C65" i="14"/>
  <c r="B65" i="14"/>
  <c r="E65" i="14" s="1"/>
  <c r="A65" i="14"/>
  <c r="D64" i="14"/>
  <c r="C64" i="14"/>
  <c r="B64" i="14"/>
  <c r="A64" i="14"/>
  <c r="D63" i="14"/>
  <c r="C63" i="14"/>
  <c r="E63" i="14" s="1"/>
  <c r="B63" i="14"/>
  <c r="A63" i="14"/>
  <c r="D62" i="14"/>
  <c r="C62" i="14"/>
  <c r="E62" i="14" s="1"/>
  <c r="F62" i="14" s="1"/>
  <c r="B62" i="14"/>
  <c r="A62" i="14"/>
  <c r="D61" i="14"/>
  <c r="C61" i="14"/>
  <c r="B61" i="14"/>
  <c r="E61" i="14" s="1"/>
  <c r="A61" i="14"/>
  <c r="D60" i="14"/>
  <c r="C60" i="14"/>
  <c r="B60" i="14"/>
  <c r="A60" i="14"/>
  <c r="E59" i="14"/>
  <c r="D59" i="14"/>
  <c r="C59" i="14"/>
  <c r="B59" i="14"/>
  <c r="A59" i="14"/>
  <c r="D58" i="14"/>
  <c r="C58" i="14"/>
  <c r="E58" i="14" s="1"/>
  <c r="F58" i="14" s="1"/>
  <c r="B58" i="14"/>
  <c r="A58" i="14"/>
  <c r="D57" i="14"/>
  <c r="C57" i="14"/>
  <c r="B57" i="14"/>
  <c r="E57" i="14" s="1"/>
  <c r="A57" i="14"/>
  <c r="D56" i="14"/>
  <c r="C56" i="14"/>
  <c r="B56" i="14"/>
  <c r="A56" i="14"/>
  <c r="D55" i="14"/>
  <c r="C55" i="14"/>
  <c r="E55" i="14" s="1"/>
  <c r="B55" i="14"/>
  <c r="A55" i="14"/>
  <c r="D54" i="14"/>
  <c r="C54" i="14"/>
  <c r="E54" i="14" s="1"/>
  <c r="F54" i="14" s="1"/>
  <c r="B54" i="14"/>
  <c r="A54" i="14"/>
  <c r="D53" i="14"/>
  <c r="C53" i="14"/>
  <c r="B53" i="14"/>
  <c r="E53" i="14" s="1"/>
  <c r="A53" i="14"/>
  <c r="D52" i="14"/>
  <c r="C52" i="14"/>
  <c r="B52" i="14"/>
  <c r="A52" i="14"/>
  <c r="E51" i="14"/>
  <c r="D51" i="14"/>
  <c r="C51" i="14"/>
  <c r="B51" i="14"/>
  <c r="A51" i="14"/>
  <c r="D50" i="14"/>
  <c r="C50" i="14"/>
  <c r="E50" i="14" s="1"/>
  <c r="F50" i="14" s="1"/>
  <c r="B50" i="14"/>
  <c r="A50" i="14"/>
  <c r="D49" i="14"/>
  <c r="C49" i="14"/>
  <c r="B49" i="14"/>
  <c r="E49" i="14" s="1"/>
  <c r="A49" i="14"/>
  <c r="D48" i="14"/>
  <c r="C48" i="14"/>
  <c r="B48" i="14"/>
  <c r="A48" i="14"/>
  <c r="D47" i="14"/>
  <c r="C47" i="14"/>
  <c r="E47" i="14" s="1"/>
  <c r="B47" i="14"/>
  <c r="A47" i="14"/>
  <c r="D46" i="14"/>
  <c r="C46" i="14"/>
  <c r="E46" i="14" s="1"/>
  <c r="F46" i="14" s="1"/>
  <c r="B46" i="14"/>
  <c r="A46" i="14"/>
  <c r="D45" i="14"/>
  <c r="C45" i="14"/>
  <c r="B45" i="14"/>
  <c r="E45" i="14" s="1"/>
  <c r="A45" i="14"/>
  <c r="D44" i="14"/>
  <c r="C44" i="14"/>
  <c r="B44" i="14"/>
  <c r="A44" i="14"/>
  <c r="E43" i="14"/>
  <c r="D43" i="14"/>
  <c r="C43" i="14"/>
  <c r="B43" i="14"/>
  <c r="A43" i="14"/>
  <c r="D42" i="14"/>
  <c r="C42" i="14"/>
  <c r="E42" i="14" s="1"/>
  <c r="F42" i="14" s="1"/>
  <c r="B42" i="14"/>
  <c r="A42" i="14"/>
  <c r="D41" i="14"/>
  <c r="C41" i="14"/>
  <c r="B41" i="14"/>
  <c r="E41" i="14" s="1"/>
  <c r="A41" i="14"/>
  <c r="D40" i="14"/>
  <c r="C40" i="14"/>
  <c r="B40" i="14"/>
  <c r="A40" i="14"/>
  <c r="D39" i="14"/>
  <c r="C39" i="14"/>
  <c r="E39" i="14" s="1"/>
  <c r="B39" i="14"/>
  <c r="A39" i="14"/>
  <c r="D38" i="14"/>
  <c r="C38" i="14"/>
  <c r="E38" i="14" s="1"/>
  <c r="F38" i="14" s="1"/>
  <c r="B38" i="14"/>
  <c r="A38" i="14"/>
  <c r="D37" i="14"/>
  <c r="C37" i="14"/>
  <c r="B37" i="14"/>
  <c r="E37" i="14" s="1"/>
  <c r="A37" i="14"/>
  <c r="D36" i="14"/>
  <c r="C36" i="14"/>
  <c r="B36" i="14"/>
  <c r="A36" i="14"/>
  <c r="E35" i="14"/>
  <c r="D35" i="14"/>
  <c r="C35" i="14"/>
  <c r="B35" i="14"/>
  <c r="A35" i="14"/>
  <c r="D34" i="14"/>
  <c r="C34" i="14"/>
  <c r="E34" i="14" s="1"/>
  <c r="B34" i="14"/>
  <c r="A34" i="14"/>
  <c r="D33" i="14"/>
  <c r="C33" i="14"/>
  <c r="B33" i="14"/>
  <c r="E33" i="14" s="1"/>
  <c r="A33" i="14"/>
  <c r="D32" i="14"/>
  <c r="C32" i="14"/>
  <c r="B32" i="14"/>
  <c r="A32" i="14"/>
  <c r="D31" i="14"/>
  <c r="C31" i="14"/>
  <c r="E31" i="14" s="1"/>
  <c r="B31" i="14"/>
  <c r="A31" i="14"/>
  <c r="D30" i="14"/>
  <c r="C30" i="14"/>
  <c r="E30" i="14" s="1"/>
  <c r="B30" i="14"/>
  <c r="A30" i="14"/>
  <c r="D29" i="14"/>
  <c r="C29" i="14"/>
  <c r="B29" i="14"/>
  <c r="E29" i="14" s="1"/>
  <c r="A29" i="14"/>
  <c r="D28" i="14"/>
  <c r="C28" i="14"/>
  <c r="B28" i="14"/>
  <c r="A28" i="14"/>
  <c r="E27" i="14"/>
  <c r="D27" i="14"/>
  <c r="C27" i="14"/>
  <c r="B27" i="14"/>
  <c r="A27" i="14"/>
  <c r="D26" i="14"/>
  <c r="C26" i="14"/>
  <c r="E26" i="14" s="1"/>
  <c r="B26" i="14"/>
  <c r="A26" i="14"/>
  <c r="D25" i="14"/>
  <c r="C25" i="14"/>
  <c r="B25" i="14"/>
  <c r="E25" i="14" s="1"/>
  <c r="A25" i="14"/>
  <c r="D24" i="14"/>
  <c r="C24" i="14"/>
  <c r="B24" i="14"/>
  <c r="A24" i="14"/>
  <c r="D23" i="14"/>
  <c r="C23" i="14"/>
  <c r="E23" i="14" s="1"/>
  <c r="B23" i="14"/>
  <c r="A23" i="14"/>
  <c r="D22" i="14"/>
  <c r="C22" i="14"/>
  <c r="E22" i="14" s="1"/>
  <c r="B22" i="14"/>
  <c r="A22" i="14"/>
  <c r="D21" i="14"/>
  <c r="C21" i="14"/>
  <c r="B21" i="14"/>
  <c r="E21" i="14" s="1"/>
  <c r="A21" i="14"/>
  <c r="D20" i="14"/>
  <c r="C20" i="14"/>
  <c r="B20" i="14"/>
  <c r="A20" i="14"/>
  <c r="E19" i="14"/>
  <c r="D19" i="14"/>
  <c r="C19" i="14"/>
  <c r="B19" i="14"/>
  <c r="A19" i="14"/>
  <c r="D18" i="14"/>
  <c r="C18" i="14"/>
  <c r="E18" i="14" s="1"/>
  <c r="B18" i="14"/>
  <c r="A18" i="14"/>
  <c r="D17" i="14"/>
  <c r="C17" i="14"/>
  <c r="B17" i="14"/>
  <c r="E17" i="14" s="1"/>
  <c r="A17" i="14"/>
  <c r="D16" i="14"/>
  <c r="C16" i="14"/>
  <c r="B16" i="14"/>
  <c r="A16" i="14"/>
  <c r="D15" i="14"/>
  <c r="C15" i="14"/>
  <c r="E15" i="14" s="1"/>
  <c r="B15" i="14"/>
  <c r="A15" i="14"/>
  <c r="D14" i="14"/>
  <c r="C14" i="14"/>
  <c r="B14" i="14"/>
  <c r="A14" i="14"/>
  <c r="D13" i="14"/>
  <c r="C13" i="14"/>
  <c r="B13" i="14"/>
  <c r="E13" i="14" s="1"/>
  <c r="A13" i="14"/>
  <c r="D12" i="14"/>
  <c r="C12" i="14"/>
  <c r="B12" i="14"/>
  <c r="E12" i="14" s="1"/>
  <c r="A12" i="14"/>
  <c r="E11" i="14"/>
  <c r="D11" i="14"/>
  <c r="C11" i="14"/>
  <c r="B11" i="14"/>
  <c r="A11" i="14"/>
  <c r="D10" i="14"/>
  <c r="C10" i="14"/>
  <c r="B10" i="14"/>
  <c r="A10" i="14"/>
  <c r="D9" i="14"/>
  <c r="C9" i="14"/>
  <c r="B9" i="14"/>
  <c r="E9" i="14" s="1"/>
  <c r="A9" i="14"/>
  <c r="D8" i="14"/>
  <c r="C8" i="14"/>
  <c r="B8" i="14"/>
  <c r="E8" i="14" s="1"/>
  <c r="F8" i="14" s="1"/>
  <c r="A8" i="14"/>
  <c r="D7" i="14"/>
  <c r="C7" i="14"/>
  <c r="E7" i="14" s="1"/>
  <c r="B7" i="14"/>
  <c r="A7" i="14"/>
  <c r="F36" i="14" l="1"/>
  <c r="F17" i="14"/>
  <c r="F33" i="14"/>
  <c r="F65" i="14"/>
  <c r="E14" i="14"/>
  <c r="F14" i="14" s="1"/>
  <c r="E20" i="14"/>
  <c r="F20" i="14" s="1"/>
  <c r="E28" i="14"/>
  <c r="F28" i="14" s="1"/>
  <c r="E36" i="14"/>
  <c r="E44" i="14"/>
  <c r="F44" i="14" s="1"/>
  <c r="E52" i="14"/>
  <c r="F52" i="14" s="1"/>
  <c r="E60" i="14"/>
  <c r="F60" i="14" s="1"/>
  <c r="E68" i="14"/>
  <c r="F68" i="14" s="1"/>
  <c r="E76" i="14"/>
  <c r="F76" i="14" s="1"/>
  <c r="E84" i="14"/>
  <c r="F84" i="14" s="1"/>
  <c r="E92" i="14"/>
  <c r="F92" i="14" s="1"/>
  <c r="E100" i="14"/>
  <c r="F100" i="14" s="1"/>
  <c r="E108" i="14"/>
  <c r="F108" i="14" s="1"/>
  <c r="E118" i="14"/>
  <c r="F118" i="14" s="1"/>
  <c r="E126" i="14"/>
  <c r="F126" i="14" s="1"/>
  <c r="E134" i="14"/>
  <c r="F134" i="14" s="1"/>
  <c r="E142" i="14"/>
  <c r="F142" i="14" s="1"/>
  <c r="E150" i="14"/>
  <c r="F150" i="14" s="1"/>
  <c r="E158" i="14"/>
  <c r="F158" i="14" s="1"/>
  <c r="E166" i="14"/>
  <c r="F166" i="14" s="1"/>
  <c r="E10" i="14"/>
  <c r="F10" i="14" s="1"/>
  <c r="E16" i="14"/>
  <c r="E24" i="14"/>
  <c r="E32" i="14"/>
  <c r="E40" i="14"/>
  <c r="F40" i="14" s="1"/>
  <c r="E48" i="14"/>
  <c r="E56" i="14"/>
  <c r="F56" i="14" s="1"/>
  <c r="E64" i="14"/>
  <c r="F64" i="14" s="1"/>
  <c r="E72" i="14"/>
  <c r="F72" i="14" s="1"/>
  <c r="E80" i="14"/>
  <c r="F80" i="14" s="1"/>
  <c r="E88" i="14"/>
  <c r="F88" i="14" s="1"/>
  <c r="E96" i="14"/>
  <c r="F96" i="14" s="1"/>
  <c r="E104" i="14"/>
  <c r="F104" i="14" s="1"/>
  <c r="E112" i="14"/>
  <c r="F112" i="14" s="1"/>
  <c r="E122" i="14"/>
  <c r="F122" i="14" s="1"/>
  <c r="E130" i="14"/>
  <c r="F130" i="14" s="1"/>
  <c r="E138" i="14"/>
  <c r="F138" i="14" s="1"/>
  <c r="E146" i="14"/>
  <c r="F146" i="14" s="1"/>
  <c r="E154" i="14"/>
  <c r="F154" i="14" s="1"/>
  <c r="E162" i="14"/>
  <c r="F162" i="14" s="1"/>
  <c r="F9" i="14"/>
  <c r="F12" i="14"/>
  <c r="F25" i="14"/>
  <c r="F41" i="14"/>
  <c r="F49" i="14"/>
  <c r="F57" i="14"/>
  <c r="F73" i="14"/>
  <c r="F81" i="14"/>
  <c r="F89" i="14"/>
  <c r="F97" i="14"/>
  <c r="F105" i="14"/>
  <c r="F113" i="14"/>
  <c r="F116" i="14"/>
  <c r="F121" i="14"/>
  <c r="F124" i="14"/>
  <c r="F129" i="14"/>
  <c r="F132" i="14"/>
  <c r="F137" i="14"/>
  <c r="F140" i="14"/>
  <c r="F145" i="14"/>
  <c r="F148" i="14"/>
  <c r="F153" i="14"/>
  <c r="F156" i="14"/>
  <c r="F164" i="14"/>
  <c r="F13" i="14"/>
  <c r="F21" i="14"/>
  <c r="F29" i="14"/>
  <c r="F37" i="14"/>
  <c r="F45" i="14"/>
  <c r="F53" i="14"/>
  <c r="F61" i="14"/>
  <c r="F69" i="14"/>
  <c r="F77" i="14"/>
  <c r="F85" i="14"/>
  <c r="F93" i="14"/>
  <c r="F101" i="14"/>
  <c r="F109" i="14"/>
  <c r="F117" i="14"/>
  <c r="F125" i="14"/>
  <c r="F133" i="14"/>
  <c r="F141" i="14"/>
  <c r="F149" i="14"/>
  <c r="F157" i="14"/>
  <c r="F165" i="14"/>
  <c r="F11" i="14"/>
  <c r="F19" i="14"/>
  <c r="F27" i="14"/>
  <c r="F35" i="14"/>
  <c r="F43" i="14"/>
  <c r="F51" i="14"/>
  <c r="F59" i="14"/>
  <c r="F67" i="14"/>
  <c r="F75" i="14"/>
  <c r="F83" i="14"/>
  <c r="F91" i="14"/>
  <c r="F99" i="14"/>
  <c r="F107" i="14"/>
  <c r="F115" i="14"/>
  <c r="F123" i="14"/>
  <c r="F131" i="14"/>
  <c r="F139" i="14"/>
  <c r="F147" i="14"/>
  <c r="F155" i="14"/>
  <c r="F163" i="14"/>
  <c r="F7" i="14"/>
  <c r="F15" i="14"/>
  <c r="F23" i="14"/>
  <c r="F31" i="14"/>
  <c r="F39" i="14"/>
  <c r="F47" i="14"/>
  <c r="F55" i="14"/>
  <c r="F63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61" i="14"/>
  <c r="F22" i="14"/>
  <c r="F30" i="14"/>
  <c r="F48" i="14"/>
  <c r="F18" i="14"/>
  <c r="F26" i="14"/>
  <c r="F34" i="14"/>
  <c r="F16" i="14"/>
  <c r="F24" i="14"/>
  <c r="F32" i="14"/>
  <c r="A44" i="2"/>
  <c r="B44" i="2"/>
  <c r="C44" i="2"/>
  <c r="E44" i="2" s="1"/>
  <c r="D44" i="2"/>
  <c r="A45" i="2"/>
  <c r="B45" i="2"/>
  <c r="C45" i="2"/>
  <c r="E45" i="2" s="1"/>
  <c r="D45" i="2"/>
  <c r="A46" i="2"/>
  <c r="B46" i="2"/>
  <c r="C46" i="2"/>
  <c r="D46" i="2"/>
  <c r="A47" i="2"/>
  <c r="B47" i="2"/>
  <c r="C47" i="2"/>
  <c r="D47" i="2"/>
  <c r="A48" i="2"/>
  <c r="B48" i="2"/>
  <c r="C48" i="2"/>
  <c r="E48" i="2" s="1"/>
  <c r="D48" i="2"/>
  <c r="A49" i="2"/>
  <c r="B49" i="2"/>
  <c r="C49" i="2"/>
  <c r="E49" i="2" s="1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E53" i="2" s="1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E57" i="2" s="1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E61" i="2" s="1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E65" i="2" s="1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E69" i="2" s="1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E73" i="2" s="1"/>
  <c r="D73" i="2"/>
  <c r="A74" i="2"/>
  <c r="B74" i="2"/>
  <c r="C74" i="2"/>
  <c r="D74" i="2"/>
  <c r="A75" i="2"/>
  <c r="B75" i="2"/>
  <c r="C75" i="2"/>
  <c r="D75" i="2"/>
  <c r="A76" i="2"/>
  <c r="B76" i="2"/>
  <c r="C76" i="2"/>
  <c r="E76" i="2" s="1"/>
  <c r="D76" i="2"/>
  <c r="A77" i="2"/>
  <c r="B77" i="2"/>
  <c r="C77" i="2"/>
  <c r="E77" i="2" s="1"/>
  <c r="D77" i="2"/>
  <c r="A78" i="2"/>
  <c r="B78" i="2"/>
  <c r="C78" i="2"/>
  <c r="D78" i="2"/>
  <c r="A79" i="2"/>
  <c r="B79" i="2"/>
  <c r="C79" i="2"/>
  <c r="D79" i="2"/>
  <c r="A80" i="2"/>
  <c r="B80" i="2"/>
  <c r="C80" i="2"/>
  <c r="E80" i="2" s="1"/>
  <c r="D80" i="2"/>
  <c r="A81" i="2"/>
  <c r="B81" i="2"/>
  <c r="C81" i="2"/>
  <c r="E81" i="2" s="1"/>
  <c r="D81" i="2"/>
  <c r="A82" i="2"/>
  <c r="B82" i="2"/>
  <c r="C82" i="2"/>
  <c r="D82" i="2"/>
  <c r="A83" i="2"/>
  <c r="B83" i="2"/>
  <c r="C83" i="2"/>
  <c r="D83" i="2"/>
  <c r="A84" i="2"/>
  <c r="B84" i="2"/>
  <c r="C84" i="2"/>
  <c r="E84" i="2" s="1"/>
  <c r="D84" i="2"/>
  <c r="A85" i="2"/>
  <c r="B85" i="2"/>
  <c r="C85" i="2"/>
  <c r="E85" i="2" s="1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E92" i="2" s="1"/>
  <c r="D92" i="2"/>
  <c r="A93" i="2"/>
  <c r="B93" i="2"/>
  <c r="C93" i="2"/>
  <c r="E93" i="2" s="1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D7" i="2"/>
  <c r="C7" i="2"/>
  <c r="B7" i="2"/>
  <c r="E7" i="2" s="1"/>
  <c r="F7" i="2" s="1"/>
  <c r="A7" i="2"/>
  <c r="E41" i="2" l="1"/>
  <c r="E37" i="2"/>
  <c r="F37" i="2" s="1"/>
  <c r="E35" i="2"/>
  <c r="F35" i="2" s="1"/>
  <c r="E33" i="2"/>
  <c r="E29" i="2"/>
  <c r="E25" i="2"/>
  <c r="E23" i="2"/>
  <c r="F23" i="2" s="1"/>
  <c r="E21" i="2"/>
  <c r="E19" i="2"/>
  <c r="E17" i="2"/>
  <c r="F17" i="2" s="1"/>
  <c r="E15" i="2"/>
  <c r="F15" i="2" s="1"/>
  <c r="E13" i="2"/>
  <c r="E11" i="2"/>
  <c r="E9" i="2"/>
  <c r="F9" i="2" s="1"/>
  <c r="E168" i="2"/>
  <c r="F168" i="2" s="1"/>
  <c r="E167" i="2"/>
  <c r="F167" i="2" s="1"/>
  <c r="E166" i="2"/>
  <c r="E165" i="2"/>
  <c r="F165" i="2" s="1"/>
  <c r="E164" i="2"/>
  <c r="F164" i="2" s="1"/>
  <c r="E163" i="2"/>
  <c r="E162" i="2"/>
  <c r="E161" i="2"/>
  <c r="F161" i="2" s="1"/>
  <c r="E160" i="2"/>
  <c r="F160" i="2" s="1"/>
  <c r="E159" i="2"/>
  <c r="F159" i="2" s="1"/>
  <c r="E158" i="2"/>
  <c r="E157" i="2"/>
  <c r="F157" i="2" s="1"/>
  <c r="E156" i="2"/>
  <c r="F156" i="2" s="1"/>
  <c r="E155" i="2"/>
  <c r="E154" i="2"/>
  <c r="E43" i="2"/>
  <c r="F43" i="2" s="1"/>
  <c r="E39" i="2"/>
  <c r="F39" i="2" s="1"/>
  <c r="E31" i="2"/>
  <c r="F31" i="2" s="1"/>
  <c r="E27" i="2"/>
  <c r="E153" i="2"/>
  <c r="F153" i="2" s="1"/>
  <c r="E152" i="2"/>
  <c r="F152" i="2" s="1"/>
  <c r="E151" i="2"/>
  <c r="F151" i="2" s="1"/>
  <c r="E150" i="2"/>
  <c r="E149" i="2"/>
  <c r="F149" i="2" s="1"/>
  <c r="E148" i="2"/>
  <c r="F148" i="2" s="1"/>
  <c r="E147" i="2"/>
  <c r="F147" i="2" s="1"/>
  <c r="E146" i="2"/>
  <c r="E145" i="2"/>
  <c r="F145" i="2" s="1"/>
  <c r="E144" i="2"/>
  <c r="F144" i="2" s="1"/>
  <c r="E143" i="2"/>
  <c r="F143" i="2" s="1"/>
  <c r="E142" i="2"/>
  <c r="E141" i="2"/>
  <c r="F141" i="2" s="1"/>
  <c r="E140" i="2"/>
  <c r="F140" i="2" s="1"/>
  <c r="E139" i="2"/>
  <c r="E138" i="2"/>
  <c r="E137" i="2"/>
  <c r="F137" i="2" s="1"/>
  <c r="E136" i="2"/>
  <c r="F136" i="2" s="1"/>
  <c r="E135" i="2"/>
  <c r="F135" i="2" s="1"/>
  <c r="E134" i="2"/>
  <c r="E133" i="2"/>
  <c r="F133" i="2" s="1"/>
  <c r="E132" i="2"/>
  <c r="F132" i="2" s="1"/>
  <c r="E131" i="2"/>
  <c r="E130" i="2"/>
  <c r="E129" i="2"/>
  <c r="F129" i="2" s="1"/>
  <c r="E128" i="2"/>
  <c r="F128" i="2" s="1"/>
  <c r="E127" i="2"/>
  <c r="F127" i="2" s="1"/>
  <c r="E126" i="2"/>
  <c r="E125" i="2"/>
  <c r="F125" i="2" s="1"/>
  <c r="E124" i="2"/>
  <c r="F124" i="2" s="1"/>
  <c r="E123" i="2"/>
  <c r="E122" i="2"/>
  <c r="E121" i="2"/>
  <c r="F121" i="2" s="1"/>
  <c r="E120" i="2"/>
  <c r="F120" i="2" s="1"/>
  <c r="E119" i="2"/>
  <c r="F119" i="2" s="1"/>
  <c r="E118" i="2"/>
  <c r="E117" i="2"/>
  <c r="F117" i="2" s="1"/>
  <c r="E116" i="2"/>
  <c r="F116" i="2" s="1"/>
  <c r="E115" i="2"/>
  <c r="F115" i="2" s="1"/>
  <c r="E114" i="2"/>
  <c r="E113" i="2"/>
  <c r="F113" i="2" s="1"/>
  <c r="E112" i="2"/>
  <c r="E111" i="2"/>
  <c r="F111" i="2" s="1"/>
  <c r="E110" i="2"/>
  <c r="E109" i="2"/>
  <c r="F109" i="2" s="1"/>
  <c r="E108" i="2"/>
  <c r="F108" i="2" s="1"/>
  <c r="E107" i="2"/>
  <c r="E106" i="2"/>
  <c r="E105" i="2"/>
  <c r="F105" i="2" s="1"/>
  <c r="E104" i="2"/>
  <c r="F104" i="2" s="1"/>
  <c r="E103" i="2"/>
  <c r="F103" i="2" s="1"/>
  <c r="E102" i="2"/>
  <c r="E101" i="2"/>
  <c r="F101" i="2" s="1"/>
  <c r="E100" i="2"/>
  <c r="F100" i="2" s="1"/>
  <c r="E99" i="2"/>
  <c r="F99" i="2" s="1"/>
  <c r="E98" i="2"/>
  <c r="E97" i="2"/>
  <c r="F97" i="2" s="1"/>
  <c r="E96" i="2"/>
  <c r="F96" i="2" s="1"/>
  <c r="E95" i="2"/>
  <c r="E94" i="2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3" i="2"/>
  <c r="E82" i="2"/>
  <c r="E79" i="2"/>
  <c r="F79" i="2" s="1"/>
  <c r="E78" i="2"/>
  <c r="F78" i="2" s="1"/>
  <c r="E75" i="2"/>
  <c r="F75" i="2" s="1"/>
  <c r="E74" i="2"/>
  <c r="F74" i="2" s="1"/>
  <c r="E71" i="2"/>
  <c r="F71" i="2" s="1"/>
  <c r="E70" i="2"/>
  <c r="F70" i="2" s="1"/>
  <c r="E67" i="2"/>
  <c r="F67" i="2" s="1"/>
  <c r="E66" i="2"/>
  <c r="E63" i="2"/>
  <c r="F63" i="2" s="1"/>
  <c r="E62" i="2"/>
  <c r="F62" i="2" s="1"/>
  <c r="E59" i="2"/>
  <c r="F59" i="2" s="1"/>
  <c r="E58" i="2"/>
  <c r="E55" i="2"/>
  <c r="E54" i="2"/>
  <c r="F54" i="2" s="1"/>
  <c r="E51" i="2"/>
  <c r="F51" i="2" s="1"/>
  <c r="E50" i="2"/>
  <c r="E47" i="2"/>
  <c r="F47" i="2" s="1"/>
  <c r="E46" i="2"/>
  <c r="F46" i="2" s="1"/>
  <c r="F163" i="2"/>
  <c r="F155" i="2"/>
  <c r="F139" i="2"/>
  <c r="F131" i="2"/>
  <c r="F123" i="2"/>
  <c r="F107" i="2"/>
  <c r="F95" i="2"/>
  <c r="F93" i="2"/>
  <c r="F85" i="2"/>
  <c r="E42" i="2"/>
  <c r="F42" i="2" s="1"/>
  <c r="E38" i="2"/>
  <c r="F38" i="2" s="1"/>
  <c r="E34" i="2"/>
  <c r="F34" i="2" s="1"/>
  <c r="E30" i="2"/>
  <c r="F30" i="2" s="1"/>
  <c r="E26" i="2"/>
  <c r="F26" i="2" s="1"/>
  <c r="E22" i="2"/>
  <c r="F22" i="2" s="1"/>
  <c r="E18" i="2"/>
  <c r="F18" i="2" s="1"/>
  <c r="E14" i="2"/>
  <c r="F14" i="2" s="1"/>
  <c r="E10" i="2"/>
  <c r="F10" i="2" s="1"/>
  <c r="F83" i="2"/>
  <c r="F80" i="2"/>
  <c r="F77" i="2"/>
  <c r="F69" i="2"/>
  <c r="F61" i="2"/>
  <c r="F53" i="2"/>
  <c r="F48" i="2"/>
  <c r="F45" i="2"/>
  <c r="F112" i="2"/>
  <c r="E72" i="2"/>
  <c r="F72" i="2" s="1"/>
  <c r="E68" i="2"/>
  <c r="F68" i="2" s="1"/>
  <c r="E64" i="2"/>
  <c r="F64" i="2" s="1"/>
  <c r="E60" i="2"/>
  <c r="F60" i="2" s="1"/>
  <c r="E56" i="2"/>
  <c r="F56" i="2" s="1"/>
  <c r="E52" i="2"/>
  <c r="F52" i="2" s="1"/>
  <c r="E40" i="2"/>
  <c r="F40" i="2" s="1"/>
  <c r="E36" i="2"/>
  <c r="F36" i="2" s="1"/>
  <c r="E32" i="2"/>
  <c r="F32" i="2" s="1"/>
  <c r="E28" i="2"/>
  <c r="F28" i="2" s="1"/>
  <c r="E24" i="2"/>
  <c r="F24" i="2" s="1"/>
  <c r="E20" i="2"/>
  <c r="F20" i="2" s="1"/>
  <c r="E16" i="2"/>
  <c r="F16" i="2" s="1"/>
  <c r="E12" i="2"/>
  <c r="F12" i="2" s="1"/>
  <c r="E8" i="2"/>
  <c r="F8" i="2" s="1"/>
  <c r="F162" i="2"/>
  <c r="F154" i="2"/>
  <c r="F146" i="2"/>
  <c r="F138" i="2"/>
  <c r="F130" i="2"/>
  <c r="F122" i="2"/>
  <c r="F114" i="2"/>
  <c r="F106" i="2"/>
  <c r="F82" i="2"/>
  <c r="F50" i="2"/>
  <c r="F98" i="2"/>
  <c r="F66" i="2"/>
  <c r="F58" i="2"/>
  <c r="F92" i="2"/>
  <c r="F84" i="2"/>
  <c r="F76" i="2"/>
  <c r="F44" i="2"/>
  <c r="F81" i="2"/>
  <c r="F73" i="2"/>
  <c r="F65" i="2"/>
  <c r="F57" i="2"/>
  <c r="F49" i="2"/>
  <c r="F166" i="2"/>
  <c r="F158" i="2"/>
  <c r="F150" i="2"/>
  <c r="F142" i="2"/>
  <c r="F134" i="2"/>
  <c r="F126" i="2"/>
  <c r="F118" i="2"/>
  <c r="F110" i="2"/>
  <c r="F102" i="2"/>
  <c r="F94" i="2"/>
  <c r="F55" i="2"/>
  <c r="F41" i="2"/>
  <c r="F33" i="2"/>
  <c r="F29" i="2"/>
  <c r="F27" i="2"/>
  <c r="F25" i="2"/>
  <c r="F21" i="2"/>
  <c r="F19" i="2"/>
  <c r="F13" i="2"/>
  <c r="F11" i="2"/>
  <c r="M4" i="1"/>
  <c r="E3" i="1"/>
  <c r="E9" i="1" l="1"/>
  <c r="E12" i="1" l="1"/>
  <c r="C16" i="1" s="1"/>
  <c r="D17" i="1" l="1"/>
  <c r="C20" i="1"/>
  <c r="E11" i="1"/>
  <c r="D51" i="1"/>
  <c r="E14" i="1"/>
  <c r="E13" i="1" s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340" i="1"/>
  <c r="H356" i="1"/>
  <c r="H360" i="1"/>
  <c r="H364" i="1"/>
  <c r="H368" i="1"/>
  <c r="H372" i="1"/>
  <c r="H24" i="1"/>
  <c r="H40" i="1"/>
  <c r="H56" i="1"/>
  <c r="H72" i="1"/>
  <c r="H88" i="1"/>
  <c r="H104" i="1"/>
  <c r="H120" i="1"/>
  <c r="H136" i="1"/>
  <c r="H152" i="1"/>
  <c r="H168" i="1"/>
  <c r="H184" i="1"/>
  <c r="H200" i="1"/>
  <c r="H216" i="1"/>
  <c r="H232" i="1"/>
  <c r="H248" i="1"/>
  <c r="H264" i="1"/>
  <c r="H280" i="1"/>
  <c r="H296" i="1"/>
  <c r="H312" i="1"/>
  <c r="H328" i="1"/>
  <c r="H344" i="1"/>
  <c r="H357" i="1"/>
  <c r="H361" i="1"/>
  <c r="H365" i="1"/>
  <c r="H369" i="1"/>
  <c r="H373" i="1"/>
  <c r="H374" i="1"/>
  <c r="H48" i="1"/>
  <c r="H80" i="1"/>
  <c r="H112" i="1"/>
  <c r="H144" i="1"/>
  <c r="H176" i="1"/>
  <c r="H208" i="1"/>
  <c r="H240" i="1"/>
  <c r="H272" i="1"/>
  <c r="H304" i="1"/>
  <c r="H336" i="1"/>
  <c r="H359" i="1"/>
  <c r="H367" i="1"/>
  <c r="H375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H358" i="1"/>
  <c r="H362" i="1"/>
  <c r="H366" i="1"/>
  <c r="H370" i="1"/>
  <c r="H32" i="1"/>
  <c r="H64" i="1"/>
  <c r="H96" i="1"/>
  <c r="H128" i="1"/>
  <c r="H160" i="1"/>
  <c r="H192" i="1"/>
  <c r="H224" i="1"/>
  <c r="H256" i="1"/>
  <c r="H288" i="1"/>
  <c r="H320" i="1"/>
  <c r="H352" i="1"/>
  <c r="H363" i="1"/>
  <c r="H371" i="1"/>
  <c r="H16" i="1"/>
  <c r="G16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20" i="1"/>
  <c r="G36" i="1"/>
  <c r="G52" i="1"/>
  <c r="G68" i="1"/>
  <c r="G84" i="1"/>
  <c r="G100" i="1"/>
  <c r="G116" i="1"/>
  <c r="G132" i="1"/>
  <c r="G148" i="1"/>
  <c r="G164" i="1"/>
  <c r="G180" i="1"/>
  <c r="G196" i="1"/>
  <c r="G212" i="1"/>
  <c r="G228" i="1"/>
  <c r="G244" i="1"/>
  <c r="G260" i="1"/>
  <c r="G276" i="1"/>
  <c r="G292" i="1"/>
  <c r="G308" i="1"/>
  <c r="G324" i="1"/>
  <c r="G340" i="1"/>
  <c r="G356" i="1"/>
  <c r="G360" i="1"/>
  <c r="G364" i="1"/>
  <c r="G368" i="1"/>
  <c r="G372" i="1"/>
  <c r="G362" i="1"/>
  <c r="G374" i="1"/>
  <c r="G64" i="1"/>
  <c r="G128" i="1"/>
  <c r="G176" i="1"/>
  <c r="G224" i="1"/>
  <c r="G272" i="1"/>
  <c r="G336" i="1"/>
  <c r="G363" i="1"/>
  <c r="G375" i="1"/>
  <c r="G24" i="1"/>
  <c r="G40" i="1"/>
  <c r="G56" i="1"/>
  <c r="G72" i="1"/>
  <c r="G88" i="1"/>
  <c r="G104" i="1"/>
  <c r="G120" i="1"/>
  <c r="G136" i="1"/>
  <c r="G152" i="1"/>
  <c r="G168" i="1"/>
  <c r="G184" i="1"/>
  <c r="G200" i="1"/>
  <c r="G216" i="1"/>
  <c r="G232" i="1"/>
  <c r="G248" i="1"/>
  <c r="G264" i="1"/>
  <c r="G280" i="1"/>
  <c r="G296" i="1"/>
  <c r="G312" i="1"/>
  <c r="G328" i="1"/>
  <c r="G344" i="1"/>
  <c r="G357" i="1"/>
  <c r="G361" i="1"/>
  <c r="G365" i="1"/>
  <c r="G369" i="1"/>
  <c r="G373" i="1"/>
  <c r="G370" i="1"/>
  <c r="G48" i="1"/>
  <c r="G112" i="1"/>
  <c r="G160" i="1"/>
  <c r="G208" i="1"/>
  <c r="G256" i="1"/>
  <c r="G304" i="1"/>
  <c r="G352" i="1"/>
  <c r="G367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316" i="1"/>
  <c r="G332" i="1"/>
  <c r="G348" i="1"/>
  <c r="G358" i="1"/>
  <c r="G366" i="1"/>
  <c r="G32" i="1"/>
  <c r="G80" i="1"/>
  <c r="G96" i="1"/>
  <c r="G144" i="1"/>
  <c r="G192" i="1"/>
  <c r="G240" i="1"/>
  <c r="G288" i="1"/>
  <c r="G320" i="1"/>
  <c r="G359" i="1"/>
  <c r="G371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20" i="1"/>
  <c r="F36" i="1"/>
  <c r="F52" i="1"/>
  <c r="F68" i="1"/>
  <c r="F84" i="1"/>
  <c r="F100" i="1"/>
  <c r="F116" i="1"/>
  <c r="F132" i="1"/>
  <c r="F148" i="1"/>
  <c r="F164" i="1"/>
  <c r="F180" i="1"/>
  <c r="F196" i="1"/>
  <c r="F212" i="1"/>
  <c r="F228" i="1"/>
  <c r="F244" i="1"/>
  <c r="F260" i="1"/>
  <c r="F276" i="1"/>
  <c r="F292" i="1"/>
  <c r="F308" i="1"/>
  <c r="F324" i="1"/>
  <c r="F340" i="1"/>
  <c r="F356" i="1"/>
  <c r="F360" i="1"/>
  <c r="F364" i="1"/>
  <c r="F368" i="1"/>
  <c r="F372" i="1"/>
  <c r="F362" i="1"/>
  <c r="F374" i="1"/>
  <c r="F64" i="1"/>
  <c r="F112" i="1"/>
  <c r="F160" i="1"/>
  <c r="F208" i="1"/>
  <c r="F256" i="1"/>
  <c r="F304" i="1"/>
  <c r="F352" i="1"/>
  <c r="F367" i="1"/>
  <c r="F24" i="1"/>
  <c r="F40" i="1"/>
  <c r="F56" i="1"/>
  <c r="F72" i="1"/>
  <c r="F88" i="1"/>
  <c r="F104" i="1"/>
  <c r="F120" i="1"/>
  <c r="F136" i="1"/>
  <c r="F152" i="1"/>
  <c r="F168" i="1"/>
  <c r="F184" i="1"/>
  <c r="F200" i="1"/>
  <c r="F216" i="1"/>
  <c r="F232" i="1"/>
  <c r="F248" i="1"/>
  <c r="F264" i="1"/>
  <c r="F280" i="1"/>
  <c r="F296" i="1"/>
  <c r="F312" i="1"/>
  <c r="F328" i="1"/>
  <c r="F344" i="1"/>
  <c r="F357" i="1"/>
  <c r="F361" i="1"/>
  <c r="F365" i="1"/>
  <c r="F369" i="1"/>
  <c r="F373" i="1"/>
  <c r="F370" i="1"/>
  <c r="F48" i="1"/>
  <c r="F128" i="1"/>
  <c r="F176" i="1"/>
  <c r="F224" i="1"/>
  <c r="F272" i="1"/>
  <c r="F320" i="1"/>
  <c r="F359" i="1"/>
  <c r="F371" i="1"/>
  <c r="F28" i="1"/>
  <c r="F44" i="1"/>
  <c r="F60" i="1"/>
  <c r="F76" i="1"/>
  <c r="F92" i="1"/>
  <c r="F108" i="1"/>
  <c r="F124" i="1"/>
  <c r="F140" i="1"/>
  <c r="F156" i="1"/>
  <c r="F172" i="1"/>
  <c r="F188" i="1"/>
  <c r="F204" i="1"/>
  <c r="F220" i="1"/>
  <c r="F236" i="1"/>
  <c r="F252" i="1"/>
  <c r="F268" i="1"/>
  <c r="F284" i="1"/>
  <c r="F300" i="1"/>
  <c r="F316" i="1"/>
  <c r="F332" i="1"/>
  <c r="F348" i="1"/>
  <c r="F358" i="1"/>
  <c r="F366" i="1"/>
  <c r="F32" i="1"/>
  <c r="F80" i="1"/>
  <c r="F96" i="1"/>
  <c r="F144" i="1"/>
  <c r="F192" i="1"/>
  <c r="F240" i="1"/>
  <c r="F288" i="1"/>
  <c r="F336" i="1"/>
  <c r="F363" i="1"/>
  <c r="F375" i="1"/>
  <c r="F16" i="1"/>
  <c r="E16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59" i="1"/>
  <c r="E363" i="1"/>
  <c r="E367" i="1"/>
  <c r="E371" i="1"/>
  <c r="E375" i="1"/>
  <c r="E348" i="1"/>
  <c r="E364" i="1"/>
  <c r="E368" i="1"/>
  <c r="E23" i="1"/>
  <c r="E71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11" i="1"/>
  <c r="E327" i="1"/>
  <c r="E343" i="1"/>
  <c r="E361" i="1"/>
  <c r="E369" i="1"/>
  <c r="E24" i="1"/>
  <c r="E32" i="1"/>
  <c r="E40" i="1"/>
  <c r="E48" i="1"/>
  <c r="E56" i="1"/>
  <c r="E64" i="1"/>
  <c r="E80" i="1"/>
  <c r="E88" i="1"/>
  <c r="E96" i="1"/>
  <c r="E112" i="1"/>
  <c r="E128" i="1"/>
  <c r="E144" i="1"/>
  <c r="E168" i="1"/>
  <c r="E184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56" i="1"/>
  <c r="E360" i="1"/>
  <c r="E372" i="1"/>
  <c r="E31" i="1"/>
  <c r="E39" i="1"/>
  <c r="E47" i="1"/>
  <c r="E55" i="1"/>
  <c r="E63" i="1"/>
  <c r="E79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03" i="1"/>
  <c r="E319" i="1"/>
  <c r="E335" i="1"/>
  <c r="E351" i="1"/>
  <c r="E357" i="1"/>
  <c r="E365" i="1"/>
  <c r="E373" i="1"/>
  <c r="E72" i="1"/>
  <c r="E104" i="1"/>
  <c r="E120" i="1"/>
  <c r="E136" i="1"/>
  <c r="E152" i="1"/>
  <c r="E160" i="1"/>
  <c r="E176" i="1"/>
  <c r="E192" i="1"/>
  <c r="E200" i="1"/>
  <c r="E232" i="1"/>
  <c r="E264" i="1"/>
  <c r="E296" i="1"/>
  <c r="E328" i="1"/>
  <c r="E358" i="1"/>
  <c r="E374" i="1"/>
  <c r="E216" i="1"/>
  <c r="E280" i="1"/>
  <c r="E344" i="1"/>
  <c r="E224" i="1"/>
  <c r="E288" i="1"/>
  <c r="E370" i="1"/>
  <c r="E208" i="1"/>
  <c r="E240" i="1"/>
  <c r="E272" i="1"/>
  <c r="E304" i="1"/>
  <c r="E336" i="1"/>
  <c r="E362" i="1"/>
  <c r="E248" i="1"/>
  <c r="E312" i="1"/>
  <c r="E366" i="1"/>
  <c r="E256" i="1"/>
  <c r="E320" i="1"/>
  <c r="E352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19" i="1"/>
  <c r="D23" i="1"/>
  <c r="D27" i="1"/>
  <c r="D31" i="1"/>
  <c r="D35" i="1"/>
  <c r="D39" i="1"/>
  <c r="D43" i="1"/>
  <c r="D47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60" i="1"/>
  <c r="D364" i="1"/>
  <c r="D368" i="1"/>
  <c r="D372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57" i="1"/>
  <c r="D361" i="1"/>
  <c r="D365" i="1"/>
  <c r="D369" i="1"/>
  <c r="D373" i="1"/>
  <c r="D374" i="1"/>
  <c r="D48" i="1"/>
  <c r="D80" i="1"/>
  <c r="D112" i="1"/>
  <c r="D144" i="1"/>
  <c r="D176" i="1"/>
  <c r="D208" i="1"/>
  <c r="D240" i="1"/>
  <c r="D272" i="1"/>
  <c r="D304" i="1"/>
  <c r="D336" i="1"/>
  <c r="D359" i="1"/>
  <c r="D367" i="1"/>
  <c r="D375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58" i="1"/>
  <c r="D362" i="1"/>
  <c r="D366" i="1"/>
  <c r="D370" i="1"/>
  <c r="D32" i="1"/>
  <c r="D64" i="1"/>
  <c r="D96" i="1"/>
  <c r="D128" i="1"/>
  <c r="D160" i="1"/>
  <c r="D192" i="1"/>
  <c r="D224" i="1"/>
  <c r="D256" i="1"/>
  <c r="D288" i="1"/>
  <c r="D320" i="1"/>
  <c r="D352" i="1"/>
  <c r="D363" i="1"/>
  <c r="D371" i="1"/>
  <c r="D16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3" i="1"/>
  <c r="C311" i="1"/>
  <c r="C319" i="1"/>
  <c r="C327" i="1"/>
  <c r="C335" i="1"/>
  <c r="C343" i="1"/>
  <c r="C348" i="1"/>
  <c r="C353" i="1"/>
  <c r="C358" i="1"/>
  <c r="C362" i="1"/>
  <c r="C366" i="1"/>
  <c r="C370" i="1"/>
  <c r="C374" i="1"/>
  <c r="C224" i="1"/>
  <c r="C272" i="1"/>
  <c r="C308" i="1"/>
  <c r="C332" i="1"/>
  <c r="C352" i="1"/>
  <c r="C365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04" i="1"/>
  <c r="C312" i="1"/>
  <c r="C320" i="1"/>
  <c r="C328" i="1"/>
  <c r="C336" i="1"/>
  <c r="C344" i="1"/>
  <c r="C349" i="1"/>
  <c r="C355" i="1"/>
  <c r="C359" i="1"/>
  <c r="C363" i="1"/>
  <c r="C367" i="1"/>
  <c r="C371" i="1"/>
  <c r="C375" i="1"/>
  <c r="C368" i="1"/>
  <c r="C32" i="1"/>
  <c r="C80" i="1"/>
  <c r="C96" i="1"/>
  <c r="C128" i="1"/>
  <c r="C160" i="1"/>
  <c r="C192" i="1"/>
  <c r="C240" i="1"/>
  <c r="C288" i="1"/>
  <c r="C316" i="1"/>
  <c r="C340" i="1"/>
  <c r="C357" i="1"/>
  <c r="C369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299" i="1"/>
  <c r="C307" i="1"/>
  <c r="C315" i="1"/>
  <c r="C323" i="1"/>
  <c r="C331" i="1"/>
  <c r="C339" i="1"/>
  <c r="C345" i="1"/>
  <c r="C351" i="1"/>
  <c r="C356" i="1"/>
  <c r="C360" i="1"/>
  <c r="C364" i="1"/>
  <c r="C372" i="1"/>
  <c r="C48" i="1"/>
  <c r="C64" i="1"/>
  <c r="C112" i="1"/>
  <c r="C144" i="1"/>
  <c r="C176" i="1"/>
  <c r="C208" i="1"/>
  <c r="C256" i="1"/>
  <c r="C300" i="1"/>
  <c r="C324" i="1"/>
  <c r="C347" i="1"/>
  <c r="C361" i="1"/>
  <c r="C373" i="1"/>
  <c r="B16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40" i="1"/>
  <c r="B364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296" i="1"/>
  <c r="B312" i="1"/>
  <c r="B328" i="1"/>
  <c r="B344" i="1"/>
  <c r="B357" i="1"/>
  <c r="B361" i="1"/>
  <c r="B365" i="1"/>
  <c r="B369" i="1"/>
  <c r="B373" i="1"/>
  <c r="B366" i="1"/>
  <c r="B374" i="1"/>
  <c r="B48" i="1"/>
  <c r="B96" i="1"/>
  <c r="B128" i="1"/>
  <c r="B160" i="1"/>
  <c r="B208" i="1"/>
  <c r="B240" i="1"/>
  <c r="B272" i="1"/>
  <c r="B304" i="1"/>
  <c r="B320" i="1"/>
  <c r="B352" i="1"/>
  <c r="B363" i="1"/>
  <c r="B371" i="1"/>
  <c r="B308" i="1"/>
  <c r="B356" i="1"/>
  <c r="B368" i="1"/>
  <c r="B28" i="1"/>
  <c r="B44" i="1"/>
  <c r="B60" i="1"/>
  <c r="B76" i="1"/>
  <c r="B92" i="1"/>
  <c r="B108" i="1"/>
  <c r="B124" i="1"/>
  <c r="B140" i="1"/>
  <c r="B156" i="1"/>
  <c r="B172" i="1"/>
  <c r="B188" i="1"/>
  <c r="B204" i="1"/>
  <c r="B220" i="1"/>
  <c r="B236" i="1"/>
  <c r="B252" i="1"/>
  <c r="B268" i="1"/>
  <c r="B284" i="1"/>
  <c r="B300" i="1"/>
  <c r="B316" i="1"/>
  <c r="B332" i="1"/>
  <c r="B348" i="1"/>
  <c r="B358" i="1"/>
  <c r="B362" i="1"/>
  <c r="B370" i="1"/>
  <c r="B32" i="1"/>
  <c r="B64" i="1"/>
  <c r="B80" i="1"/>
  <c r="B112" i="1"/>
  <c r="B144" i="1"/>
  <c r="B176" i="1"/>
  <c r="B192" i="1"/>
  <c r="B224" i="1"/>
  <c r="B256" i="1"/>
  <c r="B288" i="1"/>
  <c r="B336" i="1"/>
  <c r="B359" i="1"/>
  <c r="B367" i="1"/>
  <c r="B375" i="1"/>
  <c r="B324" i="1"/>
  <c r="B360" i="1"/>
  <c r="B3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7C041-F539-4FFD-A50D-1389F159F7C8}" keepAlive="1" name="Query - cars" description="Connection to the 'cars' query in the workbook." type="5" refreshedVersion="6" background="1" saveData="1">
    <dbPr connection="Provider=Microsoft.Mashup.OleDb.1;Data Source=$Workbook$;Location=cars;Extended Properties=&quot;&quot;" command="SELECT * FROM [cars]"/>
  </connection>
  <connection id="2" xr16:uid="{7A037451-04D3-4F33-82DC-EF0123FD7340}" keepAlive="1" name="Query - cars (2)" description="Connection to the 'cars (2)' query in the workbook." type="5" refreshedVersion="0" background="1">
    <dbPr connection="Provider=Microsoft.Mashup.OleDb.1;Data Source=$Workbook$;Location=cars (2);Extended Properties=&quot;&quot;" command="SELECT * FROM [cars (2)]"/>
  </connection>
  <connection id="3" xr16:uid="{8D1B981C-71D1-4C18-BD02-CEA6A2A876C4}" keepAlive="1" name="Query - cars (3)" description="Connection to the 'cars (3)' query in the workbook." type="5" refreshedVersion="6" background="1" saveData="1">
    <dbPr connection="Provider=Microsoft.Mashup.OleDb.1;Data Source=$Workbook$;Location=cars (3);Extended Properties=&quot;&quot;" command="SELECT * FROM [cars (3)]"/>
  </connection>
</connections>
</file>

<file path=xl/sharedStrings.xml><?xml version="1.0" encoding="utf-8"?>
<sst xmlns="http://schemas.openxmlformats.org/spreadsheetml/2006/main" count="1524" uniqueCount="358">
  <si>
    <t>Simple Loan Calculator</t>
  </si>
  <si>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</si>
  <si>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</si>
  <si>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</si>
  <si>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</si>
  <si>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</si>
  <si>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</si>
  <si>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</si>
  <si>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</si>
  <si>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</si>
  <si>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</si>
  <si>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</si>
  <si>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</si>
  <si>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</si>
  <si>
    <t>Payment
Date</t>
  </si>
  <si>
    <t>Beginning
Balance</t>
  </si>
  <si>
    <t>Ending
Balance</t>
  </si>
  <si>
    <t>Price</t>
  </si>
  <si>
    <t>Deposit</t>
  </si>
  <si>
    <t>Baloon</t>
  </si>
  <si>
    <t>Age</t>
  </si>
  <si>
    <t>Nissan Juke 1.6 DIG-T 4X4 Nismo RS 5-Door Hatchback 5dr</t>
  </si>
  <si>
    <t>Nissan Juke 1.6 DiG-T Nismo RS 5dr</t>
  </si>
  <si>
    <t>Nissan Juke 1.6 DIG-T Nismo RS 5dr</t>
  </si>
  <si>
    <t>Nissan Juke 1.6 DIG-T Nismo RS Recaro Tech Pack 5-Door Hatch 5dr</t>
  </si>
  <si>
    <t>Nissan Juke 1.6 DiG-T Nismo RS 5dr 4WD Xtronic</t>
  </si>
  <si>
    <t>Nissan Juke 1.6 DIG-T Nismo RS M-Xtronic 4X4 5dr</t>
  </si>
  <si>
    <t>Nissan Juke 1.6 DIG-T Nismo RS Recaro Tech 5-Door Hatchback 5dr</t>
  </si>
  <si>
    <t>Nissan Juke 1.6 DIG-T Nismo RS 5-Door Hatchback 5dr</t>
  </si>
  <si>
    <t>Nissan Juke 1.6 DiG-T Nismo RS [Recaro/Tec Pk] 5dr 4WD Xtronic</t>
  </si>
  <si>
    <t>Automatic</t>
  </si>
  <si>
    <t>Petrol</t>
  </si>
  <si>
    <t>Manual</t>
  </si>
  <si>
    <t>Mileage</t>
  </si>
  <si>
    <t>id</t>
  </si>
  <si>
    <t>description</t>
  </si>
  <si>
    <t>price</t>
  </si>
  <si>
    <t>mileage</t>
  </si>
  <si>
    <t>year</t>
  </si>
  <si>
    <t>age</t>
  </si>
  <si>
    <t>transmission</t>
  </si>
  <si>
    <t>size</t>
  </si>
  <si>
    <t>power</t>
  </si>
  <si>
    <t>fuel</t>
  </si>
  <si>
    <t>Nissan Juke 1.6 DiG-T Nismo RS (Recaro/Tech Pack) 5dr</t>
  </si>
  <si>
    <t>1.6</t>
  </si>
  <si>
    <t>215</t>
  </si>
  <si>
    <t>Nissan Juke 1.6 DIG-T Nismo RS SUV 5dr Petrol Manual (168 g/km</t>
  </si>
  <si>
    <t>Nissan Juke 1.6 DiG-T Nismo RS 5dr Xtronic 4WD</t>
  </si>
  <si>
    <t>Nissan Juke Nismo Rs Dig-t 1.6 5dr</t>
  </si>
  <si>
    <t>Nissan Juke 1.6 DiG-T Nismo RS (Recaro Pack) 5dr</t>
  </si>
  <si>
    <t>Nissan Juke 1.6 DIG-T Nismo RS (Tech Pack) 5dr</t>
  </si>
  <si>
    <t>Nissan Juke 1.6 Dig-t Nismo RS Xtronic 4WD 5dr</t>
  </si>
  <si>
    <t>Nissan Juke 1.6 DIG-T Nismo RS M-Xtronic 4WD 5dr</t>
  </si>
  <si>
    <t>Nissan Juke 1.6 NISMO RS DIG-T 5dr</t>
  </si>
  <si>
    <t>Nissan Juke 1.6 DIG-T NISMO RS M-Xtronic 4WD 5d 211 BHP SAT NAV &amp;hellip;</t>
  </si>
  <si>
    <t>Nissan Juke 1.6 DIG-T Nismo RS M-Xtronic 4x4 5dr</t>
  </si>
  <si>
    <t>Nissan Juke 1.6 DiG-T Nismo RS [Recaro Pack] 5dr</t>
  </si>
  <si>
    <t>Nissan Juke 1.6 DIG-T Nismo RS SUV 5dr Petrol M-Xtronic 4X4 (172 &amp;hellip;</t>
  </si>
  <si>
    <t>Nissan Juke Hatchback 5-Door 1.6 4X4 Nismo RS 5dr</t>
  </si>
  <si>
    <t>Nissan Juke 1.6 DiG-T Nismo RS 5 door</t>
  </si>
  <si>
    <t>Nissan Juke 1.6 DiG-T Nismo RS 5dr CVT 4WD Tech Pa</t>
  </si>
  <si>
    <t>Nissan Juke 1.6 Nismo RS Xtronic CVT 4WD 5dr</t>
  </si>
  <si>
    <t>Nissan Juke 1.6 DiG-T Nismo RS [Tech Pack] 5dr 4WD Xtronic</t>
  </si>
  <si>
    <t>Nissan Juke 1.6 DiG-T Nismo RS 5dr 2WD</t>
  </si>
  <si>
    <t>Nissan Juke 1.6 DIG-T Nismo RS SUV 5dr Petrol M-Xtronic 4WD (172 &amp;hellip;</t>
  </si>
  <si>
    <t>Nissan Juke 1.6 NISMO RS DIG-T 5d 215 BHP REAR PARKING CAMERA</t>
  </si>
  <si>
    <t>Nissan Juke 1.6 NISMO RS DIG-T 5d 215 BHP</t>
  </si>
  <si>
    <t>Nissan Juke 1.6 DIG-T Nismo RS (Recaro &amp;amp; Tech Pack) 5dr</t>
  </si>
  <si>
    <t>Nissan Juke Hatchback 1.6 DiG-T Nismo RS 5dr</t>
  </si>
  <si>
    <t>Nissan Juke Hatchback 5-Door 1.6 DIG-T Nismo RS 5dr</t>
  </si>
  <si>
    <t>Nissan Juke 1.6 NISMO RS DIG-T 5d 215 BHP Sat Nav</t>
  </si>
  <si>
    <t>Nissan Juke 1.6 DiG-T Nismo RS 5dr 2WD Recaro Seat</t>
  </si>
  <si>
    <t>Nissan Juke 1.6 Dig-t Nismo Rs 5dr</t>
  </si>
  <si>
    <t>Nissan Juke 1.6 DiG-T Nismo RS 5 Door</t>
  </si>
  <si>
    <t>Nissan Juke 1.6 DiG-T Nismo RS 4x2 5dr</t>
  </si>
  <si>
    <t>Nissan Juke nismo rs dig-t - folkestone 1.6 5dr</t>
  </si>
  <si>
    <t>Nissan Juke nismo rs dig-t folkestone 01303228200 1.6 5dr</t>
  </si>
  <si>
    <t>Nissan Juke 1.6 NISMO RS DIG-T 5DR</t>
  </si>
  <si>
    <t>Nissan Juke NISMO RS DIG-T 1.6 5dr</t>
  </si>
  <si>
    <t>Nissan Juke 1.6 NISMO RS DIG-T 5d 218 BHP Sat Nav</t>
  </si>
  <si>
    <t>Nissan Juke 1.6 NISMO RS DIG-T 5dr Full Service History</t>
  </si>
  <si>
    <t>Nissan Juke 1.6 DiG-T Nismo RS - Nav and Rear Camera 5dr</t>
  </si>
  <si>
    <t>Nissan Juke 1.6 DiG-T Nismo RS 5dr 2WD Recaro</t>
  </si>
  <si>
    <t>Nissan Juke 1.6 4X4 Nismo RS 5-Door Hatchback +SAT NAV+ 5dr</t>
  </si>
  <si>
    <t>Nissan Juke 1.6 DiG-T Nismo RS 5dr #FULL SERVICE HISTORY#</t>
  </si>
  <si>
    <t>Nissan Juke 1.6 NISMO RS DIG-T 5d 215 BHP PEARL BLACK</t>
  </si>
  <si>
    <t>Nissan Juke 1.6 DiG-T Nismo RS 5dr - LANE DEPARTURE - REVERSE CAM &amp;hellip;</t>
  </si>
  <si>
    <t>Column1</t>
  </si>
  <si>
    <t/>
  </si>
  <si>
    <t>15290</t>
  </si>
  <si>
    <t>15157</t>
  </si>
  <si>
    <t>211</t>
  </si>
  <si>
    <t>20495</t>
  </si>
  <si>
    <t>151</t>
  </si>
  <si>
    <t>20450</t>
  </si>
  <si>
    <t>7000</t>
  </si>
  <si>
    <t>19995</t>
  </si>
  <si>
    <t>11</t>
  </si>
  <si>
    <t>6</t>
  </si>
  <si>
    <t>18995</t>
  </si>
  <si>
    <t>25</t>
  </si>
  <si>
    <t>18989</t>
  </si>
  <si>
    <t>2063</t>
  </si>
  <si>
    <t>18900</t>
  </si>
  <si>
    <t>5000</t>
  </si>
  <si>
    <t>18795</t>
  </si>
  <si>
    <t>18495</t>
  </si>
  <si>
    <t>5061</t>
  </si>
  <si>
    <t>18395</t>
  </si>
  <si>
    <t>17999</t>
  </si>
  <si>
    <t>5678</t>
  </si>
  <si>
    <t>17995</t>
  </si>
  <si>
    <t>400</t>
  </si>
  <si>
    <t>17495</t>
  </si>
  <si>
    <t>3500</t>
  </si>
  <si>
    <t>17400</t>
  </si>
  <si>
    <t>3200</t>
  </si>
  <si>
    <t>17000</t>
  </si>
  <si>
    <t>2400</t>
  </si>
  <si>
    <t>16999</t>
  </si>
  <si>
    <t>6211</t>
  </si>
  <si>
    <t>16995</t>
  </si>
  <si>
    <t>8428</t>
  </si>
  <si>
    <t>5090</t>
  </si>
  <si>
    <t>5954</t>
  </si>
  <si>
    <t>3809</t>
  </si>
  <si>
    <t>16990</t>
  </si>
  <si>
    <t>3007</t>
  </si>
  <si>
    <t>16980</t>
  </si>
  <si>
    <t>16885</t>
  </si>
  <si>
    <t>10064</t>
  </si>
  <si>
    <t>16465</t>
  </si>
  <si>
    <t>5710</t>
  </si>
  <si>
    <t>16234</t>
  </si>
  <si>
    <t>8628</t>
  </si>
  <si>
    <t>16000</t>
  </si>
  <si>
    <t>371</t>
  </si>
  <si>
    <t>15999</t>
  </si>
  <si>
    <t>4470</t>
  </si>
  <si>
    <t>15990</t>
  </si>
  <si>
    <t>3990</t>
  </si>
  <si>
    <t>6646</t>
  </si>
  <si>
    <t>3360</t>
  </si>
  <si>
    <t>15795</t>
  </si>
  <si>
    <t>7081</t>
  </si>
  <si>
    <t>15600</t>
  </si>
  <si>
    <t>11759</t>
  </si>
  <si>
    <t>15490</t>
  </si>
  <si>
    <t>13548</t>
  </si>
  <si>
    <t>15480</t>
  </si>
  <si>
    <t>10826</t>
  </si>
  <si>
    <t>6101</t>
  </si>
  <si>
    <t>15430</t>
  </si>
  <si>
    <t>2684</t>
  </si>
  <si>
    <t>15295</t>
  </si>
  <si>
    <t>17564</t>
  </si>
  <si>
    <t>15250</t>
  </si>
  <si>
    <t>11876</t>
  </si>
  <si>
    <t>14000</t>
  </si>
  <si>
    <t>15230</t>
  </si>
  <si>
    <t>5888</t>
  </si>
  <si>
    <t>15195</t>
  </si>
  <si>
    <t>15329</t>
  </si>
  <si>
    <t>15000</t>
  </si>
  <si>
    <t>20432</t>
  </si>
  <si>
    <t>8914</t>
  </si>
  <si>
    <t>4529</t>
  </si>
  <si>
    <t>13036</t>
  </si>
  <si>
    <t>14999</t>
  </si>
  <si>
    <t>9814</t>
  </si>
  <si>
    <t>8396</t>
  </si>
  <si>
    <t>5339</t>
  </si>
  <si>
    <t>14998</t>
  </si>
  <si>
    <t>8340</t>
  </si>
  <si>
    <t>14995</t>
  </si>
  <si>
    <t>8752</t>
  </si>
  <si>
    <t>13140</t>
  </si>
  <si>
    <t>14990</t>
  </si>
  <si>
    <t>4974</t>
  </si>
  <si>
    <t>Nissan Juke 1.6 DiG-T Nismo RS 5dr 4WD Xtronic - BEAUTIFIUL &amp;hellip;</t>
  </si>
  <si>
    <t>19645</t>
  </si>
  <si>
    <t>14895</t>
  </si>
  <si>
    <t>10037</t>
  </si>
  <si>
    <t>14750</t>
  </si>
  <si>
    <t>6764</t>
  </si>
  <si>
    <t>14699</t>
  </si>
  <si>
    <t>4960</t>
  </si>
  <si>
    <t>5361</t>
  </si>
  <si>
    <t>3960</t>
  </si>
  <si>
    <t>14689</t>
  </si>
  <si>
    <t>8590</t>
  </si>
  <si>
    <t>14500</t>
  </si>
  <si>
    <t>26625</t>
  </si>
  <si>
    <t>14494</t>
  </si>
  <si>
    <t>29000</t>
  </si>
  <si>
    <t>14475</t>
  </si>
  <si>
    <t>29959</t>
  </si>
  <si>
    <t>14470</t>
  </si>
  <si>
    <t>27457</t>
  </si>
  <si>
    <t>14400</t>
  </si>
  <si>
    <t>12532</t>
  </si>
  <si>
    <t>14290</t>
  </si>
  <si>
    <t>4039</t>
  </si>
  <si>
    <t>14250</t>
  </si>
  <si>
    <t>13645</t>
  </si>
  <si>
    <t>32000</t>
  </si>
  <si>
    <t>14177</t>
  </si>
  <si>
    <t>15854</t>
  </si>
  <si>
    <t>10870</t>
  </si>
  <si>
    <t>13999</t>
  </si>
  <si>
    <t>7188</t>
  </si>
  <si>
    <t>4985</t>
  </si>
  <si>
    <t>19409</t>
  </si>
  <si>
    <t>13998</t>
  </si>
  <si>
    <t>12466</t>
  </si>
  <si>
    <t>13995</t>
  </si>
  <si>
    <t>10222</t>
  </si>
  <si>
    <t>10490</t>
  </si>
  <si>
    <t>13328</t>
  </si>
  <si>
    <t>13990</t>
  </si>
  <si>
    <t>10000</t>
  </si>
  <si>
    <t>23458</t>
  </si>
  <si>
    <t>11565</t>
  </si>
  <si>
    <t>13975</t>
  </si>
  <si>
    <t>9877</t>
  </si>
  <si>
    <t>12499</t>
  </si>
  <si>
    <t>13857</t>
  </si>
  <si>
    <t>12467</t>
  </si>
  <si>
    <t>13830</t>
  </si>
  <si>
    <t>6596</t>
  </si>
  <si>
    <t>13771</t>
  </si>
  <si>
    <t>11509</t>
  </si>
  <si>
    <t>13750</t>
  </si>
  <si>
    <t>9813</t>
  </si>
  <si>
    <t>13699</t>
  </si>
  <si>
    <t>32437</t>
  </si>
  <si>
    <t>13695</t>
  </si>
  <si>
    <t>9090</t>
  </si>
  <si>
    <t>13650</t>
  </si>
  <si>
    <t>14835</t>
  </si>
  <si>
    <t>13600</t>
  </si>
  <si>
    <t>12239</t>
  </si>
  <si>
    <t>13500</t>
  </si>
  <si>
    <t>16197</t>
  </si>
  <si>
    <t>21660</t>
  </si>
  <si>
    <t>26947</t>
  </si>
  <si>
    <t>9803</t>
  </si>
  <si>
    <t>13499</t>
  </si>
  <si>
    <t>12291</t>
  </si>
  <si>
    <t>18260</t>
  </si>
  <si>
    <t>13495</t>
  </si>
  <si>
    <t>13000</t>
  </si>
  <si>
    <t>21000</t>
  </si>
  <si>
    <t>11402</t>
  </si>
  <si>
    <t>15514</t>
  </si>
  <si>
    <t>6083</t>
  </si>
  <si>
    <t>13455</t>
  </si>
  <si>
    <t>19000</t>
  </si>
  <si>
    <t>13448</t>
  </si>
  <si>
    <t>38000</t>
  </si>
  <si>
    <t>Nissan Juke 1.6 DiG-T Nismo RS [Recaro Pack] 5dr Air Conditioning</t>
  </si>
  <si>
    <t>13445</t>
  </si>
  <si>
    <t>22007</t>
  </si>
  <si>
    <t>13350</t>
  </si>
  <si>
    <t>13340</t>
  </si>
  <si>
    <t>13081</t>
  </si>
  <si>
    <t>13310</t>
  </si>
  <si>
    <t>10831</t>
  </si>
  <si>
    <t>13300</t>
  </si>
  <si>
    <t>11540</t>
  </si>
  <si>
    <t>13295</t>
  </si>
  <si>
    <t>23500</t>
  </si>
  <si>
    <t>3199</t>
  </si>
  <si>
    <t>13275</t>
  </si>
  <si>
    <t>25000</t>
  </si>
  <si>
    <t>13250</t>
  </si>
  <si>
    <t>30000</t>
  </si>
  <si>
    <t>13240</t>
  </si>
  <si>
    <t>13180</t>
  </si>
  <si>
    <t>13170</t>
  </si>
  <si>
    <t>9414</t>
  </si>
  <si>
    <t>13100</t>
  </si>
  <si>
    <t>18727</t>
  </si>
  <si>
    <t>13029</t>
  </si>
  <si>
    <t>28045</t>
  </si>
  <si>
    <t>9000</t>
  </si>
  <si>
    <t>12999</t>
  </si>
  <si>
    <t>30910</t>
  </si>
  <si>
    <t>9900</t>
  </si>
  <si>
    <t>12995</t>
  </si>
  <si>
    <t>13640</t>
  </si>
  <si>
    <t>12994</t>
  </si>
  <si>
    <t>10724</t>
  </si>
  <si>
    <t>12991</t>
  </si>
  <si>
    <t>35000</t>
  </si>
  <si>
    <t>12900</t>
  </si>
  <si>
    <t>15592</t>
  </si>
  <si>
    <t>18510</t>
  </si>
  <si>
    <t>12841</t>
  </si>
  <si>
    <t>16702</t>
  </si>
  <si>
    <t>12750</t>
  </si>
  <si>
    <t>11900</t>
  </si>
  <si>
    <t>38869</t>
  </si>
  <si>
    <t>12700</t>
  </si>
  <si>
    <t>30029</t>
  </si>
  <si>
    <t>12699</t>
  </si>
  <si>
    <t>38331</t>
  </si>
  <si>
    <t>12695</t>
  </si>
  <si>
    <t>26000</t>
  </si>
  <si>
    <t>12690</t>
  </si>
  <si>
    <t>39000</t>
  </si>
  <si>
    <t>12660</t>
  </si>
  <si>
    <t>12675</t>
  </si>
  <si>
    <t>12600</t>
  </si>
  <si>
    <t>26018</t>
  </si>
  <si>
    <t>12500</t>
  </si>
  <si>
    <t>33600</t>
  </si>
  <si>
    <t>18700</t>
  </si>
  <si>
    <t>31000</t>
  </si>
  <si>
    <t>12497</t>
  </si>
  <si>
    <t>19685</t>
  </si>
  <si>
    <t>12495</t>
  </si>
  <si>
    <t>28000</t>
  </si>
  <si>
    <t>18341</t>
  </si>
  <si>
    <t>14178</t>
  </si>
  <si>
    <t>12490</t>
  </si>
  <si>
    <t>15844</t>
  </si>
  <si>
    <t>12469</t>
  </si>
  <si>
    <t>32057</t>
  </si>
  <si>
    <t>12355</t>
  </si>
  <si>
    <t>35612</t>
  </si>
  <si>
    <t>12250</t>
  </si>
  <si>
    <t>34250</t>
  </si>
  <si>
    <t>25956</t>
  </si>
  <si>
    <t>12194</t>
  </si>
  <si>
    <t>12000</t>
  </si>
  <si>
    <t>23062</t>
  </si>
  <si>
    <t>11999</t>
  </si>
  <si>
    <t>40000</t>
  </si>
  <si>
    <t>11997</t>
  </si>
  <si>
    <t>17587</t>
  </si>
  <si>
    <t>11980</t>
  </si>
  <si>
    <t>42568</t>
  </si>
  <si>
    <t>27400</t>
  </si>
  <si>
    <t>11898</t>
  </si>
  <si>
    <t>29788</t>
  </si>
  <si>
    <t>_1</t>
  </si>
  <si>
    <t>10585</t>
  </si>
  <si>
    <t>Coeff</t>
  </si>
  <si>
    <t>Intercept</t>
  </si>
  <si>
    <t>model</t>
  </si>
  <si>
    <t>delta</t>
  </si>
  <si>
    <t>Actual</t>
  </si>
  <si>
    <t>Population = ALL</t>
  </si>
  <si>
    <t>Default</t>
  </si>
  <si>
    <t>N/A</t>
  </si>
  <si>
    <t>Population =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</si>
</sst>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rgb="FF7F7F7F"/>
      </right>
      <top/>
      <bottom/>
      <diagonal/>
    </border>
    <border>
      <left/>
      <right style="hair">
        <color theme="1" tint="0.49998474074526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horizontal="right"/>
    </xf>
    <xf numFmtId="16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</cellStyleXfs>
  <cellXfs count="30">
    <xf numFmtId="0" fontId="0" fillId="0" borderId="0" xfId="0">
      <alignment horizontal="right"/>
    </xf>
    <xf numFmtId="0" fontId="2" fillId="0" borderId="1" xfId="4" applyFill="1">
      <alignment horizontal="left"/>
    </xf>
    <xf numFmtId="0" fontId="2" fillId="0" borderId="1" xfId="4">
      <alignment horizontal="left"/>
    </xf>
    <xf numFmtId="14" fontId="0" fillId="0" borderId="0" xfId="9" applyFont="1">
      <alignment horizontal="right"/>
    </xf>
    <xf numFmtId="0" fontId="0" fillId="0" borderId="0" xfId="6" applyFont="1">
      <alignment horizontal="left" indent="5"/>
    </xf>
    <xf numFmtId="1" fontId="0" fillId="0" borderId="0" xfId="2" applyFont="1">
      <alignment horizontal="right"/>
    </xf>
    <xf numFmtId="164" fontId="0" fillId="0" borderId="0" xfId="1" applyFont="1" applyAlignment="1">
      <alignment horizontal="right"/>
    </xf>
    <xf numFmtId="164" fontId="0" fillId="0" borderId="3" xfId="1" applyFont="1" applyBorder="1" applyAlignment="1">
      <alignment horizontal="right"/>
    </xf>
    <xf numFmtId="10" fontId="0" fillId="0" borderId="3" xfId="3" applyFont="1" applyBorder="1" applyAlignment="1">
      <alignment horizontal="right"/>
    </xf>
    <xf numFmtId="1" fontId="0" fillId="0" borderId="3" xfId="2" applyFont="1" applyBorder="1">
      <alignment horizontal="right"/>
    </xf>
    <xf numFmtId="14" fontId="0" fillId="0" borderId="3" xfId="9" applyFont="1" applyBorder="1">
      <alignment horizontal="right"/>
    </xf>
    <xf numFmtId="164" fontId="0" fillId="2" borderId="2" xfId="1" applyFont="1" applyFill="1" applyBorder="1" applyAlignment="1">
      <alignment horizontal="right"/>
    </xf>
    <xf numFmtId="1" fontId="0" fillId="2" borderId="2" xfId="2" applyFont="1" applyFill="1" applyBorder="1">
      <alignment horizontal="right"/>
    </xf>
    <xf numFmtId="0" fontId="0" fillId="0" borderId="0" xfId="10" applyFont="1">
      <alignment horizontal="center" wrapText="1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0" fillId="0" borderId="0" xfId="0" applyAlignment="1"/>
    <xf numFmtId="0" fontId="0" fillId="0" borderId="0" xfId="0" applyNumberFormat="1">
      <alignment horizontal="right"/>
    </xf>
    <xf numFmtId="1" fontId="0" fillId="0" borderId="0" xfId="0" applyNumberFormat="1">
      <alignment horizontal="right"/>
    </xf>
    <xf numFmtId="11" fontId="3" fillId="0" borderId="0" xfId="0" applyNumberFormat="1" applyFont="1" applyAlignment="1">
      <alignment horizontal="right" vertical="center"/>
    </xf>
    <xf numFmtId="2" fontId="0" fillId="0" borderId="0" xfId="0" applyNumberFormat="1">
      <alignment horizontal="right"/>
    </xf>
    <xf numFmtId="0" fontId="1" fillId="0" borderId="4" xfId="5" applyBorder="1">
      <alignment horizontal="right" indent="1"/>
    </xf>
    <xf numFmtId="0" fontId="1" fillId="0" borderId="0" xfId="6">
      <alignment horizontal="left" indent="5"/>
    </xf>
    <xf numFmtId="0" fontId="1" fillId="0" borderId="6" xfId="6" applyBorder="1">
      <alignment horizontal="left" indent="5"/>
    </xf>
    <xf numFmtId="0" fontId="0" fillId="0" borderId="0" xfId="6" applyFont="1">
      <alignment horizontal="left" indent="5"/>
    </xf>
    <xf numFmtId="0" fontId="0" fillId="0" borderId="5" xfId="6" applyFont="1" applyBorder="1">
      <alignment horizontal="left" indent="5"/>
    </xf>
    <xf numFmtId="0" fontId="1" fillId="0" borderId="5" xfId="6" applyBorder="1">
      <alignment horizontal="left" indent="5"/>
    </xf>
    <xf numFmtId="0" fontId="0" fillId="0" borderId="7" xfId="0" applyBorder="1">
      <alignment horizontal="right"/>
    </xf>
    <xf numFmtId="0" fontId="0" fillId="3" borderId="7" xfId="0" applyFill="1" applyBorder="1">
      <alignment horizontal="right"/>
    </xf>
    <xf numFmtId="0" fontId="0" fillId="4" borderId="7" xfId="0" applyFill="1" applyBorder="1">
      <alignment horizontal="right"/>
    </xf>
  </cellXfs>
  <cellStyles count="11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Title" xfId="4" builtinId="15" customBuiltin="1"/>
  </cellStyles>
  <dxfs count="17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border outline="0">
        <bottom style="thin">
          <color indexed="2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Data!$A$2:$A$163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37</c:v>
                </c:pt>
                <c:pt idx="16">
                  <c:v>38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59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78</c:v>
                </c:pt>
                <c:pt idx="34">
                  <c:v>79</c:v>
                </c:pt>
                <c:pt idx="35">
                  <c:v>90</c:v>
                </c:pt>
                <c:pt idx="36">
                  <c:v>94</c:v>
                </c:pt>
                <c:pt idx="37">
                  <c:v>106</c:v>
                </c:pt>
                <c:pt idx="38">
                  <c:v>128</c:v>
                </c:pt>
                <c:pt idx="39">
                  <c:v>134</c:v>
                </c:pt>
                <c:pt idx="40">
                  <c:v>136</c:v>
                </c:pt>
                <c:pt idx="41">
                  <c:v>146</c:v>
                </c:pt>
                <c:pt idx="42">
                  <c:v>157</c:v>
                </c:pt>
              </c:numCache>
            </c:numRef>
          </c:xVal>
          <c:yVal>
            <c:numRef>
              <c:f>Data!$C$2:$C$163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6-47D6-B0AE-17CB56C7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98840"/>
        <c:axId val="852424096"/>
      </c:scatterChart>
      <c:valAx>
        <c:axId val="85239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24096"/>
        <c:crosses val="autoZero"/>
        <c:crossBetween val="midCat"/>
      </c:valAx>
      <c:valAx>
        <c:axId val="8524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9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577731-088A-44D8-8506-E4F8CC01089C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00ABB-645F-44B4-A6E1-9A2ECE43E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BC3A3E-1D05-43F4-BD77-E6223D414D6E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description" tableColumnId="2"/>
      <queryTableField id="3" name="price" tableColumnId="3"/>
      <queryTableField id="4" name="mileage" tableColumnId="4"/>
      <queryTableField id="5" name="year" tableColumnId="5"/>
      <queryTableField id="6" name="age" tableColumnId="6"/>
      <queryTableField id="7" name="transmission" tableColumnId="7"/>
      <queryTableField id="8" name="size" tableColumnId="8"/>
      <queryTableField id="9" name="power" tableColumnId="9"/>
      <queryTableField id="10" name="fuel" tableColumnId="10"/>
      <queryTableField id="11" name="Column1" tableColumnId="11"/>
      <queryTableField id="12" name="_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F9B547-850F-499B-9CF3-A0F077C3CC0E}" name="cars__3" displayName="cars__3" ref="A1:L163" tableType="queryTable" totalsRowShown="0">
  <autoFilter ref="A1:L163" xr:uid="{5645B1F1-36D7-4051-84F8-2C4D0581842D}">
    <filterColumn colId="6">
      <filters>
        <filter val="Automatic"/>
      </filters>
    </filterColumn>
  </autoFilter>
  <tableColumns count="12">
    <tableColumn id="1" xr3:uid="{8CA4848D-4962-40D9-8E11-1D03C8C46034}" uniqueName="1" name="id" queryTableFieldId="1"/>
    <tableColumn id="2" xr3:uid="{67255ED0-A850-4F70-A10B-BF25245D8375}" uniqueName="2" name="description" queryTableFieldId="2" dataDxfId="14"/>
    <tableColumn id="3" xr3:uid="{2AA9902C-33D6-48A4-B1F6-F65A390BAF46}" uniqueName="3" name="price" queryTableFieldId="3" dataDxfId="13"/>
    <tableColumn id="4" xr3:uid="{CA82153A-1642-49BD-A5FE-7DCE17FBEE72}" uniqueName="4" name="mileage" queryTableFieldId="4" dataDxfId="12"/>
    <tableColumn id="5" xr3:uid="{C36AF5D4-A79A-4CE7-98A5-6E7F4F2F26F9}" uniqueName="5" name="year" queryTableFieldId="5"/>
    <tableColumn id="6" xr3:uid="{8D47DBE4-8CC4-4FBB-A33A-CEFFA3999C4D}" uniqueName="6" name="age" queryTableFieldId="6"/>
    <tableColumn id="7" xr3:uid="{52D92DA7-F128-4594-BE95-6FDB3188FB46}" uniqueName="7" name="transmission" queryTableFieldId="7" dataDxfId="11"/>
    <tableColumn id="8" xr3:uid="{A8E37FB4-71EA-4042-9170-6EC7B3F933E5}" uniqueName="8" name="size" queryTableFieldId="8" dataDxfId="10"/>
    <tableColumn id="9" xr3:uid="{1B49925B-4BA3-4497-BA81-F357B7791C8C}" uniqueName="9" name="power" queryTableFieldId="9" dataDxfId="9"/>
    <tableColumn id="10" xr3:uid="{B5536F3E-7DD3-4FB5-8E35-C575D5CF36E6}" uniqueName="10" name="fuel" queryTableFieldId="10" dataDxfId="8"/>
    <tableColumn id="11" xr3:uid="{FF3C3ED0-BDE4-49C3-BB02-5E0C0CFFB804}" uniqueName="11" name="Column1" queryTableFieldId="11" dataDxfId="7"/>
    <tableColumn id="12" xr3:uid="{7EB840AE-E50D-4593-8843-2390EDC687FC}" uniqueName="12" name="_1" queryTableFieldId="1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5:H375" totalsRowShown="0" dataDxfId="16" tableBorderDxfId="15" headerRowCellStyle="Heading 3" dataCellStyle="Currency">
  <autoFilter ref="B15:H37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dataCellStyle="Comma">
      <calculatedColumnFormula>IFERROR(IF(Loan_Not_Paid*Values_Entered,Payment_Number,""), "")</calculatedColumnFormula>
    </tableColumn>
    <tableColumn id="2" xr3:uid="{00000000-0010-0000-0000-000002000000}" name="Payment_x000a_Date" dataCellStyle="Date">
      <calculatedColumnFormula>IFERROR(IF(Loan_Not_Paid*Values_Entered,Payment_Date,""), "")</calculatedColumnFormula>
    </tableColumn>
    <tableColumn id="3" xr3:uid="{00000000-0010-0000-0000-000003000000}" name="Beginning_x000a_Balance" dataCellStyle="Currency">
      <calculatedColumnFormula>IFERROR(IF(Loan_Not_Paid*Values_Entered,Beginning_Balance,""), "")</calculatedColumnFormula>
    </tableColumn>
    <tableColumn id="4" xr3:uid="{00000000-0010-0000-0000-000004000000}" name="Payment" dataCellStyle="Currency">
      <calculatedColumnFormula>IFERROR(IF(Loan_Not_Paid*Values_Entered,Monthly_Payment,""), "")</calculatedColumnFormula>
    </tableColumn>
    <tableColumn id="5" xr3:uid="{00000000-0010-0000-0000-000005000000}" name="Principal" dataCellStyle="Currency">
      <calculatedColumnFormula>IFERROR(IF(Loan_Not_Paid*Values_Entered,Principal,""), "")</calculatedColumnFormula>
    </tableColumn>
    <tableColumn id="6" xr3:uid="{00000000-0010-0000-0000-000006000000}" name="Interest" dataCellStyle="Currency">
      <calculatedColumnFormula>IFERROR(IF(Loan_Not_Paid*Values_Entered,Interest,""), "")</calculatedColumnFormula>
    </tableColumn>
    <tableColumn id="7" xr3:uid="{00000000-0010-0000-0000-000007000000}" name="Ending_x000a_Balance" dataCellStyle="Currency">
      <calculatedColumnFormula>IFERROR(IF(Loan_Not_Paid*Values_Entered,Ending_Balance,""), "")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5743-5095-48ED-B669-DD4FEBCA336A}">
  <dimension ref="A1:E12"/>
  <sheetViews>
    <sheetView tabSelected="1" workbookViewId="0">
      <selection activeCell="E15" sqref="E15"/>
    </sheetView>
  </sheetViews>
  <sheetFormatPr defaultRowHeight="16.5" x14ac:dyDescent="0.3"/>
  <cols>
    <col min="1" max="1" width="15" bestFit="1" customWidth="1"/>
    <col min="2" max="2" width="11.375" customWidth="1"/>
    <col min="3" max="3" width="10.25" customWidth="1"/>
    <col min="5" max="5" width="9" customWidth="1"/>
  </cols>
  <sheetData>
    <row r="1" spans="1:5" x14ac:dyDescent="0.3">
      <c r="A1" s="29" t="s">
        <v>354</v>
      </c>
      <c r="B1" s="28"/>
      <c r="C1" s="28"/>
      <c r="D1" s="28"/>
      <c r="E1" s="28"/>
    </row>
    <row r="2" spans="1:5" x14ac:dyDescent="0.3">
      <c r="A2" s="28"/>
      <c r="B2" s="28"/>
      <c r="C2" s="29" t="s">
        <v>349</v>
      </c>
      <c r="D2" s="29" t="s">
        <v>355</v>
      </c>
      <c r="E2" s="29" t="s">
        <v>353</v>
      </c>
    </row>
    <row r="3" spans="1:5" x14ac:dyDescent="0.3">
      <c r="A3" s="28"/>
      <c r="B3" s="29" t="s">
        <v>350</v>
      </c>
      <c r="C3" s="29">
        <v>17790</v>
      </c>
      <c r="D3" s="29">
        <v>1</v>
      </c>
      <c r="E3" s="29">
        <v>1</v>
      </c>
    </row>
    <row r="4" spans="1:5" x14ac:dyDescent="0.3">
      <c r="A4" s="28"/>
      <c r="B4" s="29" t="s">
        <v>20</v>
      </c>
      <c r="C4" s="29">
        <v>-1176</v>
      </c>
      <c r="D4" s="27">
        <v>1</v>
      </c>
      <c r="E4" s="27">
        <v>2</v>
      </c>
    </row>
    <row r="5" spans="1:5" x14ac:dyDescent="0.3">
      <c r="A5" s="28"/>
      <c r="B5" s="29" t="s">
        <v>33</v>
      </c>
      <c r="C5" s="29">
        <v>-5.015E-2</v>
      </c>
      <c r="D5" s="27">
        <v>1</v>
      </c>
      <c r="E5" s="27">
        <v>10000</v>
      </c>
    </row>
    <row r="6" spans="1:5" x14ac:dyDescent="0.3">
      <c r="A6" s="28"/>
      <c r="B6" s="29" t="s">
        <v>17</v>
      </c>
      <c r="C6" s="29" t="s">
        <v>356</v>
      </c>
      <c r="D6" s="29">
        <f>D3*C3+D4*C4+D5*C5</f>
        <v>16613.949850000001</v>
      </c>
      <c r="E6" s="29">
        <f>E3*C3+E4*C4+E5*C5</f>
        <v>14936.5</v>
      </c>
    </row>
    <row r="7" spans="1:5" x14ac:dyDescent="0.3">
      <c r="A7" s="29" t="s">
        <v>357</v>
      </c>
      <c r="B7" s="28"/>
      <c r="C7" s="28"/>
      <c r="D7" s="28"/>
      <c r="E7" s="28"/>
    </row>
    <row r="8" spans="1:5" x14ac:dyDescent="0.3">
      <c r="A8" s="28"/>
      <c r="B8" s="28"/>
      <c r="C8" s="29" t="s">
        <v>349</v>
      </c>
      <c r="D8" s="29" t="s">
        <v>355</v>
      </c>
      <c r="E8" s="29" t="s">
        <v>353</v>
      </c>
    </row>
    <row r="9" spans="1:5" x14ac:dyDescent="0.3">
      <c r="A9" s="28"/>
      <c r="B9" s="29" t="s">
        <v>350</v>
      </c>
      <c r="C9" s="29">
        <v>18710</v>
      </c>
      <c r="D9" s="29">
        <v>1</v>
      </c>
      <c r="E9" s="29">
        <v>1</v>
      </c>
    </row>
    <row r="10" spans="1:5" x14ac:dyDescent="0.3">
      <c r="A10" s="28"/>
      <c r="B10" s="29" t="s">
        <v>20</v>
      </c>
      <c r="C10" s="29">
        <v>-901</v>
      </c>
      <c r="D10" s="27">
        <v>1</v>
      </c>
      <c r="E10" s="27">
        <v>2</v>
      </c>
    </row>
    <row r="11" spans="1:5" x14ac:dyDescent="0.3">
      <c r="A11" s="28"/>
      <c r="B11" s="29" t="s">
        <v>33</v>
      </c>
      <c r="C11" s="29">
        <v>-8.4849999999999995E-2</v>
      </c>
      <c r="D11" s="27">
        <v>1</v>
      </c>
      <c r="E11" s="27">
        <v>10000</v>
      </c>
    </row>
    <row r="12" spans="1:5" x14ac:dyDescent="0.3">
      <c r="A12" s="28"/>
      <c r="B12" s="29" t="s">
        <v>17</v>
      </c>
      <c r="C12" s="29" t="s">
        <v>356</v>
      </c>
      <c r="D12" s="29">
        <f>D9*C9+D10*C10+D11*C11</f>
        <v>17808.915150000001</v>
      </c>
      <c r="E12" s="29">
        <f>E9*C9+E10*C10+E11*C11</f>
        <v>16059.5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905-2299-4738-8B9C-00D81D232BAE}">
  <sheetPr codeName="Sheet2"/>
  <dimension ref="A1:I193"/>
  <sheetViews>
    <sheetView workbookViewId="0">
      <selection sqref="A1:B4"/>
    </sheetView>
  </sheetViews>
  <sheetFormatPr defaultRowHeight="16.5" x14ac:dyDescent="0.3"/>
  <cols>
    <col min="1" max="1" width="9" customWidth="1"/>
    <col min="2" max="2" width="11" customWidth="1"/>
    <col min="4" max="4" width="51.625" bestFit="1" customWidth="1"/>
  </cols>
  <sheetData>
    <row r="1" spans="1:6" x14ac:dyDescent="0.3">
      <c r="C1" s="16"/>
    </row>
    <row r="2" spans="1:6" x14ac:dyDescent="0.3">
      <c r="C2" s="16"/>
    </row>
    <row r="3" spans="1:6" x14ac:dyDescent="0.3">
      <c r="C3" s="16"/>
    </row>
    <row r="4" spans="1:6" x14ac:dyDescent="0.3">
      <c r="C4" s="16"/>
    </row>
    <row r="5" spans="1:6" x14ac:dyDescent="0.3">
      <c r="B5" s="16"/>
      <c r="C5" s="16"/>
    </row>
    <row r="6" spans="1:6" x14ac:dyDescent="0.3">
      <c r="A6" s="16" t="s">
        <v>35</v>
      </c>
      <c r="B6" s="16" t="s">
        <v>39</v>
      </c>
      <c r="C6" s="16" t="s">
        <v>37</v>
      </c>
      <c r="D6" s="16" t="s">
        <v>36</v>
      </c>
      <c r="E6" s="16" t="s">
        <v>351</v>
      </c>
      <c r="F6" s="16" t="s">
        <v>352</v>
      </c>
    </row>
    <row r="7" spans="1:6" x14ac:dyDescent="0.3">
      <c r="A7" s="16" t="str">
        <f>cars__3[[#This Row],[description]]</f>
        <v>Nissan Juke 1.6 DIG-T 4X4 Nismo RS 5-Door Hatchback 5dr</v>
      </c>
      <c r="B7" s="16">
        <f>cars__3[[#This Row],[age]]</f>
        <v>1</v>
      </c>
      <c r="C7" s="16" t="str">
        <f>cars__3[[#This Row],[mileage]]</f>
        <v>2063</v>
      </c>
      <c r="D7" s="16" t="str">
        <f>cars__3[[#This Row],[price]]</f>
        <v>18989</v>
      </c>
      <c r="E7" s="20">
        <f>Calculators!$C$3+Calculators!$C$4*B7+Calculators!$C$5*C7</f>
        <v>16510.540550000002</v>
      </c>
      <c r="F7" s="20">
        <f>D7-E7</f>
        <v>2478.4594499999985</v>
      </c>
    </row>
    <row r="8" spans="1:6" x14ac:dyDescent="0.3">
      <c r="A8" s="16" t="str">
        <f>cars__3[[#This Row],[description]]</f>
        <v>Nissan Juke 1.6 DiG-T Nismo RS (Recaro/Tech Pack) 5dr</v>
      </c>
      <c r="B8" s="16">
        <f>cars__3[[#This Row],[age]]</f>
        <v>0</v>
      </c>
      <c r="C8" s="16" t="str">
        <f>cars__3[[#This Row],[mileage]]</f>
        <v>5000</v>
      </c>
      <c r="D8" s="16" t="str">
        <f>cars__3[[#This Row],[price]]</f>
        <v>18900</v>
      </c>
      <c r="E8" s="20">
        <f>Calculators!$C$3+Calculators!$C$4*B8+Calculators!$C$5*C8</f>
        <v>17539.25</v>
      </c>
      <c r="F8" s="20">
        <f t="shared" ref="F8:F44" si="0">D8-E8</f>
        <v>1360.75</v>
      </c>
    </row>
    <row r="9" spans="1:6" x14ac:dyDescent="0.3">
      <c r="A9" s="16" t="str">
        <f>cars__3[[#This Row],[description]]</f>
        <v>Nissan Juke 1.6 DIG-T Nismo RS 5-Door Hatchback 5dr</v>
      </c>
      <c r="B9" s="16">
        <f>cars__3[[#This Row],[age]]</f>
        <v>0</v>
      </c>
      <c r="C9" s="16" t="str">
        <f>cars__3[[#This Row],[mileage]]</f>
        <v>25</v>
      </c>
      <c r="D9" s="16" t="str">
        <f>cars__3[[#This Row],[price]]</f>
        <v>18795</v>
      </c>
      <c r="E9" s="20">
        <f>Calculators!$C$3+Calculators!$C$4*B9+Calculators!$C$5*C9</f>
        <v>17788.74625</v>
      </c>
      <c r="F9" s="20">
        <f t="shared" si="0"/>
        <v>1006.2537499999999</v>
      </c>
    </row>
    <row r="10" spans="1:6" x14ac:dyDescent="0.3">
      <c r="A10" s="16" t="str">
        <f>cars__3[[#This Row],[description]]</f>
        <v>Nissan Juke 1.6 DIG-T 4X4 Nismo RS 5-Door Hatchback 5dr</v>
      </c>
      <c r="B10" s="16">
        <f>cars__3[[#This Row],[age]]</f>
        <v>1</v>
      </c>
      <c r="C10" s="16" t="str">
        <f>cars__3[[#This Row],[mileage]]</f>
        <v>5061</v>
      </c>
      <c r="D10" s="16" t="str">
        <f>cars__3[[#This Row],[price]]</f>
        <v>18495</v>
      </c>
      <c r="E10" s="20">
        <f>Calculators!$C$3+Calculators!$C$4*B10+Calculators!$C$5*C10</f>
        <v>16360.190850000001</v>
      </c>
      <c r="F10" s="20">
        <f t="shared" si="0"/>
        <v>2134.8091499999991</v>
      </c>
    </row>
    <row r="11" spans="1:6" x14ac:dyDescent="0.3">
      <c r="A11" s="16" t="str">
        <f>cars__3[[#This Row],[description]]</f>
        <v>Nissan Juke 1.6 DIG-T Nismo RS 5-Door Hatchback 5dr</v>
      </c>
      <c r="B11" s="16">
        <f>cars__3[[#This Row],[age]]</f>
        <v>0</v>
      </c>
      <c r="C11" s="16" t="str">
        <f>cars__3[[#This Row],[mileage]]</f>
        <v>25</v>
      </c>
      <c r="D11" s="16" t="str">
        <f>cars__3[[#This Row],[price]]</f>
        <v>18395</v>
      </c>
      <c r="E11" s="20">
        <f>Calculators!$C$3+Calculators!$C$4*B11+Calculators!$C$5*C11</f>
        <v>17788.74625</v>
      </c>
      <c r="F11" s="20">
        <f t="shared" si="0"/>
        <v>606.25374999999985</v>
      </c>
    </row>
    <row r="12" spans="1:6" x14ac:dyDescent="0.3">
      <c r="A12" s="16" t="str">
        <f>cars__3[[#This Row],[description]]</f>
        <v>Nissan Juke 1.6 DIG-T Nismo RS 5dr</v>
      </c>
      <c r="B12" s="16">
        <f>cars__3[[#This Row],[age]]</f>
        <v>1</v>
      </c>
      <c r="C12" s="16" t="str">
        <f>cars__3[[#This Row],[mileage]]</f>
        <v>5678</v>
      </c>
      <c r="D12" s="16" t="str">
        <f>cars__3[[#This Row],[price]]</f>
        <v>17999</v>
      </c>
      <c r="E12" s="20">
        <f>Calculators!$C$3+Calculators!$C$4*B12+Calculators!$C$5*C12</f>
        <v>16329.248299999999</v>
      </c>
      <c r="F12" s="20">
        <f t="shared" si="0"/>
        <v>1669.7517000000007</v>
      </c>
    </row>
    <row r="13" spans="1:6" x14ac:dyDescent="0.3">
      <c r="A13" s="16" t="str">
        <f>cars__3[[#This Row],[description]]</f>
        <v>Nissan Juke 1.6 DIG-T Nismo RS Recaro Tech Pack 5-Door Hatch 5dr</v>
      </c>
      <c r="B13" s="16">
        <f>cars__3[[#This Row],[age]]</f>
        <v>1</v>
      </c>
      <c r="C13" s="16" t="str">
        <f>cars__3[[#This Row],[mileage]]</f>
        <v>400</v>
      </c>
      <c r="D13" s="16" t="str">
        <f>cars__3[[#This Row],[price]]</f>
        <v>17995</v>
      </c>
      <c r="E13" s="20">
        <f>Calculators!$C$3+Calculators!$C$4*B13+Calculators!$C$5*C13</f>
        <v>16593.939999999999</v>
      </c>
      <c r="F13" s="20">
        <f t="shared" si="0"/>
        <v>1401.0600000000013</v>
      </c>
    </row>
    <row r="14" spans="1:6" x14ac:dyDescent="0.3">
      <c r="A14" s="16" t="str">
        <f>cars__3[[#This Row],[description]]</f>
        <v>Nissan Juke 1.6 DIG-T Nismo RS Recaro Tech 5-Door Hatchback 5dr</v>
      </c>
      <c r="B14" s="16">
        <f>cars__3[[#This Row],[age]]</f>
        <v>1</v>
      </c>
      <c r="C14" s="16" t="str">
        <f>cars__3[[#This Row],[mileage]]</f>
        <v>3500</v>
      </c>
      <c r="D14" s="16" t="str">
        <f>cars__3[[#This Row],[price]]</f>
        <v>17495</v>
      </c>
      <c r="E14" s="20">
        <f>Calculators!$C$3+Calculators!$C$4*B14+Calculators!$C$5*C14</f>
        <v>16438.474999999999</v>
      </c>
      <c r="F14" s="20">
        <f t="shared" si="0"/>
        <v>1056.5250000000015</v>
      </c>
    </row>
    <row r="15" spans="1:6" x14ac:dyDescent="0.3">
      <c r="A15" s="16" t="str">
        <f>cars__3[[#This Row],[description]]</f>
        <v>Nissan Juke 1.6 DIG-T Nismo RS M-Xtronic 4X4 5dr</v>
      </c>
      <c r="B15" s="16">
        <f>cars__3[[#This Row],[age]]</f>
        <v>1</v>
      </c>
      <c r="C15" s="16" t="str">
        <f>cars__3[[#This Row],[mileage]]</f>
        <v>3200</v>
      </c>
      <c r="D15" s="16" t="str">
        <f>cars__3[[#This Row],[price]]</f>
        <v>17400</v>
      </c>
      <c r="E15" s="20">
        <f>Calculators!$C$3+Calculators!$C$4*B15+Calculators!$C$5*C15</f>
        <v>16453.52</v>
      </c>
      <c r="F15" s="20">
        <f t="shared" si="0"/>
        <v>946.47999999999956</v>
      </c>
    </row>
    <row r="16" spans="1:6" x14ac:dyDescent="0.3">
      <c r="A16" s="16" t="str">
        <f>cars__3[[#This Row],[description]]</f>
        <v>Nissan Juke 1.6 DIG-T Nismo RS 5-Door Hatchback 5dr</v>
      </c>
      <c r="B16" s="16">
        <f>cars__3[[#This Row],[age]]</f>
        <v>1</v>
      </c>
      <c r="C16" s="16" t="str">
        <f>cars__3[[#This Row],[mileage]]</f>
        <v>2400</v>
      </c>
      <c r="D16" s="16" t="str">
        <f>cars__3[[#This Row],[price]]</f>
        <v>17000</v>
      </c>
      <c r="E16" s="20">
        <f>Calculators!$C$3+Calculators!$C$4*B16+Calculators!$C$5*C16</f>
        <v>16493.64</v>
      </c>
      <c r="F16" s="20">
        <f t="shared" si="0"/>
        <v>506.36000000000058</v>
      </c>
    </row>
    <row r="17" spans="1:6" x14ac:dyDescent="0.3">
      <c r="A17" s="16" t="str">
        <f>cars__3[[#This Row],[description]]</f>
        <v>Nissan Juke 1.6 DiG-T Nismo RS [Recaro/Tec Pk] 5dr 4WD Xtronic</v>
      </c>
      <c r="B17" s="16">
        <f>cars__3[[#This Row],[age]]</f>
        <v>2</v>
      </c>
      <c r="C17" s="16" t="str">
        <f>cars__3[[#This Row],[mileage]]</f>
        <v>6211</v>
      </c>
      <c r="D17" s="16" t="str">
        <f>cars__3[[#This Row],[price]]</f>
        <v>16999</v>
      </c>
      <c r="E17" s="20">
        <f>Calculators!$C$3+Calculators!$C$4*B17+Calculators!$C$5*C17</f>
        <v>15126.51835</v>
      </c>
      <c r="F17" s="20">
        <f t="shared" si="0"/>
        <v>1872.4816499999997</v>
      </c>
    </row>
    <row r="18" spans="1:6" x14ac:dyDescent="0.3">
      <c r="A18" s="16" t="str">
        <f>cars__3[[#This Row],[description]]</f>
        <v>Nissan Juke 1.6 DiG-T Nismo RS 5dr</v>
      </c>
      <c r="B18" s="16">
        <f>cars__3[[#This Row],[age]]</f>
        <v>1</v>
      </c>
      <c r="C18" s="16" t="str">
        <f>cars__3[[#This Row],[mileage]]</f>
        <v>8428</v>
      </c>
      <c r="D18" s="16" t="str">
        <f>cars__3[[#This Row],[price]]</f>
        <v>16995</v>
      </c>
      <c r="E18" s="20">
        <f>Calculators!$C$3+Calculators!$C$4*B18+Calculators!$C$5*C18</f>
        <v>16191.335800000001</v>
      </c>
      <c r="F18" s="20">
        <f t="shared" si="0"/>
        <v>803.66419999999925</v>
      </c>
    </row>
    <row r="19" spans="1:6" x14ac:dyDescent="0.3">
      <c r="A19" s="16" t="str">
        <f>cars__3[[#This Row],[description]]</f>
        <v>Nissan Juke 1.6 DIG-T Nismo RS 5-Door Hatchback 5dr</v>
      </c>
      <c r="B19" s="16">
        <f>cars__3[[#This Row],[age]]</f>
        <v>1</v>
      </c>
      <c r="C19" s="16" t="str">
        <f>cars__3[[#This Row],[mileage]]</f>
        <v>5090</v>
      </c>
      <c r="D19" s="16" t="str">
        <f>cars__3[[#This Row],[price]]</f>
        <v>16995</v>
      </c>
      <c r="E19" s="20">
        <f>Calculators!$C$3+Calculators!$C$4*B19+Calculators!$C$5*C19</f>
        <v>16358.736500000001</v>
      </c>
      <c r="F19" s="20">
        <f t="shared" si="0"/>
        <v>636.26349999999911</v>
      </c>
    </row>
    <row r="20" spans="1:6" x14ac:dyDescent="0.3">
      <c r="A20" s="16" t="str">
        <f>cars__3[[#This Row],[description]]</f>
        <v>Nissan Juke 1.6 DIG-T 4X4 Nismo RS 5-Door Hatchback 5dr</v>
      </c>
      <c r="B20" s="16">
        <f>cars__3[[#This Row],[age]]</f>
        <v>3</v>
      </c>
      <c r="C20" s="16" t="str">
        <f>cars__3[[#This Row],[mileage]]</f>
        <v>10585</v>
      </c>
      <c r="D20" s="16" t="str">
        <f>cars__3[[#This Row],[price]]</f>
        <v>16995</v>
      </c>
      <c r="E20" s="20">
        <f>Calculators!$C$3+Calculators!$C$4*B20+Calculators!$C$5*C20</f>
        <v>13731.162249999999</v>
      </c>
      <c r="F20" s="20">
        <f t="shared" si="0"/>
        <v>3263.8377500000006</v>
      </c>
    </row>
    <row r="21" spans="1:6" x14ac:dyDescent="0.3">
      <c r="A21" s="16" t="str">
        <f>cars__3[[#This Row],[description]]</f>
        <v>Nissan Juke 1.6 DIG-T Nismo RS 5-Door Hatchback 5dr</v>
      </c>
      <c r="B21" s="16">
        <f>cars__3[[#This Row],[age]]</f>
        <v>1</v>
      </c>
      <c r="C21" s="16" t="str">
        <f>cars__3[[#This Row],[mileage]]</f>
        <v>5954</v>
      </c>
      <c r="D21" s="16" t="str">
        <f>cars__3[[#This Row],[price]]</f>
        <v>16995</v>
      </c>
      <c r="E21" s="20">
        <f>Calculators!$C$3+Calculators!$C$4*B21+Calculators!$C$5*C21</f>
        <v>16315.4069</v>
      </c>
      <c r="F21" s="20">
        <f t="shared" si="0"/>
        <v>679.59310000000005</v>
      </c>
    </row>
    <row r="22" spans="1:6" x14ac:dyDescent="0.3">
      <c r="A22" s="16" t="str">
        <f>cars__3[[#This Row],[description]]</f>
        <v>Nissan Juke 1.6 DIG-T 4X4 Nismo RS 5-Door Hatchback 5dr</v>
      </c>
      <c r="B22" s="16">
        <f>cars__3[[#This Row],[age]]</f>
        <v>1</v>
      </c>
      <c r="C22" s="16" t="str">
        <f>cars__3[[#This Row],[mileage]]</f>
        <v>3809</v>
      </c>
      <c r="D22" s="16" t="str">
        <f>cars__3[[#This Row],[price]]</f>
        <v>16995</v>
      </c>
      <c r="E22" s="20">
        <f>Calculators!$C$3+Calculators!$C$4*B22+Calculators!$C$5*C22</f>
        <v>16422.978650000001</v>
      </c>
      <c r="F22" s="20">
        <f t="shared" si="0"/>
        <v>572.02134999999907</v>
      </c>
    </row>
    <row r="23" spans="1:6" x14ac:dyDescent="0.3">
      <c r="A23" s="16" t="str">
        <f>cars__3[[#This Row],[description]]</f>
        <v>Nissan Juke 1.6 DiG-T Nismo RS 5dr 4WD Xtronic</v>
      </c>
      <c r="B23" s="16">
        <f>cars__3[[#This Row],[age]]</f>
        <v>2</v>
      </c>
      <c r="C23" s="16" t="str">
        <f>cars__3[[#This Row],[mileage]]</f>
        <v>3007</v>
      </c>
      <c r="D23" s="16" t="str">
        <f>cars__3[[#This Row],[price]]</f>
        <v>16990</v>
      </c>
      <c r="E23" s="20">
        <f>Calculators!$C$3+Calculators!$C$4*B23+Calculators!$C$5*C23</f>
        <v>15287.19895</v>
      </c>
      <c r="F23" s="20">
        <f t="shared" si="0"/>
        <v>1702.80105</v>
      </c>
    </row>
    <row r="24" spans="1:6" x14ac:dyDescent="0.3">
      <c r="A24" s="16" t="str">
        <f>cars__3[[#This Row],[description]]</f>
        <v>Nissan Juke 1.6 DiG-T Nismo RS 5dr</v>
      </c>
      <c r="B24" s="16">
        <f>cars__3[[#This Row],[age]]</f>
        <v>1</v>
      </c>
      <c r="C24" s="16" t="str">
        <f>cars__3[[#This Row],[mileage]]</f>
        <v>5000</v>
      </c>
      <c r="D24" s="16" t="str">
        <f>cars__3[[#This Row],[price]]</f>
        <v>16980</v>
      </c>
      <c r="E24" s="20">
        <f>Calculators!$C$3+Calculators!$C$4*B24+Calculators!$C$5*C24</f>
        <v>16363.25</v>
      </c>
      <c r="F24" s="20">
        <f t="shared" si="0"/>
        <v>616.75</v>
      </c>
    </row>
    <row r="25" spans="1:6" x14ac:dyDescent="0.3">
      <c r="A25" s="16" t="str">
        <f>cars__3[[#This Row],[description]]</f>
        <v>Nissan Juke 1.6 DIG-T 4X4 Nismo RS 5-Door Hatchback 5dr</v>
      </c>
      <c r="B25" s="16">
        <f>cars__3[[#This Row],[age]]</f>
        <v>1</v>
      </c>
      <c r="C25" s="16" t="str">
        <f>cars__3[[#This Row],[mileage]]</f>
        <v>10064</v>
      </c>
      <c r="D25" s="16" t="str">
        <f>cars__3[[#This Row],[price]]</f>
        <v>16885</v>
      </c>
      <c r="E25" s="20">
        <f>Calculators!$C$3+Calculators!$C$4*B25+Calculators!$C$5*C25</f>
        <v>16109.2904</v>
      </c>
      <c r="F25" s="20">
        <f t="shared" si="0"/>
        <v>775.70960000000014</v>
      </c>
    </row>
    <row r="26" spans="1:6" x14ac:dyDescent="0.3">
      <c r="A26" s="16" t="str">
        <f>cars__3[[#This Row],[description]]</f>
        <v>Nissan Juke 1.6 DIG-T 4X4 Nismo RS 5-Door Hatchback 5dr</v>
      </c>
      <c r="B26" s="16">
        <f>cars__3[[#This Row],[age]]</f>
        <v>1</v>
      </c>
      <c r="C26" s="16" t="str">
        <f>cars__3[[#This Row],[mileage]]</f>
        <v>5710</v>
      </c>
      <c r="D26" s="16" t="str">
        <f>cars__3[[#This Row],[price]]</f>
        <v>16465</v>
      </c>
      <c r="E26" s="20">
        <f>Calculators!$C$3+Calculators!$C$4*B26+Calculators!$C$5*C26</f>
        <v>16327.6435</v>
      </c>
      <c r="F26" s="20">
        <f t="shared" si="0"/>
        <v>137.35649999999987</v>
      </c>
    </row>
    <row r="27" spans="1:6" x14ac:dyDescent="0.3">
      <c r="A27" s="16" t="str">
        <f>cars__3[[#This Row],[description]]</f>
        <v>Nissan Juke 1.6 DIG-T 4X4 Nismo RS 5-Door Hatchback 5dr</v>
      </c>
      <c r="B27" s="16">
        <f>cars__3[[#This Row],[age]]</f>
        <v>1</v>
      </c>
      <c r="C27" s="16" t="str">
        <f>cars__3[[#This Row],[mileage]]</f>
        <v>8628</v>
      </c>
      <c r="D27" s="16" t="str">
        <f>cars__3[[#This Row],[price]]</f>
        <v>16234</v>
      </c>
      <c r="E27" s="20">
        <f>Calculators!$C$3+Calculators!$C$4*B27+Calculators!$C$5*C27</f>
        <v>16181.3058</v>
      </c>
      <c r="F27" s="20">
        <f t="shared" si="0"/>
        <v>52.69419999999991</v>
      </c>
    </row>
    <row r="28" spans="1:6" x14ac:dyDescent="0.3">
      <c r="A28" s="16" t="str">
        <f>cars__3[[#This Row],[description]]</f>
        <v>Nissan Juke 1.6 DIG-T Nismo RS SUV 5dr Petrol Manual (168 g/km</v>
      </c>
      <c r="B28" s="16">
        <f>cars__3[[#This Row],[age]]</f>
        <v>1</v>
      </c>
      <c r="C28" s="16" t="str">
        <f>cars__3[[#This Row],[mileage]]</f>
        <v>371</v>
      </c>
      <c r="D28" s="16" t="str">
        <f>cars__3[[#This Row],[price]]</f>
        <v>16000</v>
      </c>
      <c r="E28" s="20">
        <f>Calculators!$C$3+Calculators!$C$4*B28+Calculators!$C$5*C28</f>
        <v>16595.394349999999</v>
      </c>
      <c r="F28" s="20">
        <f t="shared" si="0"/>
        <v>-595.39434999999867</v>
      </c>
    </row>
    <row r="29" spans="1:6" x14ac:dyDescent="0.3">
      <c r="A29" s="16" t="str">
        <f>cars__3[[#This Row],[description]]</f>
        <v>Nissan Juke 1.6 DiG-T Nismo RS 5dr Xtronic 4WD</v>
      </c>
      <c r="B29" s="16">
        <f>cars__3[[#This Row],[age]]</f>
        <v>2</v>
      </c>
      <c r="C29" s="16" t="str">
        <f>cars__3[[#This Row],[mileage]]</f>
        <v>4470</v>
      </c>
      <c r="D29" s="16" t="str">
        <f>cars__3[[#This Row],[price]]</f>
        <v>15999</v>
      </c>
      <c r="E29" s="20">
        <f>Calculators!$C$3+Calculators!$C$4*B29+Calculators!$C$5*C29</f>
        <v>15213.8295</v>
      </c>
      <c r="F29" s="20">
        <f t="shared" si="0"/>
        <v>785.17050000000017</v>
      </c>
    </row>
    <row r="30" spans="1:6" x14ac:dyDescent="0.3">
      <c r="A30" s="16" t="str">
        <f>cars__3[[#This Row],[description]]</f>
        <v>Nissan Juke Nismo Rs Dig-t 1.6 5dr</v>
      </c>
      <c r="B30" s="16">
        <f>cars__3[[#This Row],[age]]</f>
        <v>1</v>
      </c>
      <c r="C30" s="16" t="str">
        <f>cars__3[[#This Row],[mileage]]</f>
        <v>3990</v>
      </c>
      <c r="D30" s="16" t="str">
        <f>cars__3[[#This Row],[price]]</f>
        <v>15990</v>
      </c>
      <c r="E30" s="20">
        <f>Calculators!$C$3+Calculators!$C$4*B30+Calculators!$C$5*C30</f>
        <v>16413.9015</v>
      </c>
      <c r="F30" s="20">
        <f t="shared" si="0"/>
        <v>-423.90149999999994</v>
      </c>
    </row>
    <row r="31" spans="1:6" x14ac:dyDescent="0.3">
      <c r="A31" s="16" t="str">
        <f>cars__3[[#This Row],[description]]</f>
        <v>Nissan Juke 1.6 DiG-T Nismo RS 5dr 4WD Xtronic</v>
      </c>
      <c r="B31" s="16">
        <f>cars__3[[#This Row],[age]]</f>
        <v>2</v>
      </c>
      <c r="C31" s="16" t="str">
        <f>cars__3[[#This Row],[mileage]]</f>
        <v>6646</v>
      </c>
      <c r="D31" s="16" t="str">
        <f>cars__3[[#This Row],[price]]</f>
        <v>15990</v>
      </c>
      <c r="E31" s="20">
        <f>Calculators!$C$3+Calculators!$C$4*B31+Calculators!$C$5*C31</f>
        <v>15104.703100000001</v>
      </c>
      <c r="F31" s="20">
        <f t="shared" si="0"/>
        <v>885.29689999999937</v>
      </c>
    </row>
    <row r="32" spans="1:6" x14ac:dyDescent="0.3">
      <c r="A32" s="16" t="str">
        <f>cars__3[[#This Row],[description]]</f>
        <v>Nissan Juke 1.6 DIG-T 4X4 Nismo RS 5-Door Hatchback 5dr</v>
      </c>
      <c r="B32" s="16">
        <f>cars__3[[#This Row],[age]]</f>
        <v>2</v>
      </c>
      <c r="C32" s="16" t="str">
        <f>cars__3[[#This Row],[mileage]]</f>
        <v>15157</v>
      </c>
      <c r="D32" s="16" t="str">
        <f>cars__3[[#This Row],[price]]</f>
        <v>15290</v>
      </c>
      <c r="E32" s="20">
        <f>Calculators!$C$3+Calculators!$C$4*B32+Calculators!$C$5*C32</f>
        <v>14677.87645</v>
      </c>
      <c r="F32" s="20">
        <f t="shared" si="0"/>
        <v>612.12355000000025</v>
      </c>
    </row>
    <row r="33" spans="1:6" x14ac:dyDescent="0.3">
      <c r="A33" s="16" t="str">
        <f>cars__3[[#This Row],[description]]</f>
        <v>Nissan Juke 1.6 DiG-T Nismo RS (Recaro Pack) 5dr</v>
      </c>
      <c r="B33" s="16">
        <f>cars__3[[#This Row],[age]]</f>
        <v>1</v>
      </c>
      <c r="C33" s="16" t="str">
        <f>cars__3[[#This Row],[mileage]]</f>
        <v>3360</v>
      </c>
      <c r="D33" s="16" t="str">
        <f>cars__3[[#This Row],[price]]</f>
        <v>15990</v>
      </c>
      <c r="E33" s="20">
        <f>Calculators!$C$3+Calculators!$C$4*B33+Calculators!$C$5*C33</f>
        <v>16445.495999999999</v>
      </c>
      <c r="F33" s="20">
        <f t="shared" si="0"/>
        <v>-455.49599999999919</v>
      </c>
    </row>
    <row r="34" spans="1:6" x14ac:dyDescent="0.3">
      <c r="A34" s="16" t="str">
        <f>cars__3[[#This Row],[description]]</f>
        <v>Nissan Juke 1.6 DiG-T Nismo RS 5dr</v>
      </c>
      <c r="B34" s="16">
        <f>cars__3[[#This Row],[age]]</f>
        <v>1</v>
      </c>
      <c r="C34" s="16" t="str">
        <f>cars__3[[#This Row],[mileage]]</f>
        <v>7081</v>
      </c>
      <c r="D34" s="16" t="str">
        <f>cars__3[[#This Row],[price]]</f>
        <v>15795</v>
      </c>
      <c r="E34" s="20">
        <f>Calculators!$C$3+Calculators!$C$4*B34+Calculators!$C$5*C34</f>
        <v>16258.887849999999</v>
      </c>
      <c r="F34" s="20">
        <f t="shared" si="0"/>
        <v>-463.88784999999916</v>
      </c>
    </row>
    <row r="35" spans="1:6" x14ac:dyDescent="0.3">
      <c r="A35" s="16" t="str">
        <f>cars__3[[#This Row],[description]]</f>
        <v>Nissan Juke 1.6 DIG-T Nismo RS (Tech Pack) 5dr</v>
      </c>
      <c r="B35" s="16">
        <f>cars__3[[#This Row],[age]]</f>
        <v>1</v>
      </c>
      <c r="C35" s="16" t="str">
        <f>cars__3[[#This Row],[mileage]]</f>
        <v>11759</v>
      </c>
      <c r="D35" s="16" t="str">
        <f>cars__3[[#This Row],[price]]</f>
        <v>15600</v>
      </c>
      <c r="E35" s="20">
        <f>Calculators!$C$3+Calculators!$C$4*B35+Calculators!$C$5*C35</f>
        <v>16024.28615</v>
      </c>
      <c r="F35" s="20">
        <f t="shared" si="0"/>
        <v>-424.28614999999991</v>
      </c>
    </row>
    <row r="36" spans="1:6" x14ac:dyDescent="0.3">
      <c r="A36" s="16" t="str">
        <f>cars__3[[#This Row],[description]]</f>
        <v>Nissan Juke 1.6 Dig-t Nismo RS Xtronic 4WD 5dr</v>
      </c>
      <c r="B36" s="16">
        <f>cars__3[[#This Row],[age]]</f>
        <v>3</v>
      </c>
      <c r="C36" s="16" t="str">
        <f>cars__3[[#This Row],[mileage]]</f>
        <v>13548</v>
      </c>
      <c r="D36" s="16" t="str">
        <f>cars__3[[#This Row],[price]]</f>
        <v>15490</v>
      </c>
      <c r="E36" s="20">
        <f>Calculators!$C$3+Calculators!$C$4*B36+Calculators!$C$5*C36</f>
        <v>13582.567800000001</v>
      </c>
      <c r="F36" s="20">
        <f t="shared" si="0"/>
        <v>1907.4321999999993</v>
      </c>
    </row>
    <row r="37" spans="1:6" x14ac:dyDescent="0.3">
      <c r="A37" s="16" t="str">
        <f>cars__3[[#This Row],[description]]</f>
        <v>Nissan Juke 1.6 DIG-T Nismo RS M-Xtronic 4WD 5dr</v>
      </c>
      <c r="B37" s="16">
        <f>cars__3[[#This Row],[age]]</f>
        <v>2</v>
      </c>
      <c r="C37" s="16" t="str">
        <f>cars__3[[#This Row],[mileage]]</f>
        <v>7000</v>
      </c>
      <c r="D37" s="16" t="str">
        <f>cars__3[[#This Row],[price]]</f>
        <v>15490</v>
      </c>
      <c r="E37" s="20">
        <f>Calculators!$C$3+Calculators!$C$4*B37+Calculators!$C$5*C37</f>
        <v>15086.95</v>
      </c>
      <c r="F37" s="20">
        <f t="shared" si="0"/>
        <v>403.04999999999927</v>
      </c>
    </row>
    <row r="38" spans="1:6" x14ac:dyDescent="0.3">
      <c r="A38" s="16" t="str">
        <f>cars__3[[#This Row],[description]]</f>
        <v>Nissan Juke 1.6 DiG-T Nismo RS 5dr</v>
      </c>
      <c r="B38" s="16">
        <f>cars__3[[#This Row],[age]]</f>
        <v>2</v>
      </c>
      <c r="C38" s="16" t="str">
        <f>cars__3[[#This Row],[mileage]]</f>
        <v>10826</v>
      </c>
      <c r="D38" s="16" t="str">
        <f>cars__3[[#This Row],[price]]</f>
        <v>15480</v>
      </c>
      <c r="E38" s="20">
        <f>Calculators!$C$3+Calculators!$C$4*B38+Calculators!$C$5*C38</f>
        <v>14895.0761</v>
      </c>
      <c r="F38" s="20">
        <f t="shared" si="0"/>
        <v>584.92389999999978</v>
      </c>
    </row>
    <row r="39" spans="1:6" x14ac:dyDescent="0.3">
      <c r="A39" s="16" t="str">
        <f>cars__3[[#This Row],[description]]</f>
        <v>Nissan Juke 1.6 DiG-T Nismo RS 5dr</v>
      </c>
      <c r="B39" s="16">
        <f>cars__3[[#This Row],[age]]</f>
        <v>1</v>
      </c>
      <c r="C39" s="16" t="str">
        <f>cars__3[[#This Row],[mileage]]</f>
        <v>6101</v>
      </c>
      <c r="D39" s="16" t="str">
        <f>cars__3[[#This Row],[price]]</f>
        <v>15480</v>
      </c>
      <c r="E39" s="20">
        <f>Calculators!$C$3+Calculators!$C$4*B39+Calculators!$C$5*C39</f>
        <v>16308.03485</v>
      </c>
      <c r="F39" s="20">
        <f t="shared" si="0"/>
        <v>-828.03485000000001</v>
      </c>
    </row>
    <row r="40" spans="1:6" x14ac:dyDescent="0.3">
      <c r="A40" s="16" t="str">
        <f>cars__3[[#This Row],[description]]</f>
        <v>Nissan Juke 1.6 DiG-T Nismo RS 5dr</v>
      </c>
      <c r="B40" s="16">
        <f>cars__3[[#This Row],[age]]</f>
        <v>1</v>
      </c>
      <c r="C40" s="16" t="str">
        <f>cars__3[[#This Row],[mileage]]</f>
        <v>2684</v>
      </c>
      <c r="D40" s="16" t="str">
        <f>cars__3[[#This Row],[price]]</f>
        <v>15430</v>
      </c>
      <c r="E40" s="20">
        <f>Calculators!$C$3+Calculators!$C$4*B40+Calculators!$C$5*C40</f>
        <v>16479.397400000002</v>
      </c>
      <c r="F40" s="20">
        <f t="shared" si="0"/>
        <v>-1049.3974000000017</v>
      </c>
    </row>
    <row r="41" spans="1:6" x14ac:dyDescent="0.3">
      <c r="A41" s="16" t="str">
        <f>cars__3[[#This Row],[description]]</f>
        <v>Nissan Juke 1.6 NISMO RS DIG-T 5dr</v>
      </c>
      <c r="B41" s="16">
        <f>cars__3[[#This Row],[age]]</f>
        <v>3</v>
      </c>
      <c r="C41" s="16" t="str">
        <f>cars__3[[#This Row],[mileage]]</f>
        <v>17564</v>
      </c>
      <c r="D41" s="16" t="str">
        <f>cars__3[[#This Row],[price]]</f>
        <v>15295</v>
      </c>
      <c r="E41" s="20">
        <f>Calculators!$C$3+Calculators!$C$4*B41+Calculators!$C$5*C41</f>
        <v>13381.1654</v>
      </c>
      <c r="F41" s="20">
        <f t="shared" si="0"/>
        <v>1913.8346000000001</v>
      </c>
    </row>
    <row r="42" spans="1:6" x14ac:dyDescent="0.3">
      <c r="A42" s="16" t="str">
        <f>cars__3[[#This Row],[description]]</f>
        <v>Nissan Juke 1.6 DIG-T 4X4 Nismo RS 5-Door Hatchback 5dr</v>
      </c>
      <c r="B42" s="16">
        <f>cars__3[[#This Row],[age]]</f>
        <v>2</v>
      </c>
      <c r="C42" s="16" t="str">
        <f>cars__3[[#This Row],[mileage]]</f>
        <v>15157</v>
      </c>
      <c r="D42" s="16" t="str">
        <f>cars__3[[#This Row],[price]]</f>
        <v>15290</v>
      </c>
      <c r="E42" s="20">
        <f>Calculators!$C$3+Calculators!$C$4*B42+Calculators!$C$5*C42</f>
        <v>14677.87645</v>
      </c>
      <c r="F42" s="20">
        <f t="shared" si="0"/>
        <v>612.12355000000025</v>
      </c>
    </row>
    <row r="43" spans="1:6" x14ac:dyDescent="0.3">
      <c r="A43" s="16" t="str">
        <f>cars__3[[#This Row],[description]]</f>
        <v>Nissan Juke 1.6 DIG-T 4X4 Nismo RS 5-Door Hatchback 5dr</v>
      </c>
      <c r="B43" s="16">
        <f>cars__3[[#This Row],[age]]</f>
        <v>2</v>
      </c>
      <c r="C43" s="16" t="str">
        <f>cars__3[[#This Row],[mileage]]</f>
        <v>15157</v>
      </c>
      <c r="D43" s="16" t="str">
        <f>cars__3[[#This Row],[price]]</f>
        <v>15290</v>
      </c>
      <c r="E43" s="20">
        <f>Calculators!$C$3+Calculators!$C$4*B43+Calculators!$C$5*C43</f>
        <v>14677.87645</v>
      </c>
      <c r="F43" s="20">
        <f t="shared" si="0"/>
        <v>612.12355000000025</v>
      </c>
    </row>
    <row r="44" spans="1:6" x14ac:dyDescent="0.3">
      <c r="A44" s="16" t="str">
        <f>cars__3[[#This Row],[description]]</f>
        <v>Nissan Juke 1.6 DIG-T Nismo RS 5-Door Hatchback 5dr</v>
      </c>
      <c r="B44" s="16">
        <f>cars__3[[#This Row],[age]]</f>
        <v>1</v>
      </c>
      <c r="C44" s="16" t="str">
        <f>cars__3[[#This Row],[mileage]]</f>
        <v>11876</v>
      </c>
      <c r="D44" s="16" t="str">
        <f>cars__3[[#This Row],[price]]</f>
        <v>15250</v>
      </c>
      <c r="E44" s="20">
        <f>Calculators!$C$3+Calculators!$C$4*B44+Calculators!$C$5*C44</f>
        <v>16018.418600000001</v>
      </c>
      <c r="F44" s="20">
        <f t="shared" si="0"/>
        <v>-768.41860000000088</v>
      </c>
    </row>
    <row r="45" spans="1:6" x14ac:dyDescent="0.3">
      <c r="A45" s="16" t="str">
        <f>cars__3[[#This Row],[description]]</f>
        <v>Nissan Juke 1.6 DIG-T NISMO RS M-Xtronic 4WD 5d 211 BHP SAT NAV &amp;hellip;</v>
      </c>
      <c r="B45" s="16">
        <f>cars__3[[#This Row],[age]]</f>
        <v>2</v>
      </c>
      <c r="C45" s="16" t="str">
        <f>cars__3[[#This Row],[mileage]]</f>
        <v>14000</v>
      </c>
      <c r="D45" s="16" t="str">
        <f>cars__3[[#This Row],[price]]</f>
        <v>15250</v>
      </c>
      <c r="E45" s="20">
        <f>Calculators!$C$3+Calculators!$C$4*B45+Calculators!$C$5*C45</f>
        <v>14735.9</v>
      </c>
      <c r="F45" s="20">
        <f t="shared" ref="F45:F108" si="1">D45-E45</f>
        <v>514.10000000000036</v>
      </c>
    </row>
    <row r="46" spans="1:6" x14ac:dyDescent="0.3">
      <c r="A46" s="16" t="str">
        <f>cars__3[[#This Row],[description]]</f>
        <v>Nissan Juke 1.6 DiG-T Nismo RS 5dr</v>
      </c>
      <c r="B46" s="16">
        <f>cars__3[[#This Row],[age]]</f>
        <v>1</v>
      </c>
      <c r="C46" s="16" t="str">
        <f>cars__3[[#This Row],[mileage]]</f>
        <v>5888</v>
      </c>
      <c r="D46" s="16" t="str">
        <f>cars__3[[#This Row],[price]]</f>
        <v>15230</v>
      </c>
      <c r="E46" s="20">
        <f>Calculators!$C$3+Calculators!$C$4*B46+Calculators!$C$5*C46</f>
        <v>16318.7168</v>
      </c>
      <c r="F46" s="20">
        <f t="shared" si="1"/>
        <v>-1088.7168000000001</v>
      </c>
    </row>
    <row r="47" spans="1:6" x14ac:dyDescent="0.3">
      <c r="A47" s="16" t="str">
        <f>cars__3[[#This Row],[description]]</f>
        <v>Nissan Juke 1.6 DIG-T Nismo RS M-Xtronic 4x4 5dr</v>
      </c>
      <c r="B47" s="16">
        <f>cars__3[[#This Row],[age]]</f>
        <v>2</v>
      </c>
      <c r="C47" s="16" t="str">
        <f>cars__3[[#This Row],[mileage]]</f>
        <v>15329</v>
      </c>
      <c r="D47" s="16" t="str">
        <f>cars__3[[#This Row],[price]]</f>
        <v>15195</v>
      </c>
      <c r="E47" s="20">
        <f>Calculators!$C$3+Calculators!$C$4*B47+Calculators!$C$5*C47</f>
        <v>14669.25065</v>
      </c>
      <c r="F47" s="20">
        <f t="shared" si="1"/>
        <v>525.74935000000005</v>
      </c>
    </row>
    <row r="48" spans="1:6" x14ac:dyDescent="0.3">
      <c r="A48" s="16" t="str">
        <f>cars__3[[#This Row],[description]]</f>
        <v>Nissan Juke 1.6 DiG-T Nismo RS 5dr 4WD Xtronic</v>
      </c>
      <c r="B48" s="16">
        <f>cars__3[[#This Row],[age]]</f>
        <v>3</v>
      </c>
      <c r="C48" s="16" t="str">
        <f>cars__3[[#This Row],[mileage]]</f>
        <v>20432</v>
      </c>
      <c r="D48" s="16" t="str">
        <f>cars__3[[#This Row],[price]]</f>
        <v>15000</v>
      </c>
      <c r="E48" s="20">
        <f>Calculators!$C$3+Calculators!$C$4*B48+Calculators!$C$5*C48</f>
        <v>13237.3352</v>
      </c>
      <c r="F48" s="20">
        <f t="shared" si="1"/>
        <v>1762.6648000000005</v>
      </c>
    </row>
    <row r="49" spans="1:6" x14ac:dyDescent="0.3">
      <c r="A49" s="16" t="str">
        <f>cars__3[[#This Row],[description]]</f>
        <v>Nissan Juke 1.6 DiG-T Nismo RS [Recaro Pack] 5dr</v>
      </c>
      <c r="B49" s="16">
        <f>cars__3[[#This Row],[age]]</f>
        <v>2</v>
      </c>
      <c r="C49" s="16" t="str">
        <f>cars__3[[#This Row],[mileage]]</f>
        <v>8914</v>
      </c>
      <c r="D49" s="16" t="str">
        <f>cars__3[[#This Row],[price]]</f>
        <v>15000</v>
      </c>
      <c r="E49" s="20">
        <f>Calculators!$C$3+Calculators!$C$4*B49+Calculators!$C$5*C49</f>
        <v>14990.9629</v>
      </c>
      <c r="F49" s="20">
        <f t="shared" si="1"/>
        <v>9.0370999999995547</v>
      </c>
    </row>
    <row r="50" spans="1:6" x14ac:dyDescent="0.3">
      <c r="A50" s="16" t="str">
        <f>cars__3[[#This Row],[description]]</f>
        <v>Nissan Juke 1.6 DIG-T Nismo RS 5dr</v>
      </c>
      <c r="B50" s="16">
        <f>cars__3[[#This Row],[age]]</f>
        <v>2</v>
      </c>
      <c r="C50" s="16" t="str">
        <f>cars__3[[#This Row],[mileage]]</f>
        <v>4529</v>
      </c>
      <c r="D50" s="16" t="str">
        <f>cars__3[[#This Row],[price]]</f>
        <v>15000</v>
      </c>
      <c r="E50" s="20">
        <f>Calculators!$C$3+Calculators!$C$4*B50+Calculators!$C$5*C50</f>
        <v>15210.870650000001</v>
      </c>
      <c r="F50" s="20">
        <f t="shared" si="1"/>
        <v>-210.87065000000075</v>
      </c>
    </row>
    <row r="51" spans="1:6" x14ac:dyDescent="0.3">
      <c r="A51" s="16" t="str">
        <f>cars__3[[#This Row],[description]]</f>
        <v>Nissan Juke 1.6 DIG-T Nismo RS SUV 5dr Petrol M-Xtronic 4X4 (172 &amp;hellip;</v>
      </c>
      <c r="B51" s="16">
        <f>cars__3[[#This Row],[age]]</f>
        <v>2</v>
      </c>
      <c r="C51" s="16" t="str">
        <f>cars__3[[#This Row],[mileage]]</f>
        <v>13036</v>
      </c>
      <c r="D51" s="16" t="str">
        <f>cars__3[[#This Row],[price]]</f>
        <v>15000</v>
      </c>
      <c r="E51" s="20">
        <f>Calculators!$C$3+Calculators!$C$4*B51+Calculators!$C$5*C51</f>
        <v>14784.2446</v>
      </c>
      <c r="F51" s="20">
        <f t="shared" si="1"/>
        <v>215.75540000000001</v>
      </c>
    </row>
    <row r="52" spans="1:6" x14ac:dyDescent="0.3">
      <c r="A52" s="16" t="str">
        <f>cars__3[[#This Row],[description]]</f>
        <v>Nissan Juke 1.6 DiG-T Nismo RS 5dr 4WD Xtronic</v>
      </c>
      <c r="B52" s="16">
        <f>cars__3[[#This Row],[age]]</f>
        <v>2</v>
      </c>
      <c r="C52" s="16" t="str">
        <f>cars__3[[#This Row],[mileage]]</f>
        <v>9814</v>
      </c>
      <c r="D52" s="16" t="str">
        <f>cars__3[[#This Row],[price]]</f>
        <v>14999</v>
      </c>
      <c r="E52" s="20">
        <f>Calculators!$C$3+Calculators!$C$4*B52+Calculators!$C$5*C52</f>
        <v>14945.8279</v>
      </c>
      <c r="F52" s="20">
        <f t="shared" si="1"/>
        <v>53.172099999999773</v>
      </c>
    </row>
    <row r="53" spans="1:6" x14ac:dyDescent="0.3">
      <c r="A53" s="16" t="str">
        <f>cars__3[[#This Row],[description]]</f>
        <v>Nissan Juke 1.6 DiG-T Nismo RS 5dr 4WD Xtronic</v>
      </c>
      <c r="B53" s="16">
        <f>cars__3[[#This Row],[age]]</f>
        <v>2</v>
      </c>
      <c r="C53" s="16" t="str">
        <f>cars__3[[#This Row],[mileage]]</f>
        <v>8396</v>
      </c>
      <c r="D53" s="16" t="str">
        <f>cars__3[[#This Row],[price]]</f>
        <v>14999</v>
      </c>
      <c r="E53" s="20">
        <f>Calculators!$C$3+Calculators!$C$4*B53+Calculators!$C$5*C53</f>
        <v>15016.9406</v>
      </c>
      <c r="F53" s="20">
        <f t="shared" si="1"/>
        <v>-17.940599999999904</v>
      </c>
    </row>
    <row r="54" spans="1:6" x14ac:dyDescent="0.3">
      <c r="A54" s="16" t="str">
        <f>cars__3[[#This Row],[description]]</f>
        <v>Nissan Juke 1.6 DIG-T Nismo RS 5dr</v>
      </c>
      <c r="B54" s="16">
        <f>cars__3[[#This Row],[age]]</f>
        <v>2</v>
      </c>
      <c r="C54" s="16" t="str">
        <f>cars__3[[#This Row],[mileage]]</f>
        <v>5339</v>
      </c>
      <c r="D54" s="16" t="str">
        <f>cars__3[[#This Row],[price]]</f>
        <v>14999</v>
      </c>
      <c r="E54" s="20">
        <f>Calculators!$C$3+Calculators!$C$4*B54+Calculators!$C$5*C54</f>
        <v>15170.24915</v>
      </c>
      <c r="F54" s="20">
        <f t="shared" si="1"/>
        <v>-171.24914999999964</v>
      </c>
    </row>
    <row r="55" spans="1:6" x14ac:dyDescent="0.3">
      <c r="A55" s="16" t="str">
        <f>cars__3[[#This Row],[description]]</f>
        <v>Nissan Juke 1.6 DiG-T Nismo RS 5dr</v>
      </c>
      <c r="B55" s="16">
        <f>cars__3[[#This Row],[age]]</f>
        <v>2</v>
      </c>
      <c r="C55" s="16" t="str">
        <f>cars__3[[#This Row],[mileage]]</f>
        <v>8340</v>
      </c>
      <c r="D55" s="16" t="str">
        <f>cars__3[[#This Row],[price]]</f>
        <v>14998</v>
      </c>
      <c r="E55" s="20">
        <f>Calculators!$C$3+Calculators!$C$4*B55+Calculators!$C$5*C55</f>
        <v>15019.749</v>
      </c>
      <c r="F55" s="20">
        <f t="shared" si="1"/>
        <v>-21.748999999999796</v>
      </c>
    </row>
    <row r="56" spans="1:6" x14ac:dyDescent="0.3">
      <c r="A56" s="16" t="str">
        <f>cars__3[[#This Row],[description]]</f>
        <v>Nissan Juke Nismo Rs Dig-t 1.6 5dr</v>
      </c>
      <c r="B56" s="16">
        <f>cars__3[[#This Row],[age]]</f>
        <v>3</v>
      </c>
      <c r="C56" s="16" t="str">
        <f>cars__3[[#This Row],[mileage]]</f>
        <v>8752</v>
      </c>
      <c r="D56" s="16" t="str">
        <f>cars__3[[#This Row],[price]]</f>
        <v>14995</v>
      </c>
      <c r="E56" s="20">
        <f>Calculators!$C$3+Calculators!$C$4*B56+Calculators!$C$5*C56</f>
        <v>13823.0872</v>
      </c>
      <c r="F56" s="20">
        <f t="shared" si="1"/>
        <v>1171.9128000000001</v>
      </c>
    </row>
    <row r="57" spans="1:6" x14ac:dyDescent="0.3">
      <c r="A57" s="16" t="str">
        <f>cars__3[[#This Row],[description]]</f>
        <v>Nissan Juke Hatchback 5-Door 1.6 4X4 Nismo RS 5dr</v>
      </c>
      <c r="B57" s="16">
        <f>cars__3[[#This Row],[age]]</f>
        <v>3</v>
      </c>
      <c r="C57" s="16" t="str">
        <f>cars__3[[#This Row],[mileage]]</f>
        <v>13140</v>
      </c>
      <c r="D57" s="16" t="str">
        <f>cars__3[[#This Row],[price]]</f>
        <v>14995</v>
      </c>
      <c r="E57" s="20">
        <f>Calculators!$C$3+Calculators!$C$4*B57+Calculators!$C$5*C57</f>
        <v>13603.029</v>
      </c>
      <c r="F57" s="20">
        <f t="shared" si="1"/>
        <v>1391.9709999999995</v>
      </c>
    </row>
    <row r="58" spans="1:6" x14ac:dyDescent="0.3">
      <c r="A58" s="16" t="str">
        <f>cars__3[[#This Row],[description]]</f>
        <v>Nissan Juke 1.6 DIG-T Nismo RS 5-Door Hatchback 5dr</v>
      </c>
      <c r="B58" s="16">
        <f>cars__3[[#This Row],[age]]</f>
        <v>1</v>
      </c>
      <c r="C58" s="16" t="str">
        <f>cars__3[[#This Row],[mileage]]</f>
        <v>4974</v>
      </c>
      <c r="D58" s="16" t="str">
        <f>cars__3[[#This Row],[price]]</f>
        <v>14990</v>
      </c>
      <c r="E58" s="20">
        <f>Calculators!$C$3+Calculators!$C$4*B58+Calculators!$C$5*C58</f>
        <v>16364.553900000001</v>
      </c>
      <c r="F58" s="20">
        <f t="shared" si="1"/>
        <v>-1374.5539000000008</v>
      </c>
    </row>
    <row r="59" spans="1:6" x14ac:dyDescent="0.3">
      <c r="A59" s="16" t="str">
        <f>cars__3[[#This Row],[description]]</f>
        <v>Nissan Juke 1.6 DiG-T Nismo RS 5dr 4WD Xtronic - BEAUTIFIUL &amp;hellip;</v>
      </c>
      <c r="B59" s="16">
        <f>cars__3[[#This Row],[age]]</f>
        <v>2</v>
      </c>
      <c r="C59" s="16" t="str">
        <f>cars__3[[#This Row],[mileage]]</f>
        <v>17000</v>
      </c>
      <c r="D59" s="16" t="str">
        <f>cars__3[[#This Row],[price]]</f>
        <v>14990</v>
      </c>
      <c r="E59" s="20">
        <f>Calculators!$C$3+Calculators!$C$4*B59+Calculators!$C$5*C59</f>
        <v>14585.45</v>
      </c>
      <c r="F59" s="20">
        <f t="shared" si="1"/>
        <v>404.54999999999927</v>
      </c>
    </row>
    <row r="60" spans="1:6" x14ac:dyDescent="0.3">
      <c r="A60" s="16" t="str">
        <f>cars__3[[#This Row],[description]]</f>
        <v>Nissan Juke 1.6 DiG-T Nismo RS 5dr 4WD Xtronic</v>
      </c>
      <c r="B60" s="16">
        <f>cars__3[[#This Row],[age]]</f>
        <v>3</v>
      </c>
      <c r="C60" s="16" t="str">
        <f>cars__3[[#This Row],[mileage]]</f>
        <v>19645</v>
      </c>
      <c r="D60" s="16" t="str">
        <f>cars__3[[#This Row],[price]]</f>
        <v>14990</v>
      </c>
      <c r="E60" s="20">
        <f>Calculators!$C$3+Calculators!$C$4*B60+Calculators!$C$5*C60</f>
        <v>13276.803250000001</v>
      </c>
      <c r="F60" s="20">
        <f t="shared" si="1"/>
        <v>1713.1967499999992</v>
      </c>
    </row>
    <row r="61" spans="1:6" x14ac:dyDescent="0.3">
      <c r="A61" s="16" t="str">
        <f>cars__3[[#This Row],[description]]</f>
        <v>Nissan Juke 1.6 DIG-T Nismo RS 5-Door Hatchback 5dr</v>
      </c>
      <c r="B61" s="16">
        <f>cars__3[[#This Row],[age]]</f>
        <v>1</v>
      </c>
      <c r="C61" s="16" t="str">
        <f>cars__3[[#This Row],[mileage]]</f>
        <v>10037</v>
      </c>
      <c r="D61" s="16" t="str">
        <f>cars__3[[#This Row],[price]]</f>
        <v>14895</v>
      </c>
      <c r="E61" s="20">
        <f>Calculators!$C$3+Calculators!$C$4*B61+Calculators!$C$5*C61</f>
        <v>16110.64445</v>
      </c>
      <c r="F61" s="20">
        <f t="shared" si="1"/>
        <v>-1215.6444499999998</v>
      </c>
    </row>
    <row r="62" spans="1:6" x14ac:dyDescent="0.3">
      <c r="A62" s="16" t="str">
        <f>cars__3[[#This Row],[description]]</f>
        <v>Nissan Juke 1.6 DIG-T Nismo RS M-Xtronic 4WD 5dr</v>
      </c>
      <c r="B62" s="16">
        <f>cars__3[[#This Row],[age]]</f>
        <v>2</v>
      </c>
      <c r="C62" s="16" t="str">
        <f>cars__3[[#This Row],[mileage]]</f>
        <v>6764</v>
      </c>
      <c r="D62" s="16" t="str">
        <f>cars__3[[#This Row],[price]]</f>
        <v>14750</v>
      </c>
      <c r="E62" s="20">
        <f>Calculators!$C$3+Calculators!$C$4*B62+Calculators!$C$5*C62</f>
        <v>15098.785400000001</v>
      </c>
      <c r="F62" s="20">
        <f t="shared" si="1"/>
        <v>-348.78540000000066</v>
      </c>
    </row>
    <row r="63" spans="1:6" x14ac:dyDescent="0.3">
      <c r="A63" s="16" t="str">
        <f>cars__3[[#This Row],[description]]</f>
        <v>Nissan Juke 1.6 DiG-T Nismo RS 5dr</v>
      </c>
      <c r="B63" s="16">
        <f>cars__3[[#This Row],[age]]</f>
        <v>1</v>
      </c>
      <c r="C63" s="16" t="str">
        <f>cars__3[[#This Row],[mileage]]</f>
        <v>4960</v>
      </c>
      <c r="D63" s="16" t="str">
        <f>cars__3[[#This Row],[price]]</f>
        <v>14699</v>
      </c>
      <c r="E63" s="20">
        <f>Calculators!$C$3+Calculators!$C$4*B63+Calculators!$C$5*C63</f>
        <v>16365.255999999999</v>
      </c>
      <c r="F63" s="20">
        <f t="shared" si="1"/>
        <v>-1666.2559999999994</v>
      </c>
    </row>
    <row r="64" spans="1:6" x14ac:dyDescent="0.3">
      <c r="A64" s="16" t="str">
        <f>cars__3[[#This Row],[description]]</f>
        <v>Nissan Juke 1.6 DiG-T Nismo RS 5dr</v>
      </c>
      <c r="B64" s="16">
        <f>cars__3[[#This Row],[age]]</f>
        <v>1</v>
      </c>
      <c r="C64" s="16" t="str">
        <f>cars__3[[#This Row],[mileage]]</f>
        <v>5361</v>
      </c>
      <c r="D64" s="16" t="str">
        <f>cars__3[[#This Row],[price]]</f>
        <v>14699</v>
      </c>
      <c r="E64" s="20">
        <f>Calculators!$C$3+Calculators!$C$4*B64+Calculators!$C$5*C64</f>
        <v>16345.145850000001</v>
      </c>
      <c r="F64" s="20">
        <f t="shared" si="1"/>
        <v>-1646.1458500000008</v>
      </c>
    </row>
    <row r="65" spans="1:6" x14ac:dyDescent="0.3">
      <c r="A65" s="16" t="str">
        <f>cars__3[[#This Row],[description]]</f>
        <v>Nissan Juke 1.6 DiG-T Nismo RS 5dr</v>
      </c>
      <c r="B65" s="16">
        <f>cars__3[[#This Row],[age]]</f>
        <v>1</v>
      </c>
      <c r="C65" s="16" t="str">
        <f>cars__3[[#This Row],[mileage]]</f>
        <v>3960</v>
      </c>
      <c r="D65" s="16" t="str">
        <f>cars__3[[#This Row],[price]]</f>
        <v>14699</v>
      </c>
      <c r="E65" s="20">
        <f>Calculators!$C$3+Calculators!$C$4*B65+Calculators!$C$5*C65</f>
        <v>16415.405999999999</v>
      </c>
      <c r="F65" s="20">
        <f t="shared" si="1"/>
        <v>-1716.405999999999</v>
      </c>
    </row>
    <row r="66" spans="1:6" x14ac:dyDescent="0.3">
      <c r="A66" s="16" t="str">
        <f>cars__3[[#This Row],[description]]</f>
        <v>Nissan Juke 1.6 DiG-T Nismo RS 5 door</v>
      </c>
      <c r="B66" s="16">
        <f>cars__3[[#This Row],[age]]</f>
        <v>1</v>
      </c>
      <c r="C66" s="16" t="str">
        <f>cars__3[[#This Row],[mileage]]</f>
        <v>8590</v>
      </c>
      <c r="D66" s="16" t="str">
        <f>cars__3[[#This Row],[price]]</f>
        <v>14689</v>
      </c>
      <c r="E66" s="20">
        <f>Calculators!$C$3+Calculators!$C$4*B66+Calculators!$C$5*C66</f>
        <v>16183.211499999999</v>
      </c>
      <c r="F66" s="20">
        <f t="shared" si="1"/>
        <v>-1494.2114999999994</v>
      </c>
    </row>
    <row r="67" spans="1:6" x14ac:dyDescent="0.3">
      <c r="A67" s="16" t="str">
        <f>cars__3[[#This Row],[description]]</f>
        <v>Nissan Juke 1.6 DiG-T Nismo RS 5dr CVT 4WD Tech Pa</v>
      </c>
      <c r="B67" s="16">
        <f>cars__3[[#This Row],[age]]</f>
        <v>3</v>
      </c>
      <c r="C67" s="16" t="str">
        <f>cars__3[[#This Row],[mileage]]</f>
        <v>26625</v>
      </c>
      <c r="D67" s="16" t="str">
        <f>cars__3[[#This Row],[price]]</f>
        <v>14500</v>
      </c>
      <c r="E67" s="20">
        <f>Calculators!$C$3+Calculators!$C$4*B67+Calculators!$C$5*C67</f>
        <v>12926.75625</v>
      </c>
      <c r="F67" s="20">
        <f t="shared" si="1"/>
        <v>1573.2437499999996</v>
      </c>
    </row>
    <row r="68" spans="1:6" x14ac:dyDescent="0.3">
      <c r="A68" s="16" t="str">
        <f>cars__3[[#This Row],[description]]</f>
        <v>Nissan Juke 1.6 DIG-T Nismo RS M-Xtronic 4WD 5dr</v>
      </c>
      <c r="B68" s="16">
        <f>cars__3[[#This Row],[age]]</f>
        <v>3</v>
      </c>
      <c r="C68" s="16" t="str">
        <f>cars__3[[#This Row],[mileage]]</f>
        <v>29000</v>
      </c>
      <c r="D68" s="16" t="str">
        <f>cars__3[[#This Row],[price]]</f>
        <v>14494</v>
      </c>
      <c r="E68" s="20">
        <f>Calculators!$C$3+Calculators!$C$4*B68+Calculators!$C$5*C68</f>
        <v>12807.65</v>
      </c>
      <c r="F68" s="20">
        <f t="shared" si="1"/>
        <v>1686.3500000000004</v>
      </c>
    </row>
    <row r="69" spans="1:6" x14ac:dyDescent="0.3">
      <c r="A69" s="16" t="str">
        <f>cars__3[[#This Row],[description]]</f>
        <v>Nissan Juke 1.6 Nismo RS Xtronic CVT 4WD 5dr</v>
      </c>
      <c r="B69" s="16">
        <f>cars__3[[#This Row],[age]]</f>
        <v>3</v>
      </c>
      <c r="C69" s="16" t="str">
        <f>cars__3[[#This Row],[mileage]]</f>
        <v>29959</v>
      </c>
      <c r="D69" s="16" t="str">
        <f>cars__3[[#This Row],[price]]</f>
        <v>14475</v>
      </c>
      <c r="E69" s="20">
        <f>Calculators!$C$3+Calculators!$C$4*B69+Calculators!$C$5*C69</f>
        <v>12759.55615</v>
      </c>
      <c r="F69" s="20">
        <f t="shared" si="1"/>
        <v>1715.4438499999997</v>
      </c>
    </row>
    <row r="70" spans="1:6" x14ac:dyDescent="0.3">
      <c r="A70" s="16" t="str">
        <f>cars__3[[#This Row],[description]]</f>
        <v>Nissan Juke 1.6 DiG-T Nismo RS [Tech Pack] 5dr 4WD Xtronic</v>
      </c>
      <c r="B70" s="16">
        <f>cars__3[[#This Row],[age]]</f>
        <v>3</v>
      </c>
      <c r="C70" s="16" t="str">
        <f>cars__3[[#This Row],[mileage]]</f>
        <v>27457</v>
      </c>
      <c r="D70" s="16" t="str">
        <f>cars__3[[#This Row],[price]]</f>
        <v>14470</v>
      </c>
      <c r="E70" s="20">
        <f>Calculators!$C$3+Calculators!$C$4*B70+Calculators!$C$5*C70</f>
        <v>12885.03145</v>
      </c>
      <c r="F70" s="20">
        <f t="shared" si="1"/>
        <v>1584.9685499999996</v>
      </c>
    </row>
    <row r="71" spans="1:6" x14ac:dyDescent="0.3">
      <c r="A71" s="16" t="str">
        <f>cars__3[[#This Row],[description]]</f>
        <v>Nissan Juke 1.6 DiG-T Nismo RS 5dr 2WD</v>
      </c>
      <c r="B71" s="16">
        <f>cars__3[[#This Row],[age]]</f>
        <v>2</v>
      </c>
      <c r="C71" s="16" t="str">
        <f>cars__3[[#This Row],[mileage]]</f>
        <v>12532</v>
      </c>
      <c r="D71" s="16" t="str">
        <f>cars__3[[#This Row],[price]]</f>
        <v>14400</v>
      </c>
      <c r="E71" s="20">
        <f>Calculators!$C$3+Calculators!$C$4*B71+Calculators!$C$5*C71</f>
        <v>14809.520200000001</v>
      </c>
      <c r="F71" s="20">
        <f t="shared" si="1"/>
        <v>-409.52020000000084</v>
      </c>
    </row>
    <row r="72" spans="1:6" x14ac:dyDescent="0.3">
      <c r="A72" s="16" t="str">
        <f>cars__3[[#This Row],[description]]</f>
        <v>Nissan Juke 1.6 DIG-T Nismo RS 5-Door Hatchback 5dr</v>
      </c>
      <c r="B72" s="16">
        <f>cars__3[[#This Row],[age]]</f>
        <v>2</v>
      </c>
      <c r="C72" s="16" t="str">
        <f>cars__3[[#This Row],[mileage]]</f>
        <v>4039</v>
      </c>
      <c r="D72" s="16" t="str">
        <f>cars__3[[#This Row],[price]]</f>
        <v>14290</v>
      </c>
      <c r="E72" s="20">
        <f>Calculators!$C$3+Calculators!$C$4*B72+Calculators!$C$5*C72</f>
        <v>15235.444149999999</v>
      </c>
      <c r="F72" s="20">
        <f t="shared" si="1"/>
        <v>-945.44414999999935</v>
      </c>
    </row>
    <row r="73" spans="1:6" x14ac:dyDescent="0.3">
      <c r="A73" s="16" t="str">
        <f>cars__3[[#This Row],[description]]</f>
        <v>Nissan Juke 1.6 DIG-T Nismo RS 5dr</v>
      </c>
      <c r="B73" s="16">
        <f>cars__3[[#This Row],[age]]</f>
        <v>2</v>
      </c>
      <c r="C73" s="16" t="str">
        <f>cars__3[[#This Row],[mileage]]</f>
        <v>13645</v>
      </c>
      <c r="D73" s="16" t="str">
        <f>cars__3[[#This Row],[price]]</f>
        <v>14250</v>
      </c>
      <c r="E73" s="20">
        <f>Calculators!$C$3+Calculators!$C$4*B73+Calculators!$C$5*C73</f>
        <v>14753.70325</v>
      </c>
      <c r="F73" s="20">
        <f t="shared" si="1"/>
        <v>-503.70325000000048</v>
      </c>
    </row>
    <row r="74" spans="1:6" x14ac:dyDescent="0.3">
      <c r="A74" s="16" t="str">
        <f>cars__3[[#This Row],[description]]</f>
        <v>Nissan Juke 1.6 DIG-T Nismo RS SUV 5dr Petrol M-Xtronic 4WD (172 &amp;hellip;</v>
      </c>
      <c r="B74" s="16">
        <f>cars__3[[#This Row],[age]]</f>
        <v>3</v>
      </c>
      <c r="C74" s="16" t="str">
        <f>cars__3[[#This Row],[mileage]]</f>
        <v>32000</v>
      </c>
      <c r="D74" s="16" t="str">
        <f>cars__3[[#This Row],[price]]</f>
        <v>14250</v>
      </c>
      <c r="E74" s="20">
        <f>Calculators!$C$3+Calculators!$C$4*B74+Calculators!$C$5*C74</f>
        <v>12657.2</v>
      </c>
      <c r="F74" s="20">
        <f t="shared" si="1"/>
        <v>1592.7999999999993</v>
      </c>
    </row>
    <row r="75" spans="1:6" x14ac:dyDescent="0.3">
      <c r="A75" s="16" t="str">
        <f>cars__3[[#This Row],[description]]</f>
        <v>Nissan Juke 1.6 DiG-T Nismo RS 5dr 4WD Xtronic</v>
      </c>
      <c r="B75" s="16">
        <f>cars__3[[#This Row],[age]]</f>
        <v>2</v>
      </c>
      <c r="C75" s="16" t="str">
        <f>cars__3[[#This Row],[mileage]]</f>
        <v>15854</v>
      </c>
      <c r="D75" s="16" t="str">
        <f>cars__3[[#This Row],[price]]</f>
        <v>14177</v>
      </c>
      <c r="E75" s="20">
        <f>Calculators!$C$3+Calculators!$C$4*B75+Calculators!$C$5*C75</f>
        <v>14642.921899999999</v>
      </c>
      <c r="F75" s="20">
        <f t="shared" si="1"/>
        <v>-465.92189999999937</v>
      </c>
    </row>
    <row r="76" spans="1:6" x14ac:dyDescent="0.3">
      <c r="A76" s="16" t="str">
        <f>cars__3[[#This Row],[description]]</f>
        <v>Nissan Juke 1.6 DiG-T Nismo RS 5dr</v>
      </c>
      <c r="B76" s="16">
        <f>cars__3[[#This Row],[age]]</f>
        <v>2</v>
      </c>
      <c r="C76" s="16" t="str">
        <f>cars__3[[#This Row],[mileage]]</f>
        <v>10870</v>
      </c>
      <c r="D76" s="16" t="str">
        <f>cars__3[[#This Row],[price]]</f>
        <v>14000</v>
      </c>
      <c r="E76" s="20">
        <f>Calculators!$C$3+Calculators!$C$4*B76+Calculators!$C$5*C76</f>
        <v>14892.869500000001</v>
      </c>
      <c r="F76" s="20">
        <f t="shared" si="1"/>
        <v>-892.8695000000007</v>
      </c>
    </row>
    <row r="77" spans="1:6" x14ac:dyDescent="0.3">
      <c r="A77" s="16" t="str">
        <f>cars__3[[#This Row],[description]]</f>
        <v>Nissan Juke 1.6 DiG-T Nismo RS 5dr</v>
      </c>
      <c r="B77" s="16">
        <f>cars__3[[#This Row],[age]]</f>
        <v>2</v>
      </c>
      <c r="C77" s="16" t="str">
        <f>cars__3[[#This Row],[mileage]]</f>
        <v>7188</v>
      </c>
      <c r="D77" s="16" t="str">
        <f>cars__3[[#This Row],[price]]</f>
        <v>13999</v>
      </c>
      <c r="E77" s="20">
        <f>Calculators!$C$3+Calculators!$C$4*B77+Calculators!$C$5*C77</f>
        <v>15077.5218</v>
      </c>
      <c r="F77" s="20">
        <f t="shared" si="1"/>
        <v>-1078.5218000000004</v>
      </c>
    </row>
    <row r="78" spans="1:6" x14ac:dyDescent="0.3">
      <c r="A78" s="16" t="str">
        <f>cars__3[[#This Row],[description]]</f>
        <v>Nissan Juke 1.6 DiG-T Nismo RS 5dr</v>
      </c>
      <c r="B78" s="16">
        <f>cars__3[[#This Row],[age]]</f>
        <v>2</v>
      </c>
      <c r="C78" s="16" t="str">
        <f>cars__3[[#This Row],[mileage]]</f>
        <v>4985</v>
      </c>
      <c r="D78" s="16" t="str">
        <f>cars__3[[#This Row],[price]]</f>
        <v>13999</v>
      </c>
      <c r="E78" s="20">
        <f>Calculators!$C$3+Calculators!$C$4*B78+Calculators!$C$5*C78</f>
        <v>15188.00225</v>
      </c>
      <c r="F78" s="20">
        <f t="shared" si="1"/>
        <v>-1189.0022499999995</v>
      </c>
    </row>
    <row r="79" spans="1:6" x14ac:dyDescent="0.3">
      <c r="A79" s="16" t="str">
        <f>cars__3[[#This Row],[description]]</f>
        <v>Nissan Juke 1.6 NISMO RS DIG-T 5d 215 BHP REAR PARKING CAMERA</v>
      </c>
      <c r="B79" s="16">
        <f>cars__3[[#This Row],[age]]</f>
        <v>3</v>
      </c>
      <c r="C79" s="16" t="str">
        <f>cars__3[[#This Row],[mileage]]</f>
        <v>19409</v>
      </c>
      <c r="D79" s="16" t="str">
        <f>cars__3[[#This Row],[price]]</f>
        <v>13999</v>
      </c>
      <c r="E79" s="20">
        <f>Calculators!$C$3+Calculators!$C$4*B79+Calculators!$C$5*C79</f>
        <v>13288.638650000001</v>
      </c>
      <c r="F79" s="20">
        <f t="shared" si="1"/>
        <v>710.36134999999922</v>
      </c>
    </row>
    <row r="80" spans="1:6" x14ac:dyDescent="0.3">
      <c r="A80" s="16" t="str">
        <f>cars__3[[#This Row],[description]]</f>
        <v>Nissan Juke 1.6 NISMO RS DIG-T 5dr</v>
      </c>
      <c r="B80" s="16">
        <f>cars__3[[#This Row],[age]]</f>
        <v>1</v>
      </c>
      <c r="C80" s="16" t="str">
        <f>cars__3[[#This Row],[mileage]]</f>
        <v>12466</v>
      </c>
      <c r="D80" s="16" t="str">
        <f>cars__3[[#This Row],[price]]</f>
        <v>13998</v>
      </c>
      <c r="E80" s="20">
        <f>Calculators!$C$3+Calculators!$C$4*B80+Calculators!$C$5*C80</f>
        <v>15988.830099999999</v>
      </c>
      <c r="F80" s="20">
        <f t="shared" si="1"/>
        <v>-1990.8300999999992</v>
      </c>
    </row>
    <row r="81" spans="1:6" x14ac:dyDescent="0.3">
      <c r="A81" s="16" t="str">
        <f>cars__3[[#This Row],[description]]</f>
        <v>Nissan Juke 1.6 DIG-T Nismo RS 5-Door Hatchback 5dr</v>
      </c>
      <c r="B81" s="16">
        <f>cars__3[[#This Row],[age]]</f>
        <v>3</v>
      </c>
      <c r="C81" s="16" t="str">
        <f>cars__3[[#This Row],[mileage]]</f>
        <v>10222</v>
      </c>
      <c r="D81" s="16" t="str">
        <f>cars__3[[#This Row],[price]]</f>
        <v>13995</v>
      </c>
      <c r="E81" s="20">
        <f>Calculators!$C$3+Calculators!$C$4*B81+Calculators!$C$5*C81</f>
        <v>13749.3667</v>
      </c>
      <c r="F81" s="20">
        <f t="shared" si="1"/>
        <v>245.63329999999951</v>
      </c>
    </row>
    <row r="82" spans="1:6" x14ac:dyDescent="0.3">
      <c r="A82" s="16" t="str">
        <f>cars__3[[#This Row],[description]]</f>
        <v>Nissan Juke 1.6 DIG-T Nismo RS 5dr</v>
      </c>
      <c r="B82" s="16">
        <f>cars__3[[#This Row],[age]]</f>
        <v>2</v>
      </c>
      <c r="C82" s="16" t="str">
        <f>cars__3[[#This Row],[mileage]]</f>
        <v>10490</v>
      </c>
      <c r="D82" s="16" t="str">
        <f>cars__3[[#This Row],[price]]</f>
        <v>13995</v>
      </c>
      <c r="E82" s="20">
        <f>Calculators!$C$3+Calculators!$C$4*B82+Calculators!$C$5*C82</f>
        <v>14911.9265</v>
      </c>
      <c r="F82" s="20">
        <f t="shared" si="1"/>
        <v>-916.92649999999958</v>
      </c>
    </row>
    <row r="83" spans="1:6" x14ac:dyDescent="0.3">
      <c r="A83" s="16" t="str">
        <f>cars__3[[#This Row],[description]]</f>
        <v>Nissan Juke 1.6 DIG-T Nismo RS 5-Door Hatchback 5dr</v>
      </c>
      <c r="B83" s="16">
        <f>cars__3[[#This Row],[age]]</f>
        <v>2</v>
      </c>
      <c r="C83" s="16" t="str">
        <f>cars__3[[#This Row],[mileage]]</f>
        <v>13328</v>
      </c>
      <c r="D83" s="16" t="str">
        <f>cars__3[[#This Row],[price]]</f>
        <v>13995</v>
      </c>
      <c r="E83" s="20">
        <f>Calculators!$C$3+Calculators!$C$4*B83+Calculators!$C$5*C83</f>
        <v>14769.6008</v>
      </c>
      <c r="F83" s="20">
        <f t="shared" si="1"/>
        <v>-774.60080000000016</v>
      </c>
    </row>
    <row r="84" spans="1:6" x14ac:dyDescent="0.3">
      <c r="A84" s="16" t="str">
        <f>cars__3[[#This Row],[description]]</f>
        <v>Nissan Juke 1.6 DIG-T Nismo RS 5-Door Hatchback 5dr</v>
      </c>
      <c r="B84" s="16">
        <f>cars__3[[#This Row],[age]]</f>
        <v>3</v>
      </c>
      <c r="C84" s="16" t="str">
        <f>cars__3[[#This Row],[mileage]]</f>
        <v>10000</v>
      </c>
      <c r="D84" s="16" t="str">
        <f>cars__3[[#This Row],[price]]</f>
        <v>13990</v>
      </c>
      <c r="E84" s="20">
        <f>Calculators!$C$3+Calculators!$C$4*B84+Calculators!$C$5*C84</f>
        <v>13760.5</v>
      </c>
      <c r="F84" s="20">
        <f t="shared" si="1"/>
        <v>229.5</v>
      </c>
    </row>
    <row r="85" spans="1:6" x14ac:dyDescent="0.3">
      <c r="A85" s="16" t="str">
        <f>cars__3[[#This Row],[description]]</f>
        <v>Nissan Juke 1.6 DiG-T Nismo RS 5dr 4WD Xtronic</v>
      </c>
      <c r="B85" s="16">
        <f>cars__3[[#This Row],[age]]</f>
        <v>4</v>
      </c>
      <c r="C85" s="16" t="str">
        <f>cars__3[[#This Row],[mileage]]</f>
        <v>23458</v>
      </c>
      <c r="D85" s="16" t="str">
        <f>cars__3[[#This Row],[price]]</f>
        <v>13990</v>
      </c>
      <c r="E85" s="20">
        <f>Calculators!$C$3+Calculators!$C$4*B85+Calculators!$C$5*C85</f>
        <v>11909.5813</v>
      </c>
      <c r="F85" s="20">
        <f t="shared" si="1"/>
        <v>2080.4187000000002</v>
      </c>
    </row>
    <row r="86" spans="1:6" x14ac:dyDescent="0.3">
      <c r="A86" s="16" t="str">
        <f>cars__3[[#This Row],[description]]</f>
        <v>Nissan Juke 1.6 DIG-T Nismo RS 5dr</v>
      </c>
      <c r="B86" s="16">
        <f>cars__3[[#This Row],[age]]</f>
        <v>2</v>
      </c>
      <c r="C86" s="16" t="str">
        <f>cars__3[[#This Row],[mileage]]</f>
        <v>11565</v>
      </c>
      <c r="D86" s="16" t="str">
        <f>cars__3[[#This Row],[price]]</f>
        <v>13990</v>
      </c>
      <c r="E86" s="20">
        <f>Calculators!$C$3+Calculators!$C$4*B86+Calculators!$C$5*C86</f>
        <v>14858.01525</v>
      </c>
      <c r="F86" s="20">
        <f t="shared" si="1"/>
        <v>-868.01525000000038</v>
      </c>
    </row>
    <row r="87" spans="1:6" x14ac:dyDescent="0.3">
      <c r="A87" s="16" t="str">
        <f>cars__3[[#This Row],[description]]</f>
        <v>Nissan Juke 1.6 DIG-T Nismo RS 5dr</v>
      </c>
      <c r="B87" s="16">
        <f>cars__3[[#This Row],[age]]</f>
        <v>3</v>
      </c>
      <c r="C87" s="16" t="str">
        <f>cars__3[[#This Row],[mileage]]</f>
        <v>9877</v>
      </c>
      <c r="D87" s="16" t="str">
        <f>cars__3[[#This Row],[price]]</f>
        <v>13975</v>
      </c>
      <c r="E87" s="20">
        <f>Calculators!$C$3+Calculators!$C$4*B87+Calculators!$C$5*C87</f>
        <v>13766.668449999999</v>
      </c>
      <c r="F87" s="20">
        <f t="shared" si="1"/>
        <v>208.33155000000079</v>
      </c>
    </row>
    <row r="88" spans="1:6" x14ac:dyDescent="0.3">
      <c r="A88" s="16" t="str">
        <f>cars__3[[#This Row],[description]]</f>
        <v>Nissan Juke 1.6 DIG-T Nismo RS (Recaro &amp;amp; Tech Pack) 5dr</v>
      </c>
      <c r="B88" s="16">
        <f>cars__3[[#This Row],[age]]</f>
        <v>3</v>
      </c>
      <c r="C88" s="16" t="str">
        <f>cars__3[[#This Row],[mileage]]</f>
        <v>12499</v>
      </c>
      <c r="D88" s="16" t="str">
        <f>cars__3[[#This Row],[price]]</f>
        <v>13975</v>
      </c>
      <c r="E88" s="20">
        <f>Calculators!$C$3+Calculators!$C$4*B88+Calculators!$C$5*C88</f>
        <v>13635.175149999999</v>
      </c>
      <c r="F88" s="20">
        <f t="shared" si="1"/>
        <v>339.82485000000088</v>
      </c>
    </row>
    <row r="89" spans="1:6" x14ac:dyDescent="0.3">
      <c r="A89" s="16" t="str">
        <f>cars__3[[#This Row],[description]]</f>
        <v>Nissan Juke 1.6 DiG-T Nismo RS 5dr 4WD Xtronic</v>
      </c>
      <c r="B89" s="16">
        <f>cars__3[[#This Row],[age]]</f>
        <v>2</v>
      </c>
      <c r="C89" s="16" t="str">
        <f>cars__3[[#This Row],[mileage]]</f>
        <v>12467</v>
      </c>
      <c r="D89" s="16" t="str">
        <f>cars__3[[#This Row],[price]]</f>
        <v>13857</v>
      </c>
      <c r="E89" s="20">
        <f>Calculators!$C$3+Calculators!$C$4*B89+Calculators!$C$5*C89</f>
        <v>14812.77995</v>
      </c>
      <c r="F89" s="20">
        <f t="shared" si="1"/>
        <v>-955.7799500000001</v>
      </c>
    </row>
    <row r="90" spans="1:6" x14ac:dyDescent="0.3">
      <c r="A90" s="16" t="str">
        <f>cars__3[[#This Row],[description]]</f>
        <v>Nissan Juke 1.6 DiG-T Nismo RS 5dr</v>
      </c>
      <c r="B90" s="16">
        <f>cars__3[[#This Row],[age]]</f>
        <v>2</v>
      </c>
      <c r="C90" s="16" t="str">
        <f>cars__3[[#This Row],[mileage]]</f>
        <v>6596</v>
      </c>
      <c r="D90" s="16" t="str">
        <f>cars__3[[#This Row],[price]]</f>
        <v>13830</v>
      </c>
      <c r="E90" s="20">
        <f>Calculators!$C$3+Calculators!$C$4*B90+Calculators!$C$5*C90</f>
        <v>15107.2106</v>
      </c>
      <c r="F90" s="20">
        <f t="shared" si="1"/>
        <v>-1277.2106000000003</v>
      </c>
    </row>
    <row r="91" spans="1:6" x14ac:dyDescent="0.3">
      <c r="A91" s="16" t="str">
        <f>cars__3[[#This Row],[description]]</f>
        <v>Nissan Juke Hatchback 1.6 DiG-T Nismo RS 5dr</v>
      </c>
      <c r="B91" s="16">
        <f>cars__3[[#This Row],[age]]</f>
        <v>2</v>
      </c>
      <c r="C91" s="16" t="str">
        <f>cars__3[[#This Row],[mileage]]</f>
        <v>11509</v>
      </c>
      <c r="D91" s="16" t="str">
        <f>cars__3[[#This Row],[price]]</f>
        <v>13771</v>
      </c>
      <c r="E91" s="20">
        <f>Calculators!$C$3+Calculators!$C$4*B91+Calculators!$C$5*C91</f>
        <v>14860.82365</v>
      </c>
      <c r="F91" s="20">
        <f t="shared" si="1"/>
        <v>-1089.8236500000003</v>
      </c>
    </row>
    <row r="92" spans="1:6" x14ac:dyDescent="0.3">
      <c r="A92" s="16" t="str">
        <f>cars__3[[#This Row],[description]]</f>
        <v>Nissan Juke 1.6 DIG-T Nismo RS 5dr</v>
      </c>
      <c r="B92" s="16">
        <f>cars__3[[#This Row],[age]]</f>
        <v>3</v>
      </c>
      <c r="C92" s="16" t="str">
        <f>cars__3[[#This Row],[mileage]]</f>
        <v>9813</v>
      </c>
      <c r="D92" s="16" t="str">
        <f>cars__3[[#This Row],[price]]</f>
        <v>13750</v>
      </c>
      <c r="E92" s="20">
        <f>Calculators!$C$3+Calculators!$C$4*B92+Calculators!$C$5*C92</f>
        <v>13769.878049999999</v>
      </c>
      <c r="F92" s="20">
        <f t="shared" si="1"/>
        <v>-19.878049999999348</v>
      </c>
    </row>
    <row r="93" spans="1:6" x14ac:dyDescent="0.3">
      <c r="A93" s="16" t="str">
        <f>cars__3[[#This Row],[description]]</f>
        <v>Nissan Juke 1.6 DIG-T Nismo RS 5-Door Hatchback 5dr</v>
      </c>
      <c r="B93" s="16">
        <f>cars__3[[#This Row],[age]]</f>
        <v>3</v>
      </c>
      <c r="C93" s="16" t="str">
        <f>cars__3[[#This Row],[mileage]]</f>
        <v>32437</v>
      </c>
      <c r="D93" s="16" t="str">
        <f>cars__3[[#This Row],[price]]</f>
        <v>13699</v>
      </c>
      <c r="E93" s="20">
        <f>Calculators!$C$3+Calculators!$C$4*B93+Calculators!$C$5*C93</f>
        <v>12635.284449999999</v>
      </c>
      <c r="F93" s="20">
        <f t="shared" si="1"/>
        <v>1063.7155500000008</v>
      </c>
    </row>
    <row r="94" spans="1:6" x14ac:dyDescent="0.3">
      <c r="A94" s="16" t="str">
        <f>cars__3[[#This Row],[description]]</f>
        <v>Nissan Juke Hatchback 5-Door 1.6 DIG-T Nismo RS 5dr</v>
      </c>
      <c r="B94" s="16">
        <f>cars__3[[#This Row],[age]]</f>
        <v>3</v>
      </c>
      <c r="C94" s="16" t="str">
        <f>cars__3[[#This Row],[mileage]]</f>
        <v>9090</v>
      </c>
      <c r="D94" s="16" t="str">
        <f>cars__3[[#This Row],[price]]</f>
        <v>13695</v>
      </c>
      <c r="E94" s="20">
        <f>Calculators!$C$3+Calculators!$C$4*B94+Calculators!$C$5*C94</f>
        <v>13806.136500000001</v>
      </c>
      <c r="F94" s="20">
        <f t="shared" si="1"/>
        <v>-111.13650000000052</v>
      </c>
    </row>
    <row r="95" spans="1:6" x14ac:dyDescent="0.3">
      <c r="A95" s="16" t="str">
        <f>cars__3[[#This Row],[description]]</f>
        <v>Nissan Juke 1.6 NISMO RS DIG-T 5d 215 BHP Sat Nav</v>
      </c>
      <c r="B95" s="16">
        <f>cars__3[[#This Row],[age]]</f>
        <v>2</v>
      </c>
      <c r="C95" s="16" t="str">
        <f>cars__3[[#This Row],[mileage]]</f>
        <v>14835</v>
      </c>
      <c r="D95" s="16" t="str">
        <f>cars__3[[#This Row],[price]]</f>
        <v>13650</v>
      </c>
      <c r="E95" s="20">
        <f>Calculators!$C$3+Calculators!$C$4*B95+Calculators!$C$5*C95</f>
        <v>14694.02475</v>
      </c>
      <c r="F95" s="20">
        <f t="shared" si="1"/>
        <v>-1044.0247500000005</v>
      </c>
    </row>
    <row r="96" spans="1:6" x14ac:dyDescent="0.3">
      <c r="A96" s="16" t="str">
        <f>cars__3[[#This Row],[description]]</f>
        <v>Nissan Juke 1.6 DiG-T Nismo RS 5dr 2WD Recaro Seat</v>
      </c>
      <c r="B96" s="16">
        <f>cars__3[[#This Row],[age]]</f>
        <v>3</v>
      </c>
      <c r="C96" s="16" t="str">
        <f>cars__3[[#This Row],[mileage]]</f>
        <v>12239</v>
      </c>
      <c r="D96" s="16" t="str">
        <f>cars__3[[#This Row],[price]]</f>
        <v>13600</v>
      </c>
      <c r="E96" s="20">
        <f>Calculators!$C$3+Calculators!$C$4*B96+Calculators!$C$5*C96</f>
        <v>13648.21415</v>
      </c>
      <c r="F96" s="20">
        <f t="shared" si="1"/>
        <v>-48.21414999999979</v>
      </c>
    </row>
    <row r="97" spans="1:6" x14ac:dyDescent="0.3">
      <c r="A97" s="16" t="str">
        <f>cars__3[[#This Row],[description]]</f>
        <v>Nissan Juke 1.6 DiG-T Nismo RS 5dr</v>
      </c>
      <c r="B97" s="16">
        <f>cars__3[[#This Row],[age]]</f>
        <v>3</v>
      </c>
      <c r="C97" s="16" t="str">
        <f>cars__3[[#This Row],[mileage]]</f>
        <v>16197</v>
      </c>
      <c r="D97" s="16" t="str">
        <f>cars__3[[#This Row],[price]]</f>
        <v>13500</v>
      </c>
      <c r="E97" s="20">
        <f>Calculators!$C$3+Calculators!$C$4*B97+Calculators!$C$5*C97</f>
        <v>13449.720450000001</v>
      </c>
      <c r="F97" s="20">
        <f t="shared" si="1"/>
        <v>50.27954999999929</v>
      </c>
    </row>
    <row r="98" spans="1:6" x14ac:dyDescent="0.3">
      <c r="A98" s="16" t="str">
        <f>cars__3[[#This Row],[description]]</f>
        <v>Nissan Juke 1.6 DIG-T Nismo RS 5dr</v>
      </c>
      <c r="B98" s="16">
        <f>cars__3[[#This Row],[age]]</f>
        <v>2</v>
      </c>
      <c r="C98" s="16" t="str">
        <f>cars__3[[#This Row],[mileage]]</f>
        <v>14500</v>
      </c>
      <c r="D98" s="16" t="str">
        <f>cars__3[[#This Row],[price]]</f>
        <v>13500</v>
      </c>
      <c r="E98" s="20">
        <f>Calculators!$C$3+Calculators!$C$4*B98+Calculators!$C$5*C98</f>
        <v>14710.825000000001</v>
      </c>
      <c r="F98" s="20">
        <f t="shared" si="1"/>
        <v>-1210.8250000000007</v>
      </c>
    </row>
    <row r="99" spans="1:6" x14ac:dyDescent="0.3">
      <c r="A99" s="16" t="str">
        <f>cars__3[[#This Row],[description]]</f>
        <v>Nissan Juke 1.6 Dig-t Nismo Rs 5dr</v>
      </c>
      <c r="B99" s="16">
        <f>cars__3[[#This Row],[age]]</f>
        <v>3</v>
      </c>
      <c r="C99" s="16" t="str">
        <f>cars__3[[#This Row],[mileage]]</f>
        <v>21660</v>
      </c>
      <c r="D99" s="16" t="str">
        <f>cars__3[[#This Row],[price]]</f>
        <v>13500</v>
      </c>
      <c r="E99" s="20">
        <f>Calculators!$C$3+Calculators!$C$4*B99+Calculators!$C$5*C99</f>
        <v>13175.751</v>
      </c>
      <c r="F99" s="20">
        <f t="shared" si="1"/>
        <v>324.2489999999998</v>
      </c>
    </row>
    <row r="100" spans="1:6" x14ac:dyDescent="0.3">
      <c r="A100" s="16" t="str">
        <f>cars__3[[#This Row],[description]]</f>
        <v>Nissan Juke 1.6 Nismo RS Xtronic CVT 4WD 5dr</v>
      </c>
      <c r="B100" s="16">
        <f>cars__3[[#This Row],[age]]</f>
        <v>3</v>
      </c>
      <c r="C100" s="16" t="str">
        <f>cars__3[[#This Row],[mileage]]</f>
        <v>26947</v>
      </c>
      <c r="D100" s="16" t="str">
        <f>cars__3[[#This Row],[price]]</f>
        <v>13500</v>
      </c>
      <c r="E100" s="20">
        <f>Calculators!$C$3+Calculators!$C$4*B100+Calculators!$C$5*C100</f>
        <v>12910.60795</v>
      </c>
      <c r="F100" s="20">
        <f t="shared" si="1"/>
        <v>589.39205000000038</v>
      </c>
    </row>
    <row r="101" spans="1:6" x14ac:dyDescent="0.3">
      <c r="A101" s="16" t="str">
        <f>cars__3[[#This Row],[description]]</f>
        <v>Nissan Juke 1.6 DiG-T Nismo RS 5 Door</v>
      </c>
      <c r="B101" s="16">
        <f>cars__3[[#This Row],[age]]</f>
        <v>3</v>
      </c>
      <c r="C101" s="16" t="str">
        <f>cars__3[[#This Row],[mileage]]</f>
        <v>9803</v>
      </c>
      <c r="D101" s="16" t="str">
        <f>cars__3[[#This Row],[price]]</f>
        <v>13500</v>
      </c>
      <c r="E101" s="20">
        <f>Calculators!$C$3+Calculators!$C$4*B101+Calculators!$C$5*C101</f>
        <v>13770.37955</v>
      </c>
      <c r="F101" s="20">
        <f t="shared" si="1"/>
        <v>-270.37954999999965</v>
      </c>
    </row>
    <row r="102" spans="1:6" x14ac:dyDescent="0.3">
      <c r="A102" s="16" t="str">
        <f>cars__3[[#This Row],[description]]</f>
        <v>Nissan Juke 1.6 DiG-T Nismo RS 4x2 5dr</v>
      </c>
      <c r="B102" s="16">
        <f>cars__3[[#This Row],[age]]</f>
        <v>2</v>
      </c>
      <c r="C102" s="16" t="str">
        <f>cars__3[[#This Row],[mileage]]</f>
        <v>12291</v>
      </c>
      <c r="D102" s="16" t="str">
        <f>cars__3[[#This Row],[price]]</f>
        <v>13499</v>
      </c>
      <c r="E102" s="20">
        <f>Calculators!$C$3+Calculators!$C$4*B102+Calculators!$C$5*C102</f>
        <v>14821.60635</v>
      </c>
      <c r="F102" s="20">
        <f t="shared" si="1"/>
        <v>-1322.60635</v>
      </c>
    </row>
    <row r="103" spans="1:6" x14ac:dyDescent="0.3">
      <c r="A103" s="16" t="str">
        <f>cars__3[[#This Row],[description]]</f>
        <v>Nissan Juke 1.6 DiG-T Nismo RS 5dr</v>
      </c>
      <c r="B103" s="16">
        <f>cars__3[[#This Row],[age]]</f>
        <v>2</v>
      </c>
      <c r="C103" s="16" t="str">
        <f>cars__3[[#This Row],[mileage]]</f>
        <v>18260</v>
      </c>
      <c r="D103" s="16" t="str">
        <f>cars__3[[#This Row],[price]]</f>
        <v>13499</v>
      </c>
      <c r="E103" s="20">
        <f>Calculators!$C$3+Calculators!$C$4*B103+Calculators!$C$5*C103</f>
        <v>14522.261</v>
      </c>
      <c r="F103" s="20">
        <f t="shared" si="1"/>
        <v>-1023.2610000000004</v>
      </c>
    </row>
    <row r="104" spans="1:6" x14ac:dyDescent="0.3">
      <c r="A104" s="16" t="str">
        <f>cars__3[[#This Row],[description]]</f>
        <v>Nissan Juke 1.6 DIG-T Nismo RS 5dr</v>
      </c>
      <c r="B104" s="16">
        <f>cars__3[[#This Row],[age]]</f>
        <v>2</v>
      </c>
      <c r="C104" s="16" t="str">
        <f>cars__3[[#This Row],[mileage]]</f>
        <v>13000</v>
      </c>
      <c r="D104" s="16" t="str">
        <f>cars__3[[#This Row],[price]]</f>
        <v>13495</v>
      </c>
      <c r="E104" s="20">
        <f>Calculators!$C$3+Calculators!$C$4*B104+Calculators!$C$5*C104</f>
        <v>14786.05</v>
      </c>
      <c r="F104" s="20">
        <f t="shared" si="1"/>
        <v>-1291.0499999999993</v>
      </c>
    </row>
    <row r="105" spans="1:6" x14ac:dyDescent="0.3">
      <c r="A105" s="16" t="str">
        <f>cars__3[[#This Row],[description]]</f>
        <v>Nissan Juke 1.6 DIG-T Nismo RS 5dr</v>
      </c>
      <c r="B105" s="16">
        <f>cars__3[[#This Row],[age]]</f>
        <v>2</v>
      </c>
      <c r="C105" s="16" t="str">
        <f>cars__3[[#This Row],[mileage]]</f>
        <v>21000</v>
      </c>
      <c r="D105" s="16" t="str">
        <f>cars__3[[#This Row],[price]]</f>
        <v>13495</v>
      </c>
      <c r="E105" s="20">
        <f>Calculators!$C$3+Calculators!$C$4*B105+Calculators!$C$5*C105</f>
        <v>14384.85</v>
      </c>
      <c r="F105" s="20">
        <f t="shared" si="1"/>
        <v>-889.85000000000036</v>
      </c>
    </row>
    <row r="106" spans="1:6" x14ac:dyDescent="0.3">
      <c r="A106" s="16" t="str">
        <f>cars__3[[#This Row],[description]]</f>
        <v>Nissan Juke nismo rs dig-t - folkestone 1.6 5dr</v>
      </c>
      <c r="B106" s="16">
        <f>cars__3[[#This Row],[age]]</f>
        <v>2</v>
      </c>
      <c r="C106" s="16" t="str">
        <f>cars__3[[#This Row],[mileage]]</f>
        <v>11402</v>
      </c>
      <c r="D106" s="16" t="str">
        <f>cars__3[[#This Row],[price]]</f>
        <v>13495</v>
      </c>
      <c r="E106" s="20">
        <f>Calculators!$C$3+Calculators!$C$4*B106+Calculators!$C$5*C106</f>
        <v>14866.189700000001</v>
      </c>
      <c r="F106" s="20">
        <f t="shared" si="1"/>
        <v>-1371.1897000000008</v>
      </c>
    </row>
    <row r="107" spans="1:6" x14ac:dyDescent="0.3">
      <c r="A107" s="16" t="str">
        <f>cars__3[[#This Row],[description]]</f>
        <v>Nissan Juke nismo rs dig-t folkestone 01303228200 1.6 5dr</v>
      </c>
      <c r="B107" s="16">
        <f>cars__3[[#This Row],[age]]</f>
        <v>2</v>
      </c>
      <c r="C107" s="16" t="str">
        <f>cars__3[[#This Row],[mileage]]</f>
        <v>15514</v>
      </c>
      <c r="D107" s="16" t="str">
        <f>cars__3[[#This Row],[price]]</f>
        <v>13495</v>
      </c>
      <c r="E107" s="20">
        <f>Calculators!$C$3+Calculators!$C$4*B107+Calculators!$C$5*C107</f>
        <v>14659.972900000001</v>
      </c>
      <c r="F107" s="20">
        <f t="shared" si="1"/>
        <v>-1164.9729000000007</v>
      </c>
    </row>
    <row r="108" spans="1:6" x14ac:dyDescent="0.3">
      <c r="A108" s="16" t="str">
        <f>cars__3[[#This Row],[description]]</f>
        <v>Nissan Juke 1.6 NISMO RS DIG-T 5DR</v>
      </c>
      <c r="B108" s="16">
        <f>cars__3[[#This Row],[age]]</f>
        <v>3</v>
      </c>
      <c r="C108" s="16" t="str">
        <f>cars__3[[#This Row],[mileage]]</f>
        <v>17000</v>
      </c>
      <c r="D108" s="16" t="str">
        <f>cars__3[[#This Row],[price]]</f>
        <v>13495</v>
      </c>
      <c r="E108" s="20">
        <f>Calculators!$C$3+Calculators!$C$4*B108+Calculators!$C$5*C108</f>
        <v>13409.45</v>
      </c>
      <c r="F108" s="20">
        <f t="shared" si="1"/>
        <v>85.549999999999272</v>
      </c>
    </row>
    <row r="109" spans="1:6" x14ac:dyDescent="0.3">
      <c r="A109" s="16" t="str">
        <f>cars__3[[#This Row],[description]]</f>
        <v>Nissan Juke 1.6 DIG-T Nismo RS 5dr</v>
      </c>
      <c r="B109" s="16">
        <f>cars__3[[#This Row],[age]]</f>
        <v>2</v>
      </c>
      <c r="C109" s="16" t="str">
        <f>cars__3[[#This Row],[mileage]]</f>
        <v>6083</v>
      </c>
      <c r="D109" s="16" t="str">
        <f>cars__3[[#This Row],[price]]</f>
        <v>13495</v>
      </c>
      <c r="E109" s="20">
        <f>Calculators!$C$3+Calculators!$C$4*B109+Calculators!$C$5*C109</f>
        <v>15132.937550000001</v>
      </c>
      <c r="F109" s="20">
        <f t="shared" ref="F109:F168" si="2">D109-E109</f>
        <v>-1637.9375500000006</v>
      </c>
    </row>
    <row r="110" spans="1:6" x14ac:dyDescent="0.3">
      <c r="A110" s="16" t="str">
        <f>cars__3[[#This Row],[description]]</f>
        <v>Nissan Juke NISMO RS DIG-T 1.6 5dr</v>
      </c>
      <c r="B110" s="16">
        <f>cars__3[[#This Row],[age]]</f>
        <v>3</v>
      </c>
      <c r="C110" s="16" t="str">
        <f>cars__3[[#This Row],[mileage]]</f>
        <v>19000</v>
      </c>
      <c r="D110" s="16" t="str">
        <f>cars__3[[#This Row],[price]]</f>
        <v>13455</v>
      </c>
      <c r="E110" s="20">
        <f>Calculators!$C$3+Calculators!$C$4*B110+Calculators!$C$5*C110</f>
        <v>13309.15</v>
      </c>
      <c r="F110" s="20">
        <f t="shared" si="2"/>
        <v>145.85000000000036</v>
      </c>
    </row>
    <row r="111" spans="1:6" x14ac:dyDescent="0.3">
      <c r="A111" s="16" t="str">
        <f>cars__3[[#This Row],[description]]</f>
        <v>Nissan Juke 1.6 DIG-T Nismo RS 5dr</v>
      </c>
      <c r="B111" s="16">
        <f>cars__3[[#This Row],[age]]</f>
        <v>3</v>
      </c>
      <c r="C111" s="16" t="str">
        <f>cars__3[[#This Row],[mileage]]</f>
        <v>38000</v>
      </c>
      <c r="D111" s="16" t="str">
        <f>cars__3[[#This Row],[price]]</f>
        <v>13448</v>
      </c>
      <c r="E111" s="20">
        <f>Calculators!$C$3+Calculators!$C$4*B111+Calculators!$C$5*C111</f>
        <v>12356.3</v>
      </c>
      <c r="F111" s="20">
        <f t="shared" si="2"/>
        <v>1091.7000000000007</v>
      </c>
    </row>
    <row r="112" spans="1:6" x14ac:dyDescent="0.3">
      <c r="A112" s="16" t="str">
        <f>cars__3[[#This Row],[description]]</f>
        <v>Nissan Juke 1.6 DiG-T Nismo RS [Recaro Pack] 5dr Air Conditioning</v>
      </c>
      <c r="B112" s="16">
        <f>cars__3[[#This Row],[age]]</f>
        <v>3</v>
      </c>
      <c r="C112" s="16" t="str">
        <f>cars__3[[#This Row],[mileage]]</f>
        <v>22007</v>
      </c>
      <c r="D112" s="16" t="str">
        <f>cars__3[[#This Row],[price]]</f>
        <v>13445</v>
      </c>
      <c r="E112" s="20">
        <f>Calculators!$C$3+Calculators!$C$4*B112+Calculators!$C$5*C112</f>
        <v>13158.34895</v>
      </c>
      <c r="F112" s="20">
        <f t="shared" si="2"/>
        <v>286.6510500000004</v>
      </c>
    </row>
    <row r="113" spans="1:6" x14ac:dyDescent="0.3">
      <c r="A113" s="16" t="str">
        <f>cars__3[[#This Row],[description]]</f>
        <v>Nissan Juke 1.6 NISMO RS DIG-T 5d 218 BHP Sat Nav</v>
      </c>
      <c r="B113" s="16">
        <f>cars__3[[#This Row],[age]]</f>
        <v>3</v>
      </c>
      <c r="C113" s="16" t="str">
        <f>cars__3[[#This Row],[mileage]]</f>
        <v>21000</v>
      </c>
      <c r="D113" s="16" t="str">
        <f>cars__3[[#This Row],[price]]</f>
        <v>13350</v>
      </c>
      <c r="E113" s="20">
        <f>Calculators!$C$3+Calculators!$C$4*B113+Calculators!$C$5*C113</f>
        <v>13208.85</v>
      </c>
      <c r="F113" s="20">
        <f t="shared" si="2"/>
        <v>141.14999999999964</v>
      </c>
    </row>
    <row r="114" spans="1:6" x14ac:dyDescent="0.3">
      <c r="A114" s="16" t="str">
        <f>cars__3[[#This Row],[description]]</f>
        <v>Nissan Juke 1.6 DiG-T Nismo RS 5dr</v>
      </c>
      <c r="B114" s="16">
        <f>cars__3[[#This Row],[age]]</f>
        <v>2</v>
      </c>
      <c r="C114" s="16" t="str">
        <f>cars__3[[#This Row],[mileage]]</f>
        <v>13081</v>
      </c>
      <c r="D114" s="16" t="str">
        <f>cars__3[[#This Row],[price]]</f>
        <v>13340</v>
      </c>
      <c r="E114" s="20">
        <f>Calculators!$C$3+Calculators!$C$4*B114+Calculators!$C$5*C114</f>
        <v>14781.98785</v>
      </c>
      <c r="F114" s="20">
        <f t="shared" si="2"/>
        <v>-1441.9878499999995</v>
      </c>
    </row>
    <row r="115" spans="1:6" x14ac:dyDescent="0.3">
      <c r="A115" s="16" t="str">
        <f>cars__3[[#This Row],[description]]</f>
        <v>Nissan Juke 1.6 DiG-T Nismo RS 5dr</v>
      </c>
      <c r="B115" s="16">
        <f>cars__3[[#This Row],[age]]</f>
        <v>2</v>
      </c>
      <c r="C115" s="16" t="str">
        <f>cars__3[[#This Row],[mileage]]</f>
        <v>10831</v>
      </c>
      <c r="D115" s="16" t="str">
        <f>cars__3[[#This Row],[price]]</f>
        <v>13310</v>
      </c>
      <c r="E115" s="20">
        <f>Calculators!$C$3+Calculators!$C$4*B115+Calculators!$C$5*C115</f>
        <v>14894.825349999999</v>
      </c>
      <c r="F115" s="20">
        <f t="shared" si="2"/>
        <v>-1584.8253499999992</v>
      </c>
    </row>
    <row r="116" spans="1:6" x14ac:dyDescent="0.3">
      <c r="A116" s="16" t="str">
        <f>cars__3[[#This Row],[description]]</f>
        <v>Nissan Juke 1.6 DIG-T Nismo RS 5dr</v>
      </c>
      <c r="B116" s="16">
        <f>cars__3[[#This Row],[age]]</f>
        <v>3</v>
      </c>
      <c r="C116" s="16" t="str">
        <f>cars__3[[#This Row],[mileage]]</f>
        <v>11540</v>
      </c>
      <c r="D116" s="16" t="str">
        <f>cars__3[[#This Row],[price]]</f>
        <v>13300</v>
      </c>
      <c r="E116" s="20">
        <f>Calculators!$C$3+Calculators!$C$4*B116+Calculators!$C$5*C116</f>
        <v>13683.269</v>
      </c>
      <c r="F116" s="20">
        <f t="shared" si="2"/>
        <v>-383.26900000000023</v>
      </c>
    </row>
    <row r="117" spans="1:6" x14ac:dyDescent="0.3">
      <c r="A117" s="16" t="str">
        <f>cars__3[[#This Row],[description]]</f>
        <v>Nissan Juke 1.6 DIG-T Nismo RS 5dr</v>
      </c>
      <c r="B117" s="16">
        <f>cars__3[[#This Row],[age]]</f>
        <v>3</v>
      </c>
      <c r="C117" s="16" t="str">
        <f>cars__3[[#This Row],[mileage]]</f>
        <v>23500</v>
      </c>
      <c r="D117" s="16" t="str">
        <f>cars__3[[#This Row],[price]]</f>
        <v>13295</v>
      </c>
      <c r="E117" s="20">
        <f>Calculators!$C$3+Calculators!$C$4*B117+Calculators!$C$5*C117</f>
        <v>13083.475</v>
      </c>
      <c r="F117" s="20">
        <f t="shared" si="2"/>
        <v>211.52499999999964</v>
      </c>
    </row>
    <row r="118" spans="1:6" x14ac:dyDescent="0.3">
      <c r="A118" s="16" t="str">
        <f>cars__3[[#This Row],[description]]</f>
        <v>Nissan Juke 1.6 DIG-T Nismo RS 5-Door Hatchback 5dr</v>
      </c>
      <c r="B118" s="16">
        <f>cars__3[[#This Row],[age]]</f>
        <v>3</v>
      </c>
      <c r="C118" s="16" t="str">
        <f>cars__3[[#This Row],[mileage]]</f>
        <v>3199</v>
      </c>
      <c r="D118" s="16" t="str">
        <f>cars__3[[#This Row],[price]]</f>
        <v>13295</v>
      </c>
      <c r="E118" s="20">
        <f>Calculators!$C$3+Calculators!$C$4*B118+Calculators!$C$5*C118</f>
        <v>14101.57015</v>
      </c>
      <c r="F118" s="20">
        <f t="shared" si="2"/>
        <v>-806.57014999999956</v>
      </c>
    </row>
    <row r="119" spans="1:6" x14ac:dyDescent="0.3">
      <c r="A119" s="16" t="str">
        <f>cars__3[[#This Row],[description]]</f>
        <v>Nissan Juke 1.6 DIG-T Nismo RS 5-Door Hatchback 5dr</v>
      </c>
      <c r="B119" s="16">
        <f>cars__3[[#This Row],[age]]</f>
        <v>2</v>
      </c>
      <c r="C119" s="16" t="str">
        <f>cars__3[[#This Row],[mileage]]</f>
        <v>25000</v>
      </c>
      <c r="D119" s="16" t="str">
        <f>cars__3[[#This Row],[price]]</f>
        <v>13275</v>
      </c>
      <c r="E119" s="20">
        <f>Calculators!$C$3+Calculators!$C$4*B119+Calculators!$C$5*C119</f>
        <v>14184.25</v>
      </c>
      <c r="F119" s="20">
        <f t="shared" si="2"/>
        <v>-909.25</v>
      </c>
    </row>
    <row r="120" spans="1:6" x14ac:dyDescent="0.3">
      <c r="A120" s="16" t="str">
        <f>cars__3[[#This Row],[description]]</f>
        <v>Nissan Juke 1.6 DIG-T Nismo RS M-Xtronic 4WD 5dr</v>
      </c>
      <c r="B120" s="16">
        <f>cars__3[[#This Row],[age]]</f>
        <v>3</v>
      </c>
      <c r="C120" s="16" t="str">
        <f>cars__3[[#This Row],[mileage]]</f>
        <v>30000</v>
      </c>
      <c r="D120" s="16" t="str">
        <f>cars__3[[#This Row],[price]]</f>
        <v>13250</v>
      </c>
      <c r="E120" s="20">
        <f>Calculators!$C$3+Calculators!$C$4*B120+Calculators!$C$5*C120</f>
        <v>12757.5</v>
      </c>
      <c r="F120" s="20">
        <f t="shared" si="2"/>
        <v>492.5</v>
      </c>
    </row>
    <row r="121" spans="1:6" x14ac:dyDescent="0.3">
      <c r="A121" s="16" t="str">
        <f>cars__3[[#This Row],[description]]</f>
        <v>Nissan Juke 1.6 DIG-T Nismo RS 5dr</v>
      </c>
      <c r="B121" s="16">
        <f>cars__3[[#This Row],[age]]</f>
        <v>2</v>
      </c>
      <c r="C121" s="16" t="str">
        <f>cars__3[[#This Row],[mileage]]</f>
        <v>14000</v>
      </c>
      <c r="D121" s="16" t="str">
        <f>cars__3[[#This Row],[price]]</f>
        <v>13240</v>
      </c>
      <c r="E121" s="20">
        <f>Calculators!$C$3+Calculators!$C$4*B121+Calculators!$C$5*C121</f>
        <v>14735.9</v>
      </c>
      <c r="F121" s="20">
        <f t="shared" si="2"/>
        <v>-1495.8999999999996</v>
      </c>
    </row>
    <row r="122" spans="1:6" x14ac:dyDescent="0.3">
      <c r="A122" s="16" t="str">
        <f>cars__3[[#This Row],[description]]</f>
        <v>Nissan Juke 1.6 DIG-T Nismo RS 5dr</v>
      </c>
      <c r="B122" s="16">
        <f>cars__3[[#This Row],[age]]</f>
        <v>3</v>
      </c>
      <c r="C122" s="16" t="str">
        <f>cars__3[[#This Row],[mileage]]</f>
        <v>18260</v>
      </c>
      <c r="D122" s="16" t="str">
        <f>cars__3[[#This Row],[price]]</f>
        <v>13180</v>
      </c>
      <c r="E122" s="20">
        <f>Calculators!$C$3+Calculators!$C$4*B122+Calculators!$C$5*C122</f>
        <v>13346.261</v>
      </c>
      <c r="F122" s="20">
        <f t="shared" si="2"/>
        <v>-166.26100000000042</v>
      </c>
    </row>
    <row r="123" spans="1:6" x14ac:dyDescent="0.3">
      <c r="A123" s="16" t="str">
        <f>cars__3[[#This Row],[description]]</f>
        <v>Nissan Juke 1.6 DIG-T Nismo RS 5-Door Hatchback 5dr</v>
      </c>
      <c r="B123" s="16">
        <f>cars__3[[#This Row],[age]]</f>
        <v>3</v>
      </c>
      <c r="C123" s="16" t="str">
        <f>cars__3[[#This Row],[mileage]]</f>
        <v>9414</v>
      </c>
      <c r="D123" s="16" t="str">
        <f>cars__3[[#This Row],[price]]</f>
        <v>13170</v>
      </c>
      <c r="E123" s="20">
        <f>Calculators!$C$3+Calculators!$C$4*B123+Calculators!$C$5*C123</f>
        <v>13789.8879</v>
      </c>
      <c r="F123" s="20">
        <f t="shared" si="2"/>
        <v>-619.88789999999972</v>
      </c>
    </row>
    <row r="124" spans="1:6" x14ac:dyDescent="0.3">
      <c r="A124" s="16" t="str">
        <f>cars__3[[#This Row],[description]]</f>
        <v>Nissan Juke 1.6 DiG-T Nismo RS 5dr 2WD</v>
      </c>
      <c r="B124" s="16">
        <f>cars__3[[#This Row],[age]]</f>
        <v>3</v>
      </c>
      <c r="C124" s="16" t="str">
        <f>cars__3[[#This Row],[mileage]]</f>
        <v>18727</v>
      </c>
      <c r="D124" s="16" t="str">
        <f>cars__3[[#This Row],[price]]</f>
        <v>13100</v>
      </c>
      <c r="E124" s="20">
        <f>Calculators!$C$3+Calculators!$C$4*B124+Calculators!$C$5*C124</f>
        <v>13322.84095</v>
      </c>
      <c r="F124" s="20">
        <f t="shared" si="2"/>
        <v>-222.84094999999979</v>
      </c>
    </row>
    <row r="125" spans="1:6" x14ac:dyDescent="0.3">
      <c r="A125" s="16" t="str">
        <f>cars__3[[#This Row],[description]]</f>
        <v>Nissan Juke 1.6 DIG-T Nismo RS M-Xtronic 4WD 5dr</v>
      </c>
      <c r="B125" s="16">
        <f>cars__3[[#This Row],[age]]</f>
        <v>3</v>
      </c>
      <c r="C125" s="16" t="str">
        <f>cars__3[[#This Row],[mileage]]</f>
        <v>28045</v>
      </c>
      <c r="D125" s="16" t="str">
        <f>cars__3[[#This Row],[price]]</f>
        <v>13029</v>
      </c>
      <c r="E125" s="20">
        <f>Calculators!$C$3+Calculators!$C$4*B125+Calculators!$C$5*C125</f>
        <v>12855.543250000001</v>
      </c>
      <c r="F125" s="20">
        <f t="shared" si="2"/>
        <v>173.45674999999937</v>
      </c>
    </row>
    <row r="126" spans="1:6" x14ac:dyDescent="0.3">
      <c r="A126" s="16" t="str">
        <f>cars__3[[#This Row],[description]]</f>
        <v>Nissan Juke 1.6 DIG-T Nismo RS 5dr</v>
      </c>
      <c r="B126" s="16">
        <f>cars__3[[#This Row],[age]]</f>
        <v>2</v>
      </c>
      <c r="C126" s="16" t="str">
        <f>cars__3[[#This Row],[mileage]]</f>
        <v>9000</v>
      </c>
      <c r="D126" s="16" t="str">
        <f>cars__3[[#This Row],[price]]</f>
        <v>13000</v>
      </c>
      <c r="E126" s="20">
        <f>Calculators!$C$3+Calculators!$C$4*B126+Calculators!$C$5*C126</f>
        <v>14986.65</v>
      </c>
      <c r="F126" s="20">
        <f t="shared" si="2"/>
        <v>-1986.6499999999996</v>
      </c>
    </row>
    <row r="127" spans="1:6" x14ac:dyDescent="0.3">
      <c r="A127" s="16" t="str">
        <f>cars__3[[#This Row],[description]]</f>
        <v>Nissan Juke 1.6 Nismo RS Xtronic CVT 4WD 5dr</v>
      </c>
      <c r="B127" s="16">
        <f>cars__3[[#This Row],[age]]</f>
        <v>3</v>
      </c>
      <c r="C127" s="16" t="str">
        <f>cars__3[[#This Row],[mileage]]</f>
        <v>30910</v>
      </c>
      <c r="D127" s="16" t="str">
        <f>cars__3[[#This Row],[price]]</f>
        <v>12999</v>
      </c>
      <c r="E127" s="20">
        <f>Calculators!$C$3+Calculators!$C$4*B127+Calculators!$C$5*C127</f>
        <v>12711.863499999999</v>
      </c>
      <c r="F127" s="20">
        <f t="shared" si="2"/>
        <v>287.13650000000052</v>
      </c>
    </row>
    <row r="128" spans="1:6" x14ac:dyDescent="0.3">
      <c r="A128" s="16" t="str">
        <f>cars__3[[#This Row],[description]]</f>
        <v>Nissan Juke 1.6 NISMO RS DIG-T 5dr</v>
      </c>
      <c r="B128" s="16">
        <f>cars__3[[#This Row],[age]]</f>
        <v>2</v>
      </c>
      <c r="C128" s="16" t="str">
        <f>cars__3[[#This Row],[mileage]]</f>
        <v>9900</v>
      </c>
      <c r="D128" s="16" t="str">
        <f>cars__3[[#This Row],[price]]</f>
        <v>12999</v>
      </c>
      <c r="E128" s="20">
        <f>Calculators!$C$3+Calculators!$C$4*B128+Calculators!$C$5*C128</f>
        <v>14941.514999999999</v>
      </c>
      <c r="F128" s="20">
        <f t="shared" si="2"/>
        <v>-1942.5149999999994</v>
      </c>
    </row>
    <row r="129" spans="1:6" x14ac:dyDescent="0.3">
      <c r="A129" s="16" t="str">
        <f>cars__3[[#This Row],[description]]</f>
        <v>Nissan Juke 1.6 NISMO RS DIG-T 5dr Full Service History</v>
      </c>
      <c r="B129" s="16">
        <f>cars__3[[#This Row],[age]]</f>
        <v>3</v>
      </c>
      <c r="C129" s="16" t="str">
        <f>cars__3[[#This Row],[mileage]]</f>
        <v>13640</v>
      </c>
      <c r="D129" s="16" t="str">
        <f>cars__3[[#This Row],[price]]</f>
        <v>12995</v>
      </c>
      <c r="E129" s="20">
        <f>Calculators!$C$3+Calculators!$C$4*B129+Calculators!$C$5*C129</f>
        <v>13577.954</v>
      </c>
      <c r="F129" s="20">
        <f t="shared" si="2"/>
        <v>-582.95399999999972</v>
      </c>
    </row>
    <row r="130" spans="1:6" x14ac:dyDescent="0.3">
      <c r="A130" s="16" t="str">
        <f>cars__3[[#This Row],[description]]</f>
        <v>Nissan Juke 1.6 DiG-T Nismo RS - Nav and Rear Camera 5dr</v>
      </c>
      <c r="B130" s="16">
        <f>cars__3[[#This Row],[age]]</f>
        <v>3</v>
      </c>
      <c r="C130" s="16" t="str">
        <f>cars__3[[#This Row],[mileage]]</f>
        <v>10724</v>
      </c>
      <c r="D130" s="16" t="str">
        <f>cars__3[[#This Row],[price]]</f>
        <v>12994</v>
      </c>
      <c r="E130" s="20">
        <f>Calculators!$C$3+Calculators!$C$4*B130+Calculators!$C$5*C130</f>
        <v>13724.1914</v>
      </c>
      <c r="F130" s="20">
        <f t="shared" si="2"/>
        <v>-730.1913999999997</v>
      </c>
    </row>
    <row r="131" spans="1:6" x14ac:dyDescent="0.3">
      <c r="A131" s="16" t="str">
        <f>cars__3[[#This Row],[description]]</f>
        <v>Nissan Juke 1.6 DIG-T Nismo RS 5dr</v>
      </c>
      <c r="B131" s="16">
        <f>cars__3[[#This Row],[age]]</f>
        <v>4</v>
      </c>
      <c r="C131" s="16" t="str">
        <f>cars__3[[#This Row],[mileage]]</f>
        <v>35000</v>
      </c>
      <c r="D131" s="16" t="str">
        <f>cars__3[[#This Row],[price]]</f>
        <v>12991</v>
      </c>
      <c r="E131" s="20">
        <f>Calculators!$C$3+Calculators!$C$4*B131+Calculators!$C$5*C131</f>
        <v>11330.75</v>
      </c>
      <c r="F131" s="20">
        <f t="shared" si="2"/>
        <v>1660.25</v>
      </c>
    </row>
    <row r="132" spans="1:6" x14ac:dyDescent="0.3">
      <c r="A132" s="16" t="str">
        <f>cars__3[[#This Row],[description]]</f>
        <v>Nissan Juke 1.6 DIG-T Nismo RS 5dr</v>
      </c>
      <c r="B132" s="16">
        <f>cars__3[[#This Row],[age]]</f>
        <v>3</v>
      </c>
      <c r="C132" s="16" t="str">
        <f>cars__3[[#This Row],[mileage]]</f>
        <v>15592</v>
      </c>
      <c r="D132" s="16" t="str">
        <f>cars__3[[#This Row],[price]]</f>
        <v>12900</v>
      </c>
      <c r="E132" s="20">
        <f>Calculators!$C$3+Calculators!$C$4*B132+Calculators!$C$5*C132</f>
        <v>13480.0612</v>
      </c>
      <c r="F132" s="20">
        <f t="shared" si="2"/>
        <v>-580.0612000000001</v>
      </c>
    </row>
    <row r="133" spans="1:6" x14ac:dyDescent="0.3">
      <c r="A133" s="16" t="str">
        <f>cars__3[[#This Row],[description]]</f>
        <v>Nissan Juke 1.6 DiG-T Nismo RS 5dr</v>
      </c>
      <c r="B133" s="16">
        <f>cars__3[[#This Row],[age]]</f>
        <v>3</v>
      </c>
      <c r="C133" s="16" t="str">
        <f>cars__3[[#This Row],[mileage]]</f>
        <v>18510</v>
      </c>
      <c r="D133" s="16" t="str">
        <f>cars__3[[#This Row],[price]]</f>
        <v>12900</v>
      </c>
      <c r="E133" s="20">
        <f>Calculators!$C$3+Calculators!$C$4*B133+Calculators!$C$5*C133</f>
        <v>13333.7235</v>
      </c>
      <c r="F133" s="20">
        <f t="shared" si="2"/>
        <v>-433.72350000000006</v>
      </c>
    </row>
    <row r="134" spans="1:6" x14ac:dyDescent="0.3">
      <c r="A134" s="16" t="str">
        <f>cars__3[[#This Row],[description]]</f>
        <v>Nissan Juke 1.6 DiG-T Nismo RS 5dr</v>
      </c>
      <c r="B134" s="16">
        <f>cars__3[[#This Row],[age]]</f>
        <v>3</v>
      </c>
      <c r="C134" s="16" t="str">
        <f>cars__3[[#This Row],[mileage]]</f>
        <v>16702</v>
      </c>
      <c r="D134" s="16" t="str">
        <f>cars__3[[#This Row],[price]]</f>
        <v>12841</v>
      </c>
      <c r="E134" s="20">
        <f>Calculators!$C$3+Calculators!$C$4*B134+Calculators!$C$5*C134</f>
        <v>13424.394700000001</v>
      </c>
      <c r="F134" s="20">
        <f t="shared" si="2"/>
        <v>-583.39470000000074</v>
      </c>
    </row>
    <row r="135" spans="1:6" x14ac:dyDescent="0.3">
      <c r="A135" s="16" t="str">
        <f>cars__3[[#This Row],[description]]</f>
        <v>Nissan Juke 1.6 DIG-T Nismo RS 5dr</v>
      </c>
      <c r="B135" s="16">
        <f>cars__3[[#This Row],[age]]</f>
        <v>3</v>
      </c>
      <c r="C135" s="16" t="str">
        <f>cars__3[[#This Row],[mileage]]</f>
        <v>11900</v>
      </c>
      <c r="D135" s="16" t="str">
        <f>cars__3[[#This Row],[price]]</f>
        <v>12750</v>
      </c>
      <c r="E135" s="20">
        <f>Calculators!$C$3+Calculators!$C$4*B135+Calculators!$C$5*C135</f>
        <v>13665.215</v>
      </c>
      <c r="F135" s="20">
        <f t="shared" si="2"/>
        <v>-915.21500000000015</v>
      </c>
    </row>
    <row r="136" spans="1:6" x14ac:dyDescent="0.3">
      <c r="A136" s="16" t="str">
        <f>cars__3[[#This Row],[description]]</f>
        <v>Nissan Juke 1.6 DIG-T Nismo RS M-Xtronic 4WD 5dr</v>
      </c>
      <c r="B136" s="16">
        <f>cars__3[[#This Row],[age]]</f>
        <v>2</v>
      </c>
      <c r="C136" s="16" t="str">
        <f>cars__3[[#This Row],[mileage]]</f>
        <v>38869</v>
      </c>
      <c r="D136" s="16" t="str">
        <f>cars__3[[#This Row],[price]]</f>
        <v>12750</v>
      </c>
      <c r="E136" s="20">
        <f>Calculators!$C$3+Calculators!$C$4*B136+Calculators!$C$5*C136</f>
        <v>13488.719649999999</v>
      </c>
      <c r="F136" s="20">
        <f t="shared" si="2"/>
        <v>-738.71964999999909</v>
      </c>
    </row>
    <row r="137" spans="1:6" x14ac:dyDescent="0.3">
      <c r="A137" s="16" t="str">
        <f>cars__3[[#This Row],[description]]</f>
        <v>Nissan Juke 1.6 DIG-T Nismo RS 5dr</v>
      </c>
      <c r="B137" s="16">
        <f>cars__3[[#This Row],[age]]</f>
        <v>3</v>
      </c>
      <c r="C137" s="16" t="str">
        <f>cars__3[[#This Row],[mileage]]</f>
        <v>30029</v>
      </c>
      <c r="D137" s="16" t="str">
        <f>cars__3[[#This Row],[price]]</f>
        <v>12700</v>
      </c>
      <c r="E137" s="20">
        <f>Calculators!$C$3+Calculators!$C$4*B137+Calculators!$C$5*C137</f>
        <v>12756.04565</v>
      </c>
      <c r="F137" s="20">
        <f t="shared" si="2"/>
        <v>-56.045650000000023</v>
      </c>
    </row>
    <row r="138" spans="1:6" x14ac:dyDescent="0.3">
      <c r="A138" s="16" t="str">
        <f>cars__3[[#This Row],[description]]</f>
        <v>Nissan Juke 1.6 DiG-T Nismo RS 5dr 2WD</v>
      </c>
      <c r="B138" s="16">
        <f>cars__3[[#This Row],[age]]</f>
        <v>3</v>
      </c>
      <c r="C138" s="16" t="str">
        <f>cars__3[[#This Row],[mileage]]</f>
        <v>38331</v>
      </c>
      <c r="D138" s="16" t="str">
        <f>cars__3[[#This Row],[price]]</f>
        <v>12699</v>
      </c>
      <c r="E138" s="20">
        <f>Calculators!$C$3+Calculators!$C$4*B138+Calculators!$C$5*C138</f>
        <v>12339.700349999999</v>
      </c>
      <c r="F138" s="20">
        <f t="shared" si="2"/>
        <v>359.29965000000084</v>
      </c>
    </row>
    <row r="139" spans="1:6" x14ac:dyDescent="0.3">
      <c r="A139" s="16" t="str">
        <f>cars__3[[#This Row],[description]]</f>
        <v>Nissan Juke 1.6 DIG-T Nismo RS 5dr</v>
      </c>
      <c r="B139" s="16">
        <f>cars__3[[#This Row],[age]]</f>
        <v>3</v>
      </c>
      <c r="C139" s="16" t="str">
        <f>cars__3[[#This Row],[mileage]]</f>
        <v>26000</v>
      </c>
      <c r="D139" s="16" t="str">
        <f>cars__3[[#This Row],[price]]</f>
        <v>12695</v>
      </c>
      <c r="E139" s="20">
        <f>Calculators!$C$3+Calculators!$C$4*B139+Calculators!$C$5*C139</f>
        <v>12958.1</v>
      </c>
      <c r="F139" s="20">
        <f t="shared" si="2"/>
        <v>-263.10000000000036</v>
      </c>
    </row>
    <row r="140" spans="1:6" x14ac:dyDescent="0.3">
      <c r="A140" s="16" t="str">
        <f>cars__3[[#This Row],[description]]</f>
        <v>Nissan Juke 1.6 DIG-T Nismo RS 5dr</v>
      </c>
      <c r="B140" s="16">
        <f>cars__3[[#This Row],[age]]</f>
        <v>3</v>
      </c>
      <c r="C140" s="16" t="str">
        <f>cars__3[[#This Row],[mileage]]</f>
        <v>39000</v>
      </c>
      <c r="D140" s="16" t="str">
        <f>cars__3[[#This Row],[price]]</f>
        <v>12690</v>
      </c>
      <c r="E140" s="20">
        <f>Calculators!$C$3+Calculators!$C$4*B140+Calculators!$C$5*C140</f>
        <v>12306.15</v>
      </c>
      <c r="F140" s="20">
        <f t="shared" si="2"/>
        <v>383.85000000000036</v>
      </c>
    </row>
    <row r="141" spans="1:6" x14ac:dyDescent="0.3">
      <c r="A141" s="16" t="str">
        <f>cars__3[[#This Row],[description]]</f>
        <v>Nissan Juke 1.6 DiG-T Nismo RS 5dr</v>
      </c>
      <c r="B141" s="16">
        <f>cars__3[[#This Row],[age]]</f>
        <v>3</v>
      </c>
      <c r="C141" s="16" t="str">
        <f>cars__3[[#This Row],[mileage]]</f>
        <v>12675</v>
      </c>
      <c r="D141" s="16" t="str">
        <f>cars__3[[#This Row],[price]]</f>
        <v>12660</v>
      </c>
      <c r="E141" s="20">
        <f>Calculators!$C$3+Calculators!$C$4*B141+Calculators!$C$5*C141</f>
        <v>13626.348749999999</v>
      </c>
      <c r="F141" s="20">
        <f t="shared" si="2"/>
        <v>-966.3487499999992</v>
      </c>
    </row>
    <row r="142" spans="1:6" x14ac:dyDescent="0.3">
      <c r="A142" s="16" t="str">
        <f>cars__3[[#This Row],[description]]</f>
        <v>Nissan Juke 1.6 DiG-T Nismo RS 5dr</v>
      </c>
      <c r="B142" s="16">
        <f>cars__3[[#This Row],[age]]</f>
        <v>3</v>
      </c>
      <c r="C142" s="16" t="str">
        <f>cars__3[[#This Row],[mileage]]</f>
        <v>26018</v>
      </c>
      <c r="D142" s="16" t="str">
        <f>cars__3[[#This Row],[price]]</f>
        <v>12600</v>
      </c>
      <c r="E142" s="20">
        <f>Calculators!$C$3+Calculators!$C$4*B142+Calculators!$C$5*C142</f>
        <v>12957.1973</v>
      </c>
      <c r="F142" s="20">
        <f t="shared" si="2"/>
        <v>-357.19729999999981</v>
      </c>
    </row>
    <row r="143" spans="1:6" x14ac:dyDescent="0.3">
      <c r="A143" s="16" t="str">
        <f>cars__3[[#This Row],[description]]</f>
        <v>Nissan Juke 1.6 DiG-T Nismo RS 5dr 2WD Recaro</v>
      </c>
      <c r="B143" s="16">
        <f>cars__3[[#This Row],[age]]</f>
        <v>3</v>
      </c>
      <c r="C143" s="16" t="str">
        <f>cars__3[[#This Row],[mileage]]</f>
        <v>33600</v>
      </c>
      <c r="D143" s="16" t="str">
        <f>cars__3[[#This Row],[price]]</f>
        <v>12500</v>
      </c>
      <c r="E143" s="20">
        <f>Calculators!$C$3+Calculators!$C$4*B143+Calculators!$C$5*C143</f>
        <v>12576.96</v>
      </c>
      <c r="F143" s="20">
        <f t="shared" si="2"/>
        <v>-76.959999999999127</v>
      </c>
    </row>
    <row r="144" spans="1:6" x14ac:dyDescent="0.3">
      <c r="A144" s="16" t="str">
        <f>cars__3[[#This Row],[description]]</f>
        <v>Nissan Juke 1.6 DIG-T Nismo RS 5dr</v>
      </c>
      <c r="B144" s="16">
        <f>cars__3[[#This Row],[age]]</f>
        <v>3</v>
      </c>
      <c r="C144" s="16" t="str">
        <f>cars__3[[#This Row],[mileage]]</f>
        <v>18700</v>
      </c>
      <c r="D144" s="16" t="str">
        <f>cars__3[[#This Row],[price]]</f>
        <v>12500</v>
      </c>
      <c r="E144" s="20">
        <f>Calculators!$C$3+Calculators!$C$4*B144+Calculators!$C$5*C144</f>
        <v>13324.195</v>
      </c>
      <c r="F144" s="20">
        <f t="shared" si="2"/>
        <v>-824.19499999999971</v>
      </c>
    </row>
    <row r="145" spans="1:6" x14ac:dyDescent="0.3">
      <c r="A145" s="16" t="str">
        <f>cars__3[[#This Row],[description]]</f>
        <v>Nissan Juke 1.6 DIG-T Nismo RS 5dr</v>
      </c>
      <c r="B145" s="16">
        <f>cars__3[[#This Row],[age]]</f>
        <v>2</v>
      </c>
      <c r="C145" s="16" t="str">
        <f>cars__3[[#This Row],[mileage]]</f>
        <v>31000</v>
      </c>
      <c r="D145" s="16" t="str">
        <f>cars__3[[#This Row],[price]]</f>
        <v>12499</v>
      </c>
      <c r="E145" s="20">
        <f>Calculators!$C$3+Calculators!$C$4*B145+Calculators!$C$5*C145</f>
        <v>13883.35</v>
      </c>
      <c r="F145" s="20">
        <f t="shared" si="2"/>
        <v>-1384.3500000000004</v>
      </c>
    </row>
    <row r="146" spans="1:6" x14ac:dyDescent="0.3">
      <c r="A146" s="16" t="str">
        <f>cars__3[[#This Row],[description]]</f>
        <v>Nissan Juke 1.6 4X4 Nismo RS 5-Door Hatchback +SAT NAV+ 5dr</v>
      </c>
      <c r="B146" s="16">
        <f>cars__3[[#This Row],[age]]</f>
        <v>4</v>
      </c>
      <c r="C146" s="16" t="str">
        <f>cars__3[[#This Row],[mileage]]</f>
        <v>19685</v>
      </c>
      <c r="D146" s="16" t="str">
        <f>cars__3[[#This Row],[price]]</f>
        <v>12497</v>
      </c>
      <c r="E146" s="20">
        <f>Calculators!$C$3+Calculators!$C$4*B146+Calculators!$C$5*C146</f>
        <v>12098.79725</v>
      </c>
      <c r="F146" s="20">
        <f t="shared" si="2"/>
        <v>398.20275000000038</v>
      </c>
    </row>
    <row r="147" spans="1:6" x14ac:dyDescent="0.3">
      <c r="A147" s="16" t="str">
        <f>cars__3[[#This Row],[description]]</f>
        <v>Nissan Juke 1.6 DiG-T Nismo RS 5dr</v>
      </c>
      <c r="B147" s="16">
        <f>cars__3[[#This Row],[age]]</f>
        <v>3</v>
      </c>
      <c r="C147" s="16" t="str">
        <f>cars__3[[#This Row],[mileage]]</f>
        <v>13000</v>
      </c>
      <c r="D147" s="16" t="str">
        <f>cars__3[[#This Row],[price]]</f>
        <v>12495</v>
      </c>
      <c r="E147" s="20">
        <f>Calculators!$C$3+Calculators!$C$4*B147+Calculators!$C$5*C147</f>
        <v>13610.05</v>
      </c>
      <c r="F147" s="20">
        <f t="shared" si="2"/>
        <v>-1115.0499999999993</v>
      </c>
    </row>
    <row r="148" spans="1:6" x14ac:dyDescent="0.3">
      <c r="A148" s="16" t="str">
        <f>cars__3[[#This Row],[description]]</f>
        <v>Nissan Juke NISMO RS DIG-T 1.6 5dr</v>
      </c>
      <c r="B148" s="16">
        <f>cars__3[[#This Row],[age]]</f>
        <v>2</v>
      </c>
      <c r="C148" s="16" t="str">
        <f>cars__3[[#This Row],[mileage]]</f>
        <v>28000</v>
      </c>
      <c r="D148" s="16" t="str">
        <f>cars__3[[#This Row],[price]]</f>
        <v>12495</v>
      </c>
      <c r="E148" s="20">
        <f>Calculators!$C$3+Calculators!$C$4*B148+Calculators!$C$5*C148</f>
        <v>14033.8</v>
      </c>
      <c r="F148" s="20">
        <f t="shared" si="2"/>
        <v>-1538.7999999999993</v>
      </c>
    </row>
    <row r="149" spans="1:6" x14ac:dyDescent="0.3">
      <c r="A149" s="16" t="str">
        <f>cars__3[[#This Row],[description]]</f>
        <v>Nissan Juke Hatchback 5-Door 1.6 DIG-T Nismo RS 5dr</v>
      </c>
      <c r="B149" s="16">
        <f>cars__3[[#This Row],[age]]</f>
        <v>4</v>
      </c>
      <c r="C149" s="16" t="str">
        <f>cars__3[[#This Row],[mileage]]</f>
        <v>18341</v>
      </c>
      <c r="D149" s="16" t="str">
        <f>cars__3[[#This Row],[price]]</f>
        <v>12495</v>
      </c>
      <c r="E149" s="20">
        <f>Calculators!$C$3+Calculators!$C$4*B149+Calculators!$C$5*C149</f>
        <v>12166.198850000001</v>
      </c>
      <c r="F149" s="20">
        <f t="shared" si="2"/>
        <v>328.80114999999932</v>
      </c>
    </row>
    <row r="150" spans="1:6" x14ac:dyDescent="0.3">
      <c r="A150" s="16" t="str">
        <f>cars__3[[#This Row],[description]]</f>
        <v>Nissan Juke 1.6 DiG-T Nismo RS 5dr</v>
      </c>
      <c r="B150" s="16">
        <f>cars__3[[#This Row],[age]]</f>
        <v>3</v>
      </c>
      <c r="C150" s="16" t="str">
        <f>cars__3[[#This Row],[mileage]]</f>
        <v>14178</v>
      </c>
      <c r="D150" s="16" t="str">
        <f>cars__3[[#This Row],[price]]</f>
        <v>12495</v>
      </c>
      <c r="E150" s="20">
        <f>Calculators!$C$3+Calculators!$C$4*B150+Calculators!$C$5*C150</f>
        <v>13550.9733</v>
      </c>
      <c r="F150" s="20">
        <f t="shared" si="2"/>
        <v>-1055.9732999999997</v>
      </c>
    </row>
    <row r="151" spans="1:6" x14ac:dyDescent="0.3">
      <c r="A151" s="16" t="str">
        <f>cars__3[[#This Row],[description]]</f>
        <v>Nissan Juke 1.6 DIG-T Nismo RS 5dr</v>
      </c>
      <c r="B151" s="16">
        <f>cars__3[[#This Row],[age]]</f>
        <v>2</v>
      </c>
      <c r="C151" s="16" t="str">
        <f>cars__3[[#This Row],[mileage]]</f>
        <v>15844</v>
      </c>
      <c r="D151" s="16" t="str">
        <f>cars__3[[#This Row],[price]]</f>
        <v>12490</v>
      </c>
      <c r="E151" s="20">
        <f>Calculators!$C$3+Calculators!$C$4*B151+Calculators!$C$5*C151</f>
        <v>14643.4234</v>
      </c>
      <c r="F151" s="20">
        <f t="shared" si="2"/>
        <v>-2153.4233999999997</v>
      </c>
    </row>
    <row r="152" spans="1:6" x14ac:dyDescent="0.3">
      <c r="A152" s="16" t="str">
        <f>cars__3[[#This Row],[description]]</f>
        <v>Nissan Juke 1.6 DiG-T Nismo RS 5dr #FULL SERVICE HISTORY#</v>
      </c>
      <c r="B152" s="16">
        <f>cars__3[[#This Row],[age]]</f>
        <v>3</v>
      </c>
      <c r="C152" s="16" t="str">
        <f>cars__3[[#This Row],[mileage]]</f>
        <v>28000</v>
      </c>
      <c r="D152" s="16" t="str">
        <f>cars__3[[#This Row],[price]]</f>
        <v>12490</v>
      </c>
      <c r="E152" s="20">
        <f>Calculators!$C$3+Calculators!$C$4*B152+Calculators!$C$5*C152</f>
        <v>12857.8</v>
      </c>
      <c r="F152" s="20">
        <f t="shared" si="2"/>
        <v>-367.79999999999927</v>
      </c>
    </row>
    <row r="153" spans="1:6" x14ac:dyDescent="0.3">
      <c r="A153" s="16" t="str">
        <f>cars__3[[#This Row],[description]]</f>
        <v>Nissan Juke 1.6 DIG-T Nismo RS 5dr</v>
      </c>
      <c r="B153" s="16">
        <f>cars__3[[#This Row],[age]]</f>
        <v>3</v>
      </c>
      <c r="C153" s="16" t="str">
        <f>cars__3[[#This Row],[mileage]]</f>
        <v>32057</v>
      </c>
      <c r="D153" s="16" t="str">
        <f>cars__3[[#This Row],[price]]</f>
        <v>12469</v>
      </c>
      <c r="E153" s="20">
        <f>Calculators!$C$3+Calculators!$C$4*B153+Calculators!$C$5*C153</f>
        <v>12654.34145</v>
      </c>
      <c r="F153" s="20">
        <f t="shared" si="2"/>
        <v>-185.3414499999999</v>
      </c>
    </row>
    <row r="154" spans="1:6" x14ac:dyDescent="0.3">
      <c r="A154" s="16" t="str">
        <f>cars__3[[#This Row],[description]]</f>
        <v>Nissan Juke 1.6 DIG-T Nismo RS 5-Door Hatchback 5dr</v>
      </c>
      <c r="B154" s="16">
        <f>cars__3[[#This Row],[age]]</f>
        <v>3</v>
      </c>
      <c r="C154" s="16" t="str">
        <f>cars__3[[#This Row],[mileage]]</f>
        <v>35612</v>
      </c>
      <c r="D154" s="16" t="str">
        <f>cars__3[[#This Row],[price]]</f>
        <v>12355</v>
      </c>
      <c r="E154" s="20">
        <f>Calculators!$C$3+Calculators!$C$4*B154+Calculators!$C$5*C154</f>
        <v>12476.058199999999</v>
      </c>
      <c r="F154" s="20">
        <f t="shared" si="2"/>
        <v>-121.05819999999949</v>
      </c>
    </row>
    <row r="155" spans="1:6" x14ac:dyDescent="0.3">
      <c r="A155" s="16" t="str">
        <f>cars__3[[#This Row],[description]]</f>
        <v>Nissan Juke 1.6 DIG-T Nismo RS 5dr</v>
      </c>
      <c r="B155" s="16">
        <f>cars__3[[#This Row],[age]]</f>
        <v>4</v>
      </c>
      <c r="C155" s="16" t="str">
        <f>cars__3[[#This Row],[mileage]]</f>
        <v>34250</v>
      </c>
      <c r="D155" s="16" t="str">
        <f>cars__3[[#This Row],[price]]</f>
        <v>12250</v>
      </c>
      <c r="E155" s="20">
        <f>Calculators!$C$3+Calculators!$C$4*B155+Calculators!$C$5*C155</f>
        <v>11368.362499999999</v>
      </c>
      <c r="F155" s="20">
        <f t="shared" si="2"/>
        <v>881.63750000000073</v>
      </c>
    </row>
    <row r="156" spans="1:6" x14ac:dyDescent="0.3">
      <c r="A156" s="16" t="str">
        <f>cars__3[[#This Row],[description]]</f>
        <v>Nissan Juke 1.6 NISMO RS DIG-T 5d 215 BHP PEARL BLACK</v>
      </c>
      <c r="B156" s="16">
        <f>cars__3[[#This Row],[age]]</f>
        <v>3</v>
      </c>
      <c r="C156" s="16" t="str">
        <f>cars__3[[#This Row],[mileage]]</f>
        <v>25956</v>
      </c>
      <c r="D156" s="16" t="str">
        <f>cars__3[[#This Row],[price]]</f>
        <v>12250</v>
      </c>
      <c r="E156" s="20">
        <f>Calculators!$C$3+Calculators!$C$4*B156+Calculators!$C$5*C156</f>
        <v>12960.3066</v>
      </c>
      <c r="F156" s="20">
        <f t="shared" si="2"/>
        <v>-710.30659999999989</v>
      </c>
    </row>
    <row r="157" spans="1:6" x14ac:dyDescent="0.3">
      <c r="A157" s="16" t="str">
        <f>cars__3[[#This Row],[description]]</f>
        <v>Nissan Juke 1.6 NISMO RS DIG-T 5d 215 BHP</v>
      </c>
      <c r="B157" s="16">
        <f>cars__3[[#This Row],[age]]</f>
        <v>3</v>
      </c>
      <c r="C157" s="16" t="str">
        <f>cars__3[[#This Row],[mileage]]</f>
        <v>26000</v>
      </c>
      <c r="D157" s="16" t="str">
        <f>cars__3[[#This Row],[price]]</f>
        <v>12194</v>
      </c>
      <c r="E157" s="20">
        <f>Calculators!$C$3+Calculators!$C$4*B157+Calculators!$C$5*C157</f>
        <v>12958.1</v>
      </c>
      <c r="F157" s="20">
        <f t="shared" si="2"/>
        <v>-764.10000000000036</v>
      </c>
    </row>
    <row r="158" spans="1:6" x14ac:dyDescent="0.3">
      <c r="A158" s="16" t="str">
        <f>cars__3[[#This Row],[description]]</f>
        <v>Nissan Juke 1.6 DiG-T Nismo RS 4x2 5dr</v>
      </c>
      <c r="B158" s="16">
        <f>cars__3[[#This Row],[age]]</f>
        <v>3</v>
      </c>
      <c r="C158" s="16" t="str">
        <f>cars__3[[#This Row],[mileage]]</f>
        <v>23062</v>
      </c>
      <c r="D158" s="16" t="str">
        <f>cars__3[[#This Row],[price]]</f>
        <v>12000</v>
      </c>
      <c r="E158" s="20">
        <f>Calculators!$C$3+Calculators!$C$4*B158+Calculators!$C$5*C158</f>
        <v>13105.440699999999</v>
      </c>
      <c r="F158" s="20">
        <f t="shared" si="2"/>
        <v>-1105.4406999999992</v>
      </c>
    </row>
    <row r="159" spans="1:6" x14ac:dyDescent="0.3">
      <c r="A159" s="16" t="str">
        <f>cars__3[[#This Row],[description]]</f>
        <v>Nissan Juke 1.6 DIG-T Nismo RS 5dr</v>
      </c>
      <c r="B159" s="16">
        <f>cars__3[[#This Row],[age]]</f>
        <v>3</v>
      </c>
      <c r="C159" s="16" t="str">
        <f>cars__3[[#This Row],[mileage]]</f>
        <v>40000</v>
      </c>
      <c r="D159" s="16" t="str">
        <f>cars__3[[#This Row],[price]]</f>
        <v>11999</v>
      </c>
      <c r="E159" s="20">
        <f>Calculators!$C$3+Calculators!$C$4*B159+Calculators!$C$5*C159</f>
        <v>12256</v>
      </c>
      <c r="F159" s="20">
        <f t="shared" si="2"/>
        <v>-257</v>
      </c>
    </row>
    <row r="160" spans="1:6" x14ac:dyDescent="0.3">
      <c r="A160" s="16" t="str">
        <f>cars__3[[#This Row],[description]]</f>
        <v>Nissan Juke 1.6 DiG-T Nismo RS 5dr</v>
      </c>
      <c r="B160" s="16">
        <f>cars__3[[#This Row],[age]]</f>
        <v>2</v>
      </c>
      <c r="C160" s="16" t="str">
        <f>cars__3[[#This Row],[mileage]]</f>
        <v>17587</v>
      </c>
      <c r="D160" s="16" t="str">
        <f>cars__3[[#This Row],[price]]</f>
        <v>11997</v>
      </c>
      <c r="E160" s="20">
        <f>Calculators!$C$3+Calculators!$C$4*B160+Calculators!$C$5*C160</f>
        <v>14556.01195</v>
      </c>
      <c r="F160" s="20">
        <f t="shared" si="2"/>
        <v>-2559.0119500000001</v>
      </c>
    </row>
    <row r="161" spans="1:9" x14ac:dyDescent="0.3">
      <c r="A161" s="16" t="str">
        <f>cars__3[[#This Row],[description]]</f>
        <v>Nissan Juke NISMO RS DIG-T 1.6 5dr</v>
      </c>
      <c r="B161" s="16">
        <f>cars__3[[#This Row],[age]]</f>
        <v>3</v>
      </c>
      <c r="C161" s="16" t="str">
        <f>cars__3[[#This Row],[mileage]]</f>
        <v>42568</v>
      </c>
      <c r="D161" s="16" t="str">
        <f>cars__3[[#This Row],[price]]</f>
        <v>11980</v>
      </c>
      <c r="E161" s="20">
        <f>Calculators!$C$3+Calculators!$C$4*B161+Calculators!$C$5*C161</f>
        <v>12127.2148</v>
      </c>
      <c r="F161" s="20">
        <f t="shared" si="2"/>
        <v>-147.21479999999974</v>
      </c>
    </row>
    <row r="162" spans="1:9" x14ac:dyDescent="0.3">
      <c r="A162" s="16" t="str">
        <f>cars__3[[#This Row],[description]]</f>
        <v>Nissan Juke 1.6 DIG-T Nismo RS 5dr</v>
      </c>
      <c r="B162" s="16">
        <f>cars__3[[#This Row],[age]]</f>
        <v>4</v>
      </c>
      <c r="C162" s="16" t="str">
        <f>cars__3[[#This Row],[mileage]]</f>
        <v>27400</v>
      </c>
      <c r="D162" s="16" t="str">
        <f>cars__3[[#This Row],[price]]</f>
        <v>11900</v>
      </c>
      <c r="E162" s="20">
        <f>Calculators!$C$3+Calculators!$C$4*B162+Calculators!$C$5*C162</f>
        <v>11711.89</v>
      </c>
      <c r="F162" s="20">
        <f t="shared" si="2"/>
        <v>188.11000000000058</v>
      </c>
    </row>
    <row r="163" spans="1:9" x14ac:dyDescent="0.3">
      <c r="A163" s="16" t="str">
        <f>cars__3[[#This Row],[description]]</f>
        <v>Nissan Juke 1.6 DiG-T Nismo RS 5dr - LANE DEPARTURE - REVERSE CAM &amp;hellip;</v>
      </c>
      <c r="B163" s="16">
        <f>cars__3[[#This Row],[age]]</f>
        <v>3</v>
      </c>
      <c r="C163" s="16" t="str">
        <f>cars__3[[#This Row],[mileage]]</f>
        <v>29788</v>
      </c>
      <c r="D163" s="16" t="str">
        <f>cars__3[[#This Row],[price]]</f>
        <v>11898</v>
      </c>
      <c r="E163" s="20">
        <f>Calculators!$C$3+Calculators!$C$4*B163+Calculators!$C$5*C163</f>
        <v>12768.131799999999</v>
      </c>
      <c r="F163" s="20">
        <f t="shared" si="2"/>
        <v>-870.1317999999992</v>
      </c>
    </row>
    <row r="164" spans="1:9" x14ac:dyDescent="0.3">
      <c r="A164" s="16" t="e">
        <f>cars__3[[#This Row],[description]]</f>
        <v>#VALUE!</v>
      </c>
      <c r="B164" s="16" t="e">
        <f>cars__3[[#This Row],[age]]</f>
        <v>#VALUE!</v>
      </c>
      <c r="C164" s="16" t="e">
        <f>cars__3[[#This Row],[mileage]]</f>
        <v>#VALUE!</v>
      </c>
      <c r="D164" s="16" t="e">
        <f>cars__3[[#This Row],[price]]</f>
        <v>#VALUE!</v>
      </c>
      <c r="E164" s="20" t="e">
        <f>Calculators!$C$3+Calculators!$C$4*B164+Calculators!$C$5*C164</f>
        <v>#VALUE!</v>
      </c>
      <c r="F164" s="20" t="e">
        <f t="shared" si="2"/>
        <v>#VALUE!</v>
      </c>
      <c r="G164" s="16"/>
      <c r="H164" s="20"/>
      <c r="I164" s="20"/>
    </row>
    <row r="165" spans="1:9" x14ac:dyDescent="0.3">
      <c r="A165" s="16" t="e">
        <f>cars__3[[#This Row],[description]]</f>
        <v>#VALUE!</v>
      </c>
      <c r="B165" s="16" t="e">
        <f>cars__3[[#This Row],[age]]</f>
        <v>#VALUE!</v>
      </c>
      <c r="C165" s="16" t="e">
        <f>cars__3[[#This Row],[mileage]]</f>
        <v>#VALUE!</v>
      </c>
      <c r="D165" s="16" t="e">
        <f>cars__3[[#This Row],[price]]</f>
        <v>#VALUE!</v>
      </c>
      <c r="E165" s="20" t="e">
        <f>Calculators!$C$3+Calculators!$C$4*B165+Calculators!$C$5*C165</f>
        <v>#VALUE!</v>
      </c>
      <c r="F165" s="20" t="e">
        <f t="shared" si="2"/>
        <v>#VALUE!</v>
      </c>
      <c r="G165" s="16"/>
      <c r="H165" s="20"/>
      <c r="I165" s="20"/>
    </row>
    <row r="166" spans="1:9" x14ac:dyDescent="0.3">
      <c r="A166" s="16" t="e">
        <f>cars__3[[#This Row],[description]]</f>
        <v>#VALUE!</v>
      </c>
      <c r="B166" s="16" t="e">
        <f>cars__3[[#This Row],[age]]</f>
        <v>#VALUE!</v>
      </c>
      <c r="C166" s="16" t="e">
        <f>cars__3[[#This Row],[mileage]]</f>
        <v>#VALUE!</v>
      </c>
      <c r="D166" s="16" t="e">
        <f>cars__3[[#This Row],[price]]</f>
        <v>#VALUE!</v>
      </c>
      <c r="E166" s="20" t="e">
        <f>Calculators!$C$3+Calculators!$C$4*B166+Calculators!$C$5*C166</f>
        <v>#VALUE!</v>
      </c>
      <c r="F166" s="20" t="e">
        <f t="shared" si="2"/>
        <v>#VALUE!</v>
      </c>
      <c r="G166" s="16"/>
      <c r="H166" s="20"/>
      <c r="I166" s="20"/>
    </row>
    <row r="167" spans="1:9" x14ac:dyDescent="0.3">
      <c r="A167" s="16" t="e">
        <f>cars__3[[#This Row],[description]]</f>
        <v>#VALUE!</v>
      </c>
      <c r="B167" s="16" t="e">
        <f>cars__3[[#This Row],[age]]</f>
        <v>#VALUE!</v>
      </c>
      <c r="C167" s="16" t="e">
        <f>cars__3[[#This Row],[mileage]]</f>
        <v>#VALUE!</v>
      </c>
      <c r="D167" s="16" t="e">
        <f>cars__3[[#This Row],[price]]</f>
        <v>#VALUE!</v>
      </c>
      <c r="E167" s="20" t="e">
        <f>Calculators!$C$3+Calculators!$C$4*B167+Calculators!$C$5*C167</f>
        <v>#VALUE!</v>
      </c>
      <c r="F167" s="20" t="e">
        <f t="shared" si="2"/>
        <v>#VALUE!</v>
      </c>
      <c r="G167" s="16"/>
      <c r="H167" s="20"/>
      <c r="I167" s="20"/>
    </row>
    <row r="168" spans="1:9" x14ac:dyDescent="0.3">
      <c r="A168" s="16" t="e">
        <f>cars__3[[#This Row],[description]]</f>
        <v>#VALUE!</v>
      </c>
      <c r="B168" s="16" t="e">
        <f>cars__3[[#This Row],[age]]</f>
        <v>#VALUE!</v>
      </c>
      <c r="C168" s="16" t="e">
        <f>cars__3[[#This Row],[mileage]]</f>
        <v>#VALUE!</v>
      </c>
      <c r="D168" s="16" t="e">
        <f>cars__3[[#This Row],[price]]</f>
        <v>#VALUE!</v>
      </c>
      <c r="E168" s="20" t="e">
        <f>Calculators!$C$3+Calculators!$C$4*B168+Calculators!$C$5*C168</f>
        <v>#VALUE!</v>
      </c>
      <c r="F168" s="20" t="e">
        <f t="shared" si="2"/>
        <v>#VALUE!</v>
      </c>
      <c r="G168" s="16"/>
      <c r="H168" s="20"/>
      <c r="I168" s="20"/>
    </row>
    <row r="169" spans="1:9" x14ac:dyDescent="0.3">
      <c r="D169" s="16"/>
      <c r="E169" s="16"/>
      <c r="F169" s="16"/>
      <c r="G169" s="16"/>
      <c r="H169" s="20"/>
      <c r="I169" s="20"/>
    </row>
    <row r="170" spans="1:9" x14ac:dyDescent="0.3">
      <c r="D170" s="16"/>
      <c r="E170" s="16"/>
      <c r="F170" s="16"/>
      <c r="G170" s="16"/>
      <c r="H170" s="20"/>
      <c r="I170" s="20"/>
    </row>
    <row r="171" spans="1:9" x14ac:dyDescent="0.3">
      <c r="D171" s="16"/>
      <c r="E171" s="16"/>
      <c r="F171" s="16"/>
      <c r="G171" s="16"/>
      <c r="H171" s="20"/>
      <c r="I171" s="20"/>
    </row>
    <row r="172" spans="1:9" x14ac:dyDescent="0.3">
      <c r="D172" s="16"/>
      <c r="E172" s="16"/>
      <c r="F172" s="16"/>
      <c r="G172" s="16"/>
      <c r="H172" s="20"/>
      <c r="I172" s="20"/>
    </row>
    <row r="173" spans="1:9" x14ac:dyDescent="0.3">
      <c r="D173" s="16"/>
      <c r="E173" s="16"/>
      <c r="F173" s="16"/>
      <c r="G173" s="16"/>
      <c r="H173" s="20"/>
      <c r="I173" s="20"/>
    </row>
    <row r="174" spans="1:9" x14ac:dyDescent="0.3">
      <c r="D174" s="16"/>
      <c r="E174" s="16"/>
      <c r="F174" s="16"/>
      <c r="G174" s="16"/>
      <c r="H174" s="20"/>
      <c r="I174" s="20"/>
    </row>
    <row r="175" spans="1:9" x14ac:dyDescent="0.3">
      <c r="D175" s="16"/>
      <c r="E175" s="16"/>
      <c r="F175" s="16"/>
      <c r="G175" s="16"/>
      <c r="H175" s="20"/>
      <c r="I175" s="20"/>
    </row>
    <row r="176" spans="1:9" x14ac:dyDescent="0.3">
      <c r="D176" s="16"/>
      <c r="E176" s="16"/>
      <c r="F176" s="16"/>
      <c r="G176" s="16"/>
      <c r="H176" s="20"/>
      <c r="I176" s="20"/>
    </row>
    <row r="177" spans="4:9" x14ac:dyDescent="0.3">
      <c r="D177" s="16"/>
      <c r="E177" s="16"/>
      <c r="F177" s="16"/>
      <c r="G177" s="16"/>
      <c r="H177" s="20"/>
      <c r="I177" s="20"/>
    </row>
    <row r="178" spans="4:9" x14ac:dyDescent="0.3">
      <c r="D178" s="16"/>
      <c r="E178" s="16"/>
      <c r="F178" s="16"/>
      <c r="G178" s="16"/>
      <c r="H178" s="20"/>
      <c r="I178" s="20"/>
    </row>
    <row r="179" spans="4:9" x14ac:dyDescent="0.3">
      <c r="D179" s="16"/>
      <c r="E179" s="16"/>
      <c r="F179" s="16"/>
      <c r="G179" s="16"/>
      <c r="H179" s="20"/>
      <c r="I179" s="20"/>
    </row>
    <row r="180" spans="4:9" x14ac:dyDescent="0.3">
      <c r="D180" s="16"/>
      <c r="E180" s="16"/>
      <c r="F180" s="16"/>
      <c r="G180" s="16"/>
      <c r="H180" s="20"/>
      <c r="I180" s="20"/>
    </row>
    <row r="181" spans="4:9" x14ac:dyDescent="0.3">
      <c r="D181" s="16"/>
      <c r="E181" s="16"/>
      <c r="F181" s="16"/>
      <c r="G181" s="16"/>
      <c r="H181" s="20"/>
      <c r="I181" s="20"/>
    </row>
    <row r="182" spans="4:9" x14ac:dyDescent="0.3">
      <c r="D182" s="16"/>
      <c r="E182" s="16"/>
      <c r="F182" s="16"/>
      <c r="G182" s="16"/>
      <c r="H182" s="20"/>
      <c r="I182" s="20"/>
    </row>
    <row r="183" spans="4:9" x14ac:dyDescent="0.3">
      <c r="D183" s="16"/>
      <c r="E183" s="16"/>
      <c r="F183" s="16"/>
      <c r="G183" s="16"/>
      <c r="H183" s="20"/>
      <c r="I183" s="20"/>
    </row>
    <row r="184" spans="4:9" x14ac:dyDescent="0.3">
      <c r="D184" s="16"/>
      <c r="E184" s="16"/>
      <c r="F184" s="16"/>
      <c r="G184" s="16"/>
      <c r="H184" s="20"/>
      <c r="I184" s="20"/>
    </row>
    <row r="185" spans="4:9" x14ac:dyDescent="0.3">
      <c r="D185" s="16"/>
      <c r="E185" s="16"/>
      <c r="F185" s="16"/>
      <c r="G185" s="16"/>
      <c r="H185" s="20"/>
      <c r="I185" s="20"/>
    </row>
    <row r="186" spans="4:9" x14ac:dyDescent="0.3">
      <c r="D186" s="16"/>
      <c r="E186" s="16"/>
      <c r="F186" s="16"/>
      <c r="G186" s="16"/>
      <c r="H186" s="20"/>
      <c r="I186" s="20"/>
    </row>
    <row r="187" spans="4:9" x14ac:dyDescent="0.3">
      <c r="D187" s="16"/>
      <c r="E187" s="16"/>
      <c r="F187" s="16"/>
      <c r="G187" s="16"/>
      <c r="H187" s="20"/>
      <c r="I187" s="20"/>
    </row>
    <row r="188" spans="4:9" x14ac:dyDescent="0.3">
      <c r="D188" s="16"/>
      <c r="E188" s="16"/>
      <c r="F188" s="16"/>
      <c r="G188" s="16"/>
      <c r="H188" s="20"/>
      <c r="I188" s="20"/>
    </row>
    <row r="189" spans="4:9" x14ac:dyDescent="0.3">
      <c r="D189" s="16"/>
      <c r="E189" s="16"/>
      <c r="F189" s="16"/>
      <c r="G189" s="16"/>
      <c r="H189" s="20"/>
      <c r="I189" s="20"/>
    </row>
    <row r="190" spans="4:9" x14ac:dyDescent="0.3">
      <c r="D190" s="16"/>
      <c r="E190" s="16"/>
      <c r="F190" s="16"/>
      <c r="G190" s="16"/>
      <c r="H190" s="20"/>
      <c r="I190" s="20"/>
    </row>
    <row r="191" spans="4:9" x14ac:dyDescent="0.3">
      <c r="D191" s="16"/>
      <c r="E191" s="16"/>
      <c r="F191" s="16"/>
      <c r="G191" s="16"/>
      <c r="H191" s="20"/>
      <c r="I191" s="20"/>
    </row>
    <row r="192" spans="4:9" x14ac:dyDescent="0.3">
      <c r="D192" s="16"/>
      <c r="E192" s="16"/>
      <c r="F192" s="16"/>
      <c r="G192" s="16"/>
      <c r="H192" s="20"/>
      <c r="I192" s="20"/>
    </row>
    <row r="193" spans="4:9" x14ac:dyDescent="0.3">
      <c r="D193" s="16"/>
      <c r="E193" s="16"/>
      <c r="F193" s="16"/>
      <c r="G193" s="16"/>
      <c r="H193" s="20"/>
      <c r="I193" s="20"/>
    </row>
  </sheetData>
  <autoFilter ref="A6:I6" xr:uid="{E86859B5-E0E1-4B2F-90BC-AC7998FD218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E8D0-24F1-40DA-8D5F-B0EB42A5521D}">
  <dimension ref="A1:I193"/>
  <sheetViews>
    <sheetView workbookViewId="0">
      <selection activeCell="B2" sqref="B2:B4"/>
    </sheetView>
  </sheetViews>
  <sheetFormatPr defaultRowHeight="16.5" x14ac:dyDescent="0.3"/>
  <cols>
    <col min="2" max="2" width="11" customWidth="1"/>
    <col min="4" max="4" width="51.625" bestFit="1" customWidth="1"/>
  </cols>
  <sheetData>
    <row r="1" spans="1:6" x14ac:dyDescent="0.3">
      <c r="B1" s="16" t="s">
        <v>349</v>
      </c>
      <c r="C1" s="16"/>
    </row>
    <row r="2" spans="1:6" x14ac:dyDescent="0.3">
      <c r="A2" t="s">
        <v>350</v>
      </c>
      <c r="B2" s="19">
        <v>18710</v>
      </c>
      <c r="C2" s="16"/>
    </row>
    <row r="3" spans="1:6" x14ac:dyDescent="0.3">
      <c r="A3" t="s">
        <v>20</v>
      </c>
      <c r="B3" s="19">
        <v>-901</v>
      </c>
      <c r="C3" s="16"/>
    </row>
    <row r="4" spans="1:6" x14ac:dyDescent="0.3">
      <c r="A4" t="s">
        <v>33</v>
      </c>
      <c r="B4" s="19">
        <v>-8.4849999999999995E-2</v>
      </c>
      <c r="C4" s="16"/>
    </row>
    <row r="5" spans="1:6" x14ac:dyDescent="0.3">
      <c r="B5" s="16"/>
      <c r="C5" s="16"/>
    </row>
    <row r="6" spans="1:6" x14ac:dyDescent="0.3">
      <c r="A6" s="16" t="s">
        <v>35</v>
      </c>
      <c r="B6" s="16" t="s">
        <v>39</v>
      </c>
      <c r="C6" s="16" t="s">
        <v>37</v>
      </c>
      <c r="D6" s="16" t="s">
        <v>36</v>
      </c>
      <c r="E6" s="16" t="s">
        <v>351</v>
      </c>
      <c r="F6" s="16" t="s">
        <v>352</v>
      </c>
    </row>
    <row r="7" spans="1:6" x14ac:dyDescent="0.3">
      <c r="A7" s="16" t="str">
        <f>cars__3[[#This Row],[description]]</f>
        <v>Nissan Juke 1.6 DIG-T 4X4 Nismo RS 5-Door Hatchback 5dr</v>
      </c>
      <c r="B7" s="16">
        <f>cars__3[[#This Row],[age]]</f>
        <v>1</v>
      </c>
      <c r="C7" s="16" t="str">
        <f>cars__3[[#This Row],[mileage]]</f>
        <v>2063</v>
      </c>
      <c r="D7" s="16" t="str">
        <f>cars__3[[#This Row],[price]]</f>
        <v>18989</v>
      </c>
      <c r="E7" s="20">
        <f>$B$2+$B$3*B7+$B$4*C7</f>
        <v>17633.954450000001</v>
      </c>
      <c r="F7" s="20">
        <f>D7-E7</f>
        <v>1355.0455499999989</v>
      </c>
    </row>
    <row r="8" spans="1:6" x14ac:dyDescent="0.3">
      <c r="A8" s="16" t="str">
        <f>cars__3[[#This Row],[description]]</f>
        <v>Nissan Juke 1.6 DiG-T Nismo RS (Recaro/Tech Pack) 5dr</v>
      </c>
      <c r="B8" s="16">
        <f>cars__3[[#This Row],[age]]</f>
        <v>0</v>
      </c>
      <c r="C8" s="16" t="str">
        <f>cars__3[[#This Row],[mileage]]</f>
        <v>5000</v>
      </c>
      <c r="D8" s="16" t="str">
        <f>cars__3[[#This Row],[price]]</f>
        <v>18900</v>
      </c>
      <c r="E8" s="20">
        <f t="shared" ref="E8:E71" si="0">$B$2+$B$3*B8+$B$4*C8</f>
        <v>18285.75</v>
      </c>
      <c r="F8" s="20">
        <f t="shared" ref="F8:F71" si="1">D8-E8</f>
        <v>614.25</v>
      </c>
    </row>
    <row r="9" spans="1:6" x14ac:dyDescent="0.3">
      <c r="A9" s="16" t="str">
        <f>cars__3[[#This Row],[description]]</f>
        <v>Nissan Juke 1.6 DIG-T Nismo RS 5-Door Hatchback 5dr</v>
      </c>
      <c r="B9" s="16">
        <f>cars__3[[#This Row],[age]]</f>
        <v>0</v>
      </c>
      <c r="C9" s="16" t="str">
        <f>cars__3[[#This Row],[mileage]]</f>
        <v>25</v>
      </c>
      <c r="D9" s="16" t="str">
        <f>cars__3[[#This Row],[price]]</f>
        <v>18795</v>
      </c>
      <c r="E9" s="20">
        <f t="shared" si="0"/>
        <v>18707.87875</v>
      </c>
      <c r="F9" s="20">
        <f t="shared" si="1"/>
        <v>87.121250000000146</v>
      </c>
    </row>
    <row r="10" spans="1:6" x14ac:dyDescent="0.3">
      <c r="A10" s="16" t="str">
        <f>cars__3[[#This Row],[description]]</f>
        <v>Nissan Juke 1.6 DIG-T 4X4 Nismo RS 5-Door Hatchback 5dr</v>
      </c>
      <c r="B10" s="16">
        <f>cars__3[[#This Row],[age]]</f>
        <v>1</v>
      </c>
      <c r="C10" s="16" t="str">
        <f>cars__3[[#This Row],[mileage]]</f>
        <v>5061</v>
      </c>
      <c r="D10" s="16" t="str">
        <f>cars__3[[#This Row],[price]]</f>
        <v>18495</v>
      </c>
      <c r="E10" s="20">
        <f t="shared" si="0"/>
        <v>17379.57415</v>
      </c>
      <c r="F10" s="20">
        <f t="shared" si="1"/>
        <v>1115.4258499999996</v>
      </c>
    </row>
    <row r="11" spans="1:6" x14ac:dyDescent="0.3">
      <c r="A11" s="16" t="str">
        <f>cars__3[[#This Row],[description]]</f>
        <v>Nissan Juke 1.6 DIG-T Nismo RS 5-Door Hatchback 5dr</v>
      </c>
      <c r="B11" s="16">
        <f>cars__3[[#This Row],[age]]</f>
        <v>0</v>
      </c>
      <c r="C11" s="16" t="str">
        <f>cars__3[[#This Row],[mileage]]</f>
        <v>25</v>
      </c>
      <c r="D11" s="16" t="str">
        <f>cars__3[[#This Row],[price]]</f>
        <v>18395</v>
      </c>
      <c r="E11" s="20">
        <f t="shared" si="0"/>
        <v>18707.87875</v>
      </c>
      <c r="F11" s="20">
        <f t="shared" si="1"/>
        <v>-312.87874999999985</v>
      </c>
    </row>
    <row r="12" spans="1:6" x14ac:dyDescent="0.3">
      <c r="A12" s="16" t="str">
        <f>cars__3[[#This Row],[description]]</f>
        <v>Nissan Juke 1.6 DIG-T Nismo RS 5dr</v>
      </c>
      <c r="B12" s="16">
        <f>cars__3[[#This Row],[age]]</f>
        <v>1</v>
      </c>
      <c r="C12" s="16" t="str">
        <f>cars__3[[#This Row],[mileage]]</f>
        <v>5678</v>
      </c>
      <c r="D12" s="16" t="str">
        <f>cars__3[[#This Row],[price]]</f>
        <v>17999</v>
      </c>
      <c r="E12" s="20">
        <f t="shared" si="0"/>
        <v>17327.221700000002</v>
      </c>
      <c r="F12" s="20">
        <f t="shared" si="1"/>
        <v>671.77829999999813</v>
      </c>
    </row>
    <row r="13" spans="1:6" x14ac:dyDescent="0.3">
      <c r="A13" s="16" t="str">
        <f>cars__3[[#This Row],[description]]</f>
        <v>Nissan Juke 1.6 DIG-T Nismo RS Recaro Tech Pack 5-Door Hatch 5dr</v>
      </c>
      <c r="B13" s="16">
        <f>cars__3[[#This Row],[age]]</f>
        <v>1</v>
      </c>
      <c r="C13" s="16" t="str">
        <f>cars__3[[#This Row],[mileage]]</f>
        <v>400</v>
      </c>
      <c r="D13" s="16" t="str">
        <f>cars__3[[#This Row],[price]]</f>
        <v>17995</v>
      </c>
      <c r="E13" s="20">
        <f t="shared" si="0"/>
        <v>17775.060000000001</v>
      </c>
      <c r="F13" s="20">
        <f t="shared" si="1"/>
        <v>219.93999999999869</v>
      </c>
    </row>
    <row r="14" spans="1:6" x14ac:dyDescent="0.3">
      <c r="A14" s="16" t="str">
        <f>cars__3[[#This Row],[description]]</f>
        <v>Nissan Juke 1.6 DIG-T Nismo RS Recaro Tech 5-Door Hatchback 5dr</v>
      </c>
      <c r="B14" s="16">
        <f>cars__3[[#This Row],[age]]</f>
        <v>1</v>
      </c>
      <c r="C14" s="16" t="str">
        <f>cars__3[[#This Row],[mileage]]</f>
        <v>3500</v>
      </c>
      <c r="D14" s="16" t="str">
        <f>cars__3[[#This Row],[price]]</f>
        <v>17495</v>
      </c>
      <c r="E14" s="20">
        <f t="shared" si="0"/>
        <v>17512.025000000001</v>
      </c>
      <c r="F14" s="20">
        <f t="shared" si="1"/>
        <v>-17.025000000001455</v>
      </c>
    </row>
    <row r="15" spans="1:6" x14ac:dyDescent="0.3">
      <c r="A15" s="16" t="str">
        <f>cars__3[[#This Row],[description]]</f>
        <v>Nissan Juke 1.6 DIG-T Nismo RS M-Xtronic 4X4 5dr</v>
      </c>
      <c r="B15" s="16">
        <f>cars__3[[#This Row],[age]]</f>
        <v>1</v>
      </c>
      <c r="C15" s="16" t="str">
        <f>cars__3[[#This Row],[mileage]]</f>
        <v>3200</v>
      </c>
      <c r="D15" s="16" t="str">
        <f>cars__3[[#This Row],[price]]</f>
        <v>17400</v>
      </c>
      <c r="E15" s="20">
        <f t="shared" si="0"/>
        <v>17537.48</v>
      </c>
      <c r="F15" s="20">
        <f t="shared" si="1"/>
        <v>-137.47999999999956</v>
      </c>
    </row>
    <row r="16" spans="1:6" x14ac:dyDescent="0.3">
      <c r="A16" s="16" t="str">
        <f>cars__3[[#This Row],[description]]</f>
        <v>Nissan Juke 1.6 DIG-T Nismo RS 5-Door Hatchback 5dr</v>
      </c>
      <c r="B16" s="16">
        <f>cars__3[[#This Row],[age]]</f>
        <v>1</v>
      </c>
      <c r="C16" s="16" t="str">
        <f>cars__3[[#This Row],[mileage]]</f>
        <v>2400</v>
      </c>
      <c r="D16" s="16" t="str">
        <f>cars__3[[#This Row],[price]]</f>
        <v>17000</v>
      </c>
      <c r="E16" s="20">
        <f t="shared" si="0"/>
        <v>17605.36</v>
      </c>
      <c r="F16" s="20">
        <f t="shared" si="1"/>
        <v>-605.36000000000058</v>
      </c>
    </row>
    <row r="17" spans="1:6" x14ac:dyDescent="0.3">
      <c r="A17" s="16" t="str">
        <f>cars__3[[#This Row],[description]]</f>
        <v>Nissan Juke 1.6 DiG-T Nismo RS [Recaro/Tec Pk] 5dr 4WD Xtronic</v>
      </c>
      <c r="B17" s="16">
        <f>cars__3[[#This Row],[age]]</f>
        <v>2</v>
      </c>
      <c r="C17" s="16" t="str">
        <f>cars__3[[#This Row],[mileage]]</f>
        <v>6211</v>
      </c>
      <c r="D17" s="16" t="str">
        <f>cars__3[[#This Row],[price]]</f>
        <v>16999</v>
      </c>
      <c r="E17" s="20">
        <f t="shared" si="0"/>
        <v>16380.996650000001</v>
      </c>
      <c r="F17" s="20">
        <f t="shared" si="1"/>
        <v>618.00334999999905</v>
      </c>
    </row>
    <row r="18" spans="1:6" x14ac:dyDescent="0.3">
      <c r="A18" s="16" t="str">
        <f>cars__3[[#This Row],[description]]</f>
        <v>Nissan Juke 1.6 DiG-T Nismo RS 5dr</v>
      </c>
      <c r="B18" s="16">
        <f>cars__3[[#This Row],[age]]</f>
        <v>1</v>
      </c>
      <c r="C18" s="16" t="str">
        <f>cars__3[[#This Row],[mileage]]</f>
        <v>8428</v>
      </c>
      <c r="D18" s="16" t="str">
        <f>cars__3[[#This Row],[price]]</f>
        <v>16995</v>
      </c>
      <c r="E18" s="20">
        <f t="shared" si="0"/>
        <v>17093.8842</v>
      </c>
      <c r="F18" s="20">
        <f t="shared" si="1"/>
        <v>-98.884200000000419</v>
      </c>
    </row>
    <row r="19" spans="1:6" x14ac:dyDescent="0.3">
      <c r="A19" s="16" t="str">
        <f>cars__3[[#This Row],[description]]</f>
        <v>Nissan Juke 1.6 DIG-T Nismo RS 5-Door Hatchback 5dr</v>
      </c>
      <c r="B19" s="16">
        <f>cars__3[[#This Row],[age]]</f>
        <v>1</v>
      </c>
      <c r="C19" s="16" t="str">
        <f>cars__3[[#This Row],[mileage]]</f>
        <v>5090</v>
      </c>
      <c r="D19" s="16" t="str">
        <f>cars__3[[#This Row],[price]]</f>
        <v>16995</v>
      </c>
      <c r="E19" s="20">
        <f t="shared" si="0"/>
        <v>17377.113499999999</v>
      </c>
      <c r="F19" s="20">
        <f t="shared" si="1"/>
        <v>-382.11349999999948</v>
      </c>
    </row>
    <row r="20" spans="1:6" x14ac:dyDescent="0.3">
      <c r="A20" s="16" t="str">
        <f>cars__3[[#This Row],[description]]</f>
        <v>Nissan Juke 1.6 DIG-T 4X4 Nismo RS 5-Door Hatchback 5dr</v>
      </c>
      <c r="B20" s="16">
        <f>cars__3[[#This Row],[age]]</f>
        <v>3</v>
      </c>
      <c r="C20" s="16" t="str">
        <f>cars__3[[#This Row],[mileage]]</f>
        <v>10585</v>
      </c>
      <c r="D20" s="16" t="str">
        <f>cars__3[[#This Row],[price]]</f>
        <v>16995</v>
      </c>
      <c r="E20" s="20">
        <f t="shared" si="0"/>
        <v>15108.86275</v>
      </c>
      <c r="F20" s="20">
        <f t="shared" si="1"/>
        <v>1886.1372499999998</v>
      </c>
    </row>
    <row r="21" spans="1:6" x14ac:dyDescent="0.3">
      <c r="A21" s="16" t="str">
        <f>cars__3[[#This Row],[description]]</f>
        <v>Nissan Juke 1.6 DIG-T Nismo RS 5-Door Hatchback 5dr</v>
      </c>
      <c r="B21" s="16">
        <f>cars__3[[#This Row],[age]]</f>
        <v>1</v>
      </c>
      <c r="C21" s="16" t="str">
        <f>cars__3[[#This Row],[mileage]]</f>
        <v>5954</v>
      </c>
      <c r="D21" s="16" t="str">
        <f>cars__3[[#This Row],[price]]</f>
        <v>16995</v>
      </c>
      <c r="E21" s="20">
        <f t="shared" si="0"/>
        <v>17303.803100000001</v>
      </c>
      <c r="F21" s="20">
        <f t="shared" si="1"/>
        <v>-308.803100000001</v>
      </c>
    </row>
    <row r="22" spans="1:6" x14ac:dyDescent="0.3">
      <c r="A22" s="16" t="str">
        <f>cars__3[[#This Row],[description]]</f>
        <v>Nissan Juke 1.6 DIG-T 4X4 Nismo RS 5-Door Hatchback 5dr</v>
      </c>
      <c r="B22" s="16">
        <f>cars__3[[#This Row],[age]]</f>
        <v>1</v>
      </c>
      <c r="C22" s="16" t="str">
        <f>cars__3[[#This Row],[mileage]]</f>
        <v>3809</v>
      </c>
      <c r="D22" s="16" t="str">
        <f>cars__3[[#This Row],[price]]</f>
        <v>16995</v>
      </c>
      <c r="E22" s="20">
        <f t="shared" si="0"/>
        <v>17485.806349999999</v>
      </c>
      <c r="F22" s="20">
        <f t="shared" si="1"/>
        <v>-490.80634999999893</v>
      </c>
    </row>
    <row r="23" spans="1:6" x14ac:dyDescent="0.3">
      <c r="A23" s="16" t="str">
        <f>cars__3[[#This Row],[description]]</f>
        <v>Nissan Juke 1.6 DiG-T Nismo RS 5dr 4WD Xtronic</v>
      </c>
      <c r="B23" s="16">
        <f>cars__3[[#This Row],[age]]</f>
        <v>2</v>
      </c>
      <c r="C23" s="16" t="str">
        <f>cars__3[[#This Row],[mileage]]</f>
        <v>3007</v>
      </c>
      <c r="D23" s="16" t="str">
        <f>cars__3[[#This Row],[price]]</f>
        <v>16990</v>
      </c>
      <c r="E23" s="20">
        <f t="shared" si="0"/>
        <v>16652.856049999999</v>
      </c>
      <c r="F23" s="20">
        <f t="shared" si="1"/>
        <v>337.1439500000015</v>
      </c>
    </row>
    <row r="24" spans="1:6" x14ac:dyDescent="0.3">
      <c r="A24" s="16" t="str">
        <f>cars__3[[#This Row],[description]]</f>
        <v>Nissan Juke 1.6 DiG-T Nismo RS 5dr</v>
      </c>
      <c r="B24" s="16">
        <f>cars__3[[#This Row],[age]]</f>
        <v>1</v>
      </c>
      <c r="C24" s="16" t="str">
        <f>cars__3[[#This Row],[mileage]]</f>
        <v>5000</v>
      </c>
      <c r="D24" s="16" t="str">
        <f>cars__3[[#This Row],[price]]</f>
        <v>16980</v>
      </c>
      <c r="E24" s="20">
        <f t="shared" si="0"/>
        <v>17384.75</v>
      </c>
      <c r="F24" s="20">
        <f t="shared" si="1"/>
        <v>-404.75</v>
      </c>
    </row>
    <row r="25" spans="1:6" x14ac:dyDescent="0.3">
      <c r="A25" s="16" t="str">
        <f>cars__3[[#This Row],[description]]</f>
        <v>Nissan Juke 1.6 DIG-T 4X4 Nismo RS 5-Door Hatchback 5dr</v>
      </c>
      <c r="B25" s="16">
        <f>cars__3[[#This Row],[age]]</f>
        <v>1</v>
      </c>
      <c r="C25" s="16" t="str">
        <f>cars__3[[#This Row],[mileage]]</f>
        <v>10064</v>
      </c>
      <c r="D25" s="16" t="str">
        <f>cars__3[[#This Row],[price]]</f>
        <v>16885</v>
      </c>
      <c r="E25" s="20">
        <f t="shared" si="0"/>
        <v>16955.069599999999</v>
      </c>
      <c r="F25" s="20">
        <f t="shared" si="1"/>
        <v>-70.0695999999989</v>
      </c>
    </row>
    <row r="26" spans="1:6" x14ac:dyDescent="0.3">
      <c r="A26" s="16" t="str">
        <f>cars__3[[#This Row],[description]]</f>
        <v>Nissan Juke 1.6 DIG-T 4X4 Nismo RS 5-Door Hatchback 5dr</v>
      </c>
      <c r="B26" s="16">
        <f>cars__3[[#This Row],[age]]</f>
        <v>1</v>
      </c>
      <c r="C26" s="16" t="str">
        <f>cars__3[[#This Row],[mileage]]</f>
        <v>5710</v>
      </c>
      <c r="D26" s="16" t="str">
        <f>cars__3[[#This Row],[price]]</f>
        <v>16465</v>
      </c>
      <c r="E26" s="20">
        <f t="shared" si="0"/>
        <v>17324.5065</v>
      </c>
      <c r="F26" s="20">
        <f t="shared" si="1"/>
        <v>-859.50649999999951</v>
      </c>
    </row>
    <row r="27" spans="1:6" x14ac:dyDescent="0.3">
      <c r="A27" s="16" t="str">
        <f>cars__3[[#This Row],[description]]</f>
        <v>Nissan Juke 1.6 DIG-T 4X4 Nismo RS 5-Door Hatchback 5dr</v>
      </c>
      <c r="B27" s="16">
        <f>cars__3[[#This Row],[age]]</f>
        <v>1</v>
      </c>
      <c r="C27" s="16" t="str">
        <f>cars__3[[#This Row],[mileage]]</f>
        <v>8628</v>
      </c>
      <c r="D27" s="16" t="str">
        <f>cars__3[[#This Row],[price]]</f>
        <v>16234</v>
      </c>
      <c r="E27" s="20">
        <f t="shared" si="0"/>
        <v>17076.914199999999</v>
      </c>
      <c r="F27" s="20">
        <f t="shared" si="1"/>
        <v>-842.91419999999925</v>
      </c>
    </row>
    <row r="28" spans="1:6" x14ac:dyDescent="0.3">
      <c r="A28" s="16" t="str">
        <f>cars__3[[#This Row],[description]]</f>
        <v>Nissan Juke 1.6 DIG-T Nismo RS SUV 5dr Petrol Manual (168 g/km</v>
      </c>
      <c r="B28" s="16">
        <f>cars__3[[#This Row],[age]]</f>
        <v>1</v>
      </c>
      <c r="C28" s="16" t="str">
        <f>cars__3[[#This Row],[mileage]]</f>
        <v>371</v>
      </c>
      <c r="D28" s="16" t="str">
        <f>cars__3[[#This Row],[price]]</f>
        <v>16000</v>
      </c>
      <c r="E28" s="20">
        <f t="shared" si="0"/>
        <v>17777.520649999999</v>
      </c>
      <c r="F28" s="20">
        <f t="shared" si="1"/>
        <v>-1777.5206499999986</v>
      </c>
    </row>
    <row r="29" spans="1:6" x14ac:dyDescent="0.3">
      <c r="A29" s="16" t="str">
        <f>cars__3[[#This Row],[description]]</f>
        <v>Nissan Juke 1.6 DiG-T Nismo RS 5dr Xtronic 4WD</v>
      </c>
      <c r="B29" s="16">
        <f>cars__3[[#This Row],[age]]</f>
        <v>2</v>
      </c>
      <c r="C29" s="16" t="str">
        <f>cars__3[[#This Row],[mileage]]</f>
        <v>4470</v>
      </c>
      <c r="D29" s="16" t="str">
        <f>cars__3[[#This Row],[price]]</f>
        <v>15999</v>
      </c>
      <c r="E29" s="20">
        <f t="shared" si="0"/>
        <v>16528.720499999999</v>
      </c>
      <c r="F29" s="20">
        <f t="shared" si="1"/>
        <v>-529.72049999999945</v>
      </c>
    </row>
    <row r="30" spans="1:6" x14ac:dyDescent="0.3">
      <c r="A30" s="16" t="str">
        <f>cars__3[[#This Row],[description]]</f>
        <v>Nissan Juke Nismo Rs Dig-t 1.6 5dr</v>
      </c>
      <c r="B30" s="16">
        <f>cars__3[[#This Row],[age]]</f>
        <v>1</v>
      </c>
      <c r="C30" s="16" t="str">
        <f>cars__3[[#This Row],[mileage]]</f>
        <v>3990</v>
      </c>
      <c r="D30" s="16" t="str">
        <f>cars__3[[#This Row],[price]]</f>
        <v>15990</v>
      </c>
      <c r="E30" s="20">
        <f t="shared" si="0"/>
        <v>17470.448499999999</v>
      </c>
      <c r="F30" s="20">
        <f t="shared" si="1"/>
        <v>-1480.4484999999986</v>
      </c>
    </row>
    <row r="31" spans="1:6" x14ac:dyDescent="0.3">
      <c r="A31" s="16" t="str">
        <f>cars__3[[#This Row],[description]]</f>
        <v>Nissan Juke 1.6 DiG-T Nismo RS 5dr 4WD Xtronic</v>
      </c>
      <c r="B31" s="16">
        <f>cars__3[[#This Row],[age]]</f>
        <v>2</v>
      </c>
      <c r="C31" s="16" t="str">
        <f>cars__3[[#This Row],[mileage]]</f>
        <v>6646</v>
      </c>
      <c r="D31" s="16" t="str">
        <f>cars__3[[#This Row],[price]]</f>
        <v>15990</v>
      </c>
      <c r="E31" s="20">
        <f t="shared" si="0"/>
        <v>16344.0869</v>
      </c>
      <c r="F31" s="20">
        <f t="shared" si="1"/>
        <v>-354.08690000000024</v>
      </c>
    </row>
    <row r="32" spans="1:6" x14ac:dyDescent="0.3">
      <c r="A32" s="16" t="str">
        <f>cars__3[[#This Row],[description]]</f>
        <v>Nissan Juke 1.6 DIG-T 4X4 Nismo RS 5-Door Hatchback 5dr</v>
      </c>
      <c r="B32" s="16">
        <f>cars__3[[#This Row],[age]]</f>
        <v>2</v>
      </c>
      <c r="C32" s="16" t="str">
        <f>cars__3[[#This Row],[mileage]]</f>
        <v>15157</v>
      </c>
      <c r="D32" s="16" t="str">
        <f>cars__3[[#This Row],[price]]</f>
        <v>15290</v>
      </c>
      <c r="E32" s="20">
        <f t="shared" si="0"/>
        <v>15621.928550000001</v>
      </c>
      <c r="F32" s="20">
        <f t="shared" si="1"/>
        <v>-331.92855000000054</v>
      </c>
    </row>
    <row r="33" spans="1:6" x14ac:dyDescent="0.3">
      <c r="A33" s="16" t="str">
        <f>cars__3[[#This Row],[description]]</f>
        <v>Nissan Juke 1.6 DiG-T Nismo RS (Recaro Pack) 5dr</v>
      </c>
      <c r="B33" s="16">
        <f>cars__3[[#This Row],[age]]</f>
        <v>1</v>
      </c>
      <c r="C33" s="16" t="str">
        <f>cars__3[[#This Row],[mileage]]</f>
        <v>3360</v>
      </c>
      <c r="D33" s="16" t="str">
        <f>cars__3[[#This Row],[price]]</f>
        <v>15990</v>
      </c>
      <c r="E33" s="20">
        <f t="shared" si="0"/>
        <v>17523.903999999999</v>
      </c>
      <c r="F33" s="20">
        <f t="shared" si="1"/>
        <v>-1533.9039999999986</v>
      </c>
    </row>
    <row r="34" spans="1:6" x14ac:dyDescent="0.3">
      <c r="A34" s="16" t="str">
        <f>cars__3[[#This Row],[description]]</f>
        <v>Nissan Juke 1.6 DiG-T Nismo RS 5dr</v>
      </c>
      <c r="B34" s="16">
        <f>cars__3[[#This Row],[age]]</f>
        <v>1</v>
      </c>
      <c r="C34" s="16" t="str">
        <f>cars__3[[#This Row],[mileage]]</f>
        <v>7081</v>
      </c>
      <c r="D34" s="16" t="str">
        <f>cars__3[[#This Row],[price]]</f>
        <v>15795</v>
      </c>
      <c r="E34" s="20">
        <f t="shared" si="0"/>
        <v>17208.17715</v>
      </c>
      <c r="F34" s="20">
        <f t="shared" si="1"/>
        <v>-1413.1771499999995</v>
      </c>
    </row>
    <row r="35" spans="1:6" x14ac:dyDescent="0.3">
      <c r="A35" s="16" t="str">
        <f>cars__3[[#This Row],[description]]</f>
        <v>Nissan Juke 1.6 DIG-T Nismo RS (Tech Pack) 5dr</v>
      </c>
      <c r="B35" s="16">
        <f>cars__3[[#This Row],[age]]</f>
        <v>1</v>
      </c>
      <c r="C35" s="16" t="str">
        <f>cars__3[[#This Row],[mileage]]</f>
        <v>11759</v>
      </c>
      <c r="D35" s="16" t="str">
        <f>cars__3[[#This Row],[price]]</f>
        <v>15600</v>
      </c>
      <c r="E35" s="20">
        <f t="shared" si="0"/>
        <v>16811.24885</v>
      </c>
      <c r="F35" s="20">
        <f t="shared" si="1"/>
        <v>-1211.2488499999999</v>
      </c>
    </row>
    <row r="36" spans="1:6" x14ac:dyDescent="0.3">
      <c r="A36" s="16" t="str">
        <f>cars__3[[#This Row],[description]]</f>
        <v>Nissan Juke 1.6 Dig-t Nismo RS Xtronic 4WD 5dr</v>
      </c>
      <c r="B36" s="16">
        <f>cars__3[[#This Row],[age]]</f>
        <v>3</v>
      </c>
      <c r="C36" s="16" t="str">
        <f>cars__3[[#This Row],[mileage]]</f>
        <v>13548</v>
      </c>
      <c r="D36" s="16" t="str">
        <f>cars__3[[#This Row],[price]]</f>
        <v>15490</v>
      </c>
      <c r="E36" s="20">
        <f t="shared" si="0"/>
        <v>14857.4522</v>
      </c>
      <c r="F36" s="20">
        <f t="shared" si="1"/>
        <v>632.54780000000028</v>
      </c>
    </row>
    <row r="37" spans="1:6" x14ac:dyDescent="0.3">
      <c r="A37" s="16" t="str">
        <f>cars__3[[#This Row],[description]]</f>
        <v>Nissan Juke 1.6 DIG-T Nismo RS M-Xtronic 4WD 5dr</v>
      </c>
      <c r="B37" s="16">
        <f>cars__3[[#This Row],[age]]</f>
        <v>2</v>
      </c>
      <c r="C37" s="16" t="str">
        <f>cars__3[[#This Row],[mileage]]</f>
        <v>7000</v>
      </c>
      <c r="D37" s="16" t="str">
        <f>cars__3[[#This Row],[price]]</f>
        <v>15490</v>
      </c>
      <c r="E37" s="20">
        <f t="shared" si="0"/>
        <v>16314.05</v>
      </c>
      <c r="F37" s="20">
        <f t="shared" si="1"/>
        <v>-824.04999999999927</v>
      </c>
    </row>
    <row r="38" spans="1:6" x14ac:dyDescent="0.3">
      <c r="A38" s="16" t="str">
        <f>cars__3[[#This Row],[description]]</f>
        <v>Nissan Juke 1.6 DiG-T Nismo RS 5dr</v>
      </c>
      <c r="B38" s="16">
        <f>cars__3[[#This Row],[age]]</f>
        <v>2</v>
      </c>
      <c r="C38" s="16" t="str">
        <f>cars__3[[#This Row],[mileage]]</f>
        <v>10826</v>
      </c>
      <c r="D38" s="16" t="str">
        <f>cars__3[[#This Row],[price]]</f>
        <v>15480</v>
      </c>
      <c r="E38" s="20">
        <f t="shared" si="0"/>
        <v>15989.4139</v>
      </c>
      <c r="F38" s="20">
        <f t="shared" si="1"/>
        <v>-509.41389999999956</v>
      </c>
    </row>
    <row r="39" spans="1:6" x14ac:dyDescent="0.3">
      <c r="A39" s="16" t="str">
        <f>cars__3[[#This Row],[description]]</f>
        <v>Nissan Juke 1.6 DiG-T Nismo RS 5dr</v>
      </c>
      <c r="B39" s="16">
        <f>cars__3[[#This Row],[age]]</f>
        <v>1</v>
      </c>
      <c r="C39" s="16" t="str">
        <f>cars__3[[#This Row],[mileage]]</f>
        <v>6101</v>
      </c>
      <c r="D39" s="16" t="str">
        <f>cars__3[[#This Row],[price]]</f>
        <v>15480</v>
      </c>
      <c r="E39" s="20">
        <f t="shared" si="0"/>
        <v>17291.330150000002</v>
      </c>
      <c r="F39" s="20">
        <f t="shared" si="1"/>
        <v>-1811.3301500000016</v>
      </c>
    </row>
    <row r="40" spans="1:6" x14ac:dyDescent="0.3">
      <c r="A40" s="16" t="str">
        <f>cars__3[[#This Row],[description]]</f>
        <v>Nissan Juke 1.6 DiG-T Nismo RS 5dr</v>
      </c>
      <c r="B40" s="16">
        <f>cars__3[[#This Row],[age]]</f>
        <v>1</v>
      </c>
      <c r="C40" s="16" t="str">
        <f>cars__3[[#This Row],[mileage]]</f>
        <v>2684</v>
      </c>
      <c r="D40" s="16" t="str">
        <f>cars__3[[#This Row],[price]]</f>
        <v>15430</v>
      </c>
      <c r="E40" s="20">
        <f t="shared" si="0"/>
        <v>17581.262600000002</v>
      </c>
      <c r="F40" s="20">
        <f t="shared" si="1"/>
        <v>-2151.2626000000018</v>
      </c>
    </row>
    <row r="41" spans="1:6" x14ac:dyDescent="0.3">
      <c r="A41" s="16" t="str">
        <f>cars__3[[#This Row],[description]]</f>
        <v>Nissan Juke 1.6 NISMO RS DIG-T 5dr</v>
      </c>
      <c r="B41" s="16">
        <f>cars__3[[#This Row],[age]]</f>
        <v>3</v>
      </c>
      <c r="C41" s="16" t="str">
        <f>cars__3[[#This Row],[mileage]]</f>
        <v>17564</v>
      </c>
      <c r="D41" s="16" t="str">
        <f>cars__3[[#This Row],[price]]</f>
        <v>15295</v>
      </c>
      <c r="E41" s="20">
        <f t="shared" si="0"/>
        <v>14516.694600000001</v>
      </c>
      <c r="F41" s="20">
        <f t="shared" si="1"/>
        <v>778.30539999999928</v>
      </c>
    </row>
    <row r="42" spans="1:6" x14ac:dyDescent="0.3">
      <c r="A42" s="16" t="str">
        <f>cars__3[[#This Row],[description]]</f>
        <v>Nissan Juke 1.6 DIG-T 4X4 Nismo RS 5-Door Hatchback 5dr</v>
      </c>
      <c r="B42" s="16">
        <f>cars__3[[#This Row],[age]]</f>
        <v>2</v>
      </c>
      <c r="C42" s="16" t="str">
        <f>cars__3[[#This Row],[mileage]]</f>
        <v>15157</v>
      </c>
      <c r="D42" s="16" t="str">
        <f>cars__3[[#This Row],[price]]</f>
        <v>15290</v>
      </c>
      <c r="E42" s="20">
        <f t="shared" si="0"/>
        <v>15621.928550000001</v>
      </c>
      <c r="F42" s="20">
        <f t="shared" si="1"/>
        <v>-331.92855000000054</v>
      </c>
    </row>
    <row r="43" spans="1:6" x14ac:dyDescent="0.3">
      <c r="A43" s="16" t="str">
        <f>cars__3[[#This Row],[description]]</f>
        <v>Nissan Juke 1.6 DIG-T 4X4 Nismo RS 5-Door Hatchback 5dr</v>
      </c>
      <c r="B43" s="16">
        <f>cars__3[[#This Row],[age]]</f>
        <v>2</v>
      </c>
      <c r="C43" s="16" t="str">
        <f>cars__3[[#This Row],[mileage]]</f>
        <v>15157</v>
      </c>
      <c r="D43" s="16" t="str">
        <f>cars__3[[#This Row],[price]]</f>
        <v>15290</v>
      </c>
      <c r="E43" s="20">
        <f t="shared" si="0"/>
        <v>15621.928550000001</v>
      </c>
      <c r="F43" s="20">
        <f t="shared" si="1"/>
        <v>-331.92855000000054</v>
      </c>
    </row>
    <row r="44" spans="1:6" x14ac:dyDescent="0.3">
      <c r="A44" s="16" t="str">
        <f>cars__3[[#This Row],[description]]</f>
        <v>Nissan Juke 1.6 DIG-T Nismo RS 5-Door Hatchback 5dr</v>
      </c>
      <c r="B44" s="16">
        <f>cars__3[[#This Row],[age]]</f>
        <v>1</v>
      </c>
      <c r="C44" s="16" t="str">
        <f>cars__3[[#This Row],[mileage]]</f>
        <v>11876</v>
      </c>
      <c r="D44" s="16" t="str">
        <f>cars__3[[#This Row],[price]]</f>
        <v>15250</v>
      </c>
      <c r="E44" s="20">
        <f t="shared" si="0"/>
        <v>16801.321400000001</v>
      </c>
      <c r="F44" s="20">
        <f t="shared" si="1"/>
        <v>-1551.3214000000007</v>
      </c>
    </row>
    <row r="45" spans="1:6" x14ac:dyDescent="0.3">
      <c r="A45" s="16" t="str">
        <f>cars__3[[#This Row],[description]]</f>
        <v>Nissan Juke 1.6 DIG-T NISMO RS M-Xtronic 4WD 5d 211 BHP SAT NAV &amp;hellip;</v>
      </c>
      <c r="B45" s="16">
        <f>cars__3[[#This Row],[age]]</f>
        <v>2</v>
      </c>
      <c r="C45" s="16" t="str">
        <f>cars__3[[#This Row],[mileage]]</f>
        <v>14000</v>
      </c>
      <c r="D45" s="16" t="str">
        <f>cars__3[[#This Row],[price]]</f>
        <v>15250</v>
      </c>
      <c r="E45" s="20">
        <f t="shared" si="0"/>
        <v>15720.1</v>
      </c>
      <c r="F45" s="20">
        <f t="shared" si="1"/>
        <v>-470.10000000000036</v>
      </c>
    </row>
    <row r="46" spans="1:6" x14ac:dyDescent="0.3">
      <c r="A46" s="16" t="str">
        <f>cars__3[[#This Row],[description]]</f>
        <v>Nissan Juke 1.6 DiG-T Nismo RS 5dr</v>
      </c>
      <c r="B46" s="16">
        <f>cars__3[[#This Row],[age]]</f>
        <v>1</v>
      </c>
      <c r="C46" s="16" t="str">
        <f>cars__3[[#This Row],[mileage]]</f>
        <v>5888</v>
      </c>
      <c r="D46" s="16" t="str">
        <f>cars__3[[#This Row],[price]]</f>
        <v>15230</v>
      </c>
      <c r="E46" s="20">
        <f t="shared" si="0"/>
        <v>17309.403200000001</v>
      </c>
      <c r="F46" s="20">
        <f t="shared" si="1"/>
        <v>-2079.4032000000007</v>
      </c>
    </row>
    <row r="47" spans="1:6" x14ac:dyDescent="0.3">
      <c r="A47" s="16" t="str">
        <f>cars__3[[#This Row],[description]]</f>
        <v>Nissan Juke 1.6 DIG-T Nismo RS M-Xtronic 4x4 5dr</v>
      </c>
      <c r="B47" s="16">
        <f>cars__3[[#This Row],[age]]</f>
        <v>2</v>
      </c>
      <c r="C47" s="16" t="str">
        <f>cars__3[[#This Row],[mileage]]</f>
        <v>15329</v>
      </c>
      <c r="D47" s="16" t="str">
        <f>cars__3[[#This Row],[price]]</f>
        <v>15195</v>
      </c>
      <c r="E47" s="20">
        <f t="shared" si="0"/>
        <v>15607.334350000001</v>
      </c>
      <c r="F47" s="20">
        <f t="shared" si="1"/>
        <v>-412.334350000001</v>
      </c>
    </row>
    <row r="48" spans="1:6" x14ac:dyDescent="0.3">
      <c r="A48" s="16" t="str">
        <f>cars__3[[#This Row],[description]]</f>
        <v>Nissan Juke 1.6 DiG-T Nismo RS 5dr 4WD Xtronic</v>
      </c>
      <c r="B48" s="16">
        <f>cars__3[[#This Row],[age]]</f>
        <v>3</v>
      </c>
      <c r="C48" s="16" t="str">
        <f>cars__3[[#This Row],[mileage]]</f>
        <v>20432</v>
      </c>
      <c r="D48" s="16" t="str">
        <f>cars__3[[#This Row],[price]]</f>
        <v>15000</v>
      </c>
      <c r="E48" s="20">
        <f t="shared" si="0"/>
        <v>14273.344800000001</v>
      </c>
      <c r="F48" s="20">
        <f t="shared" si="1"/>
        <v>726.65519999999924</v>
      </c>
    </row>
    <row r="49" spans="1:6" x14ac:dyDescent="0.3">
      <c r="A49" s="16" t="str">
        <f>cars__3[[#This Row],[description]]</f>
        <v>Nissan Juke 1.6 DiG-T Nismo RS [Recaro Pack] 5dr</v>
      </c>
      <c r="B49" s="16">
        <f>cars__3[[#This Row],[age]]</f>
        <v>2</v>
      </c>
      <c r="C49" s="16" t="str">
        <f>cars__3[[#This Row],[mileage]]</f>
        <v>8914</v>
      </c>
      <c r="D49" s="16" t="str">
        <f>cars__3[[#This Row],[price]]</f>
        <v>15000</v>
      </c>
      <c r="E49" s="20">
        <f t="shared" si="0"/>
        <v>16151.6471</v>
      </c>
      <c r="F49" s="20">
        <f t="shared" si="1"/>
        <v>-1151.6471000000001</v>
      </c>
    </row>
    <row r="50" spans="1:6" x14ac:dyDescent="0.3">
      <c r="A50" s="16" t="str">
        <f>cars__3[[#This Row],[description]]</f>
        <v>Nissan Juke 1.6 DIG-T Nismo RS 5dr</v>
      </c>
      <c r="B50" s="16">
        <f>cars__3[[#This Row],[age]]</f>
        <v>2</v>
      </c>
      <c r="C50" s="16" t="str">
        <f>cars__3[[#This Row],[mileage]]</f>
        <v>4529</v>
      </c>
      <c r="D50" s="16" t="str">
        <f>cars__3[[#This Row],[price]]</f>
        <v>15000</v>
      </c>
      <c r="E50" s="20">
        <f t="shared" si="0"/>
        <v>16523.714349999998</v>
      </c>
      <c r="F50" s="20">
        <f t="shared" si="1"/>
        <v>-1523.7143499999984</v>
      </c>
    </row>
    <row r="51" spans="1:6" x14ac:dyDescent="0.3">
      <c r="A51" s="16" t="str">
        <f>cars__3[[#This Row],[description]]</f>
        <v>Nissan Juke 1.6 DIG-T Nismo RS SUV 5dr Petrol M-Xtronic 4X4 (172 &amp;hellip;</v>
      </c>
      <c r="B51" s="16">
        <f>cars__3[[#This Row],[age]]</f>
        <v>2</v>
      </c>
      <c r="C51" s="16" t="str">
        <f>cars__3[[#This Row],[mileage]]</f>
        <v>13036</v>
      </c>
      <c r="D51" s="16" t="str">
        <f>cars__3[[#This Row],[price]]</f>
        <v>15000</v>
      </c>
      <c r="E51" s="20">
        <f t="shared" si="0"/>
        <v>15801.895399999999</v>
      </c>
      <c r="F51" s="20">
        <f t="shared" si="1"/>
        <v>-801.89539999999943</v>
      </c>
    </row>
    <row r="52" spans="1:6" x14ac:dyDescent="0.3">
      <c r="A52" s="16" t="str">
        <f>cars__3[[#This Row],[description]]</f>
        <v>Nissan Juke 1.6 DiG-T Nismo RS 5dr 4WD Xtronic</v>
      </c>
      <c r="B52" s="16">
        <f>cars__3[[#This Row],[age]]</f>
        <v>2</v>
      </c>
      <c r="C52" s="16" t="str">
        <f>cars__3[[#This Row],[mileage]]</f>
        <v>9814</v>
      </c>
      <c r="D52" s="16" t="str">
        <f>cars__3[[#This Row],[price]]</f>
        <v>14999</v>
      </c>
      <c r="E52" s="20">
        <f t="shared" si="0"/>
        <v>16075.2821</v>
      </c>
      <c r="F52" s="20">
        <f t="shared" si="1"/>
        <v>-1076.2821000000004</v>
      </c>
    </row>
    <row r="53" spans="1:6" x14ac:dyDescent="0.3">
      <c r="A53" s="16" t="str">
        <f>cars__3[[#This Row],[description]]</f>
        <v>Nissan Juke 1.6 DiG-T Nismo RS 5dr 4WD Xtronic</v>
      </c>
      <c r="B53" s="16">
        <f>cars__3[[#This Row],[age]]</f>
        <v>2</v>
      </c>
      <c r="C53" s="16" t="str">
        <f>cars__3[[#This Row],[mileage]]</f>
        <v>8396</v>
      </c>
      <c r="D53" s="16" t="str">
        <f>cars__3[[#This Row],[price]]</f>
        <v>14999</v>
      </c>
      <c r="E53" s="20">
        <f t="shared" si="0"/>
        <v>16195.599399999999</v>
      </c>
      <c r="F53" s="20">
        <f t="shared" si="1"/>
        <v>-1196.5993999999992</v>
      </c>
    </row>
    <row r="54" spans="1:6" x14ac:dyDescent="0.3">
      <c r="A54" s="16" t="str">
        <f>cars__3[[#This Row],[description]]</f>
        <v>Nissan Juke 1.6 DIG-T Nismo RS 5dr</v>
      </c>
      <c r="B54" s="16">
        <f>cars__3[[#This Row],[age]]</f>
        <v>2</v>
      </c>
      <c r="C54" s="16" t="str">
        <f>cars__3[[#This Row],[mileage]]</f>
        <v>5339</v>
      </c>
      <c r="D54" s="16" t="str">
        <f>cars__3[[#This Row],[price]]</f>
        <v>14999</v>
      </c>
      <c r="E54" s="20">
        <f t="shared" si="0"/>
        <v>16454.985850000001</v>
      </c>
      <c r="F54" s="20">
        <f t="shared" si="1"/>
        <v>-1455.9858500000009</v>
      </c>
    </row>
    <row r="55" spans="1:6" x14ac:dyDescent="0.3">
      <c r="A55" s="16" t="str">
        <f>cars__3[[#This Row],[description]]</f>
        <v>Nissan Juke 1.6 DiG-T Nismo RS 5dr</v>
      </c>
      <c r="B55" s="16">
        <f>cars__3[[#This Row],[age]]</f>
        <v>2</v>
      </c>
      <c r="C55" s="16" t="str">
        <f>cars__3[[#This Row],[mileage]]</f>
        <v>8340</v>
      </c>
      <c r="D55" s="16" t="str">
        <f>cars__3[[#This Row],[price]]</f>
        <v>14998</v>
      </c>
      <c r="E55" s="20">
        <f t="shared" si="0"/>
        <v>16200.351000000001</v>
      </c>
      <c r="F55" s="20">
        <f t="shared" si="1"/>
        <v>-1202.3510000000006</v>
      </c>
    </row>
    <row r="56" spans="1:6" x14ac:dyDescent="0.3">
      <c r="A56" s="16" t="str">
        <f>cars__3[[#This Row],[description]]</f>
        <v>Nissan Juke Nismo Rs Dig-t 1.6 5dr</v>
      </c>
      <c r="B56" s="16">
        <f>cars__3[[#This Row],[age]]</f>
        <v>3</v>
      </c>
      <c r="C56" s="16" t="str">
        <f>cars__3[[#This Row],[mileage]]</f>
        <v>8752</v>
      </c>
      <c r="D56" s="16" t="str">
        <f>cars__3[[#This Row],[price]]</f>
        <v>14995</v>
      </c>
      <c r="E56" s="20">
        <f t="shared" si="0"/>
        <v>15264.3928</v>
      </c>
      <c r="F56" s="20">
        <f t="shared" si="1"/>
        <v>-269.39279999999962</v>
      </c>
    </row>
    <row r="57" spans="1:6" x14ac:dyDescent="0.3">
      <c r="A57" s="16" t="str">
        <f>cars__3[[#This Row],[description]]</f>
        <v>Nissan Juke Hatchback 5-Door 1.6 4X4 Nismo RS 5dr</v>
      </c>
      <c r="B57" s="16">
        <f>cars__3[[#This Row],[age]]</f>
        <v>3</v>
      </c>
      <c r="C57" s="16" t="str">
        <f>cars__3[[#This Row],[mileage]]</f>
        <v>13140</v>
      </c>
      <c r="D57" s="16" t="str">
        <f>cars__3[[#This Row],[price]]</f>
        <v>14995</v>
      </c>
      <c r="E57" s="20">
        <f t="shared" si="0"/>
        <v>14892.071</v>
      </c>
      <c r="F57" s="20">
        <f t="shared" si="1"/>
        <v>102.92900000000009</v>
      </c>
    </row>
    <row r="58" spans="1:6" x14ac:dyDescent="0.3">
      <c r="A58" s="16" t="str">
        <f>cars__3[[#This Row],[description]]</f>
        <v>Nissan Juke 1.6 DIG-T Nismo RS 5-Door Hatchback 5dr</v>
      </c>
      <c r="B58" s="16">
        <f>cars__3[[#This Row],[age]]</f>
        <v>1</v>
      </c>
      <c r="C58" s="16" t="str">
        <f>cars__3[[#This Row],[mileage]]</f>
        <v>4974</v>
      </c>
      <c r="D58" s="16" t="str">
        <f>cars__3[[#This Row],[price]]</f>
        <v>14990</v>
      </c>
      <c r="E58" s="20">
        <f t="shared" si="0"/>
        <v>17386.956099999999</v>
      </c>
      <c r="F58" s="20">
        <f t="shared" si="1"/>
        <v>-2396.9560999999994</v>
      </c>
    </row>
    <row r="59" spans="1:6" x14ac:dyDescent="0.3">
      <c r="A59" s="16" t="str">
        <f>cars__3[[#This Row],[description]]</f>
        <v>Nissan Juke 1.6 DiG-T Nismo RS 5dr 4WD Xtronic - BEAUTIFIUL &amp;hellip;</v>
      </c>
      <c r="B59" s="16">
        <f>cars__3[[#This Row],[age]]</f>
        <v>2</v>
      </c>
      <c r="C59" s="16" t="str">
        <f>cars__3[[#This Row],[mileage]]</f>
        <v>17000</v>
      </c>
      <c r="D59" s="16" t="str">
        <f>cars__3[[#This Row],[price]]</f>
        <v>14990</v>
      </c>
      <c r="E59" s="20">
        <f t="shared" si="0"/>
        <v>15465.55</v>
      </c>
      <c r="F59" s="20">
        <f t="shared" si="1"/>
        <v>-475.54999999999927</v>
      </c>
    </row>
    <row r="60" spans="1:6" x14ac:dyDescent="0.3">
      <c r="A60" s="16" t="str">
        <f>cars__3[[#This Row],[description]]</f>
        <v>Nissan Juke 1.6 DiG-T Nismo RS 5dr 4WD Xtronic</v>
      </c>
      <c r="B60" s="16">
        <f>cars__3[[#This Row],[age]]</f>
        <v>3</v>
      </c>
      <c r="C60" s="16" t="str">
        <f>cars__3[[#This Row],[mileage]]</f>
        <v>19645</v>
      </c>
      <c r="D60" s="16" t="str">
        <f>cars__3[[#This Row],[price]]</f>
        <v>14990</v>
      </c>
      <c r="E60" s="20">
        <f t="shared" si="0"/>
        <v>14340.12175</v>
      </c>
      <c r="F60" s="20">
        <f t="shared" si="1"/>
        <v>649.87824999999975</v>
      </c>
    </row>
    <row r="61" spans="1:6" x14ac:dyDescent="0.3">
      <c r="A61" s="16" t="str">
        <f>cars__3[[#This Row],[description]]</f>
        <v>Nissan Juke 1.6 DIG-T Nismo RS 5-Door Hatchback 5dr</v>
      </c>
      <c r="B61" s="16">
        <f>cars__3[[#This Row],[age]]</f>
        <v>1</v>
      </c>
      <c r="C61" s="16" t="str">
        <f>cars__3[[#This Row],[mileage]]</f>
        <v>10037</v>
      </c>
      <c r="D61" s="16" t="str">
        <f>cars__3[[#This Row],[price]]</f>
        <v>14895</v>
      </c>
      <c r="E61" s="20">
        <f t="shared" si="0"/>
        <v>16957.360550000001</v>
      </c>
      <c r="F61" s="20">
        <f t="shared" si="1"/>
        <v>-2062.3605500000012</v>
      </c>
    </row>
    <row r="62" spans="1:6" x14ac:dyDescent="0.3">
      <c r="A62" s="16" t="str">
        <f>cars__3[[#This Row],[description]]</f>
        <v>Nissan Juke 1.6 DIG-T Nismo RS M-Xtronic 4WD 5dr</v>
      </c>
      <c r="B62" s="16">
        <f>cars__3[[#This Row],[age]]</f>
        <v>2</v>
      </c>
      <c r="C62" s="16" t="str">
        <f>cars__3[[#This Row],[mileage]]</f>
        <v>6764</v>
      </c>
      <c r="D62" s="16" t="str">
        <f>cars__3[[#This Row],[price]]</f>
        <v>14750</v>
      </c>
      <c r="E62" s="20">
        <f t="shared" si="0"/>
        <v>16334.0746</v>
      </c>
      <c r="F62" s="20">
        <f t="shared" si="1"/>
        <v>-1584.0745999999999</v>
      </c>
    </row>
    <row r="63" spans="1:6" x14ac:dyDescent="0.3">
      <c r="A63" s="16" t="str">
        <f>cars__3[[#This Row],[description]]</f>
        <v>Nissan Juke 1.6 DiG-T Nismo RS 5dr</v>
      </c>
      <c r="B63" s="16">
        <f>cars__3[[#This Row],[age]]</f>
        <v>1</v>
      </c>
      <c r="C63" s="16" t="str">
        <f>cars__3[[#This Row],[mileage]]</f>
        <v>4960</v>
      </c>
      <c r="D63" s="16" t="str">
        <f>cars__3[[#This Row],[price]]</f>
        <v>14699</v>
      </c>
      <c r="E63" s="20">
        <f t="shared" si="0"/>
        <v>17388.144</v>
      </c>
      <c r="F63" s="20">
        <f t="shared" si="1"/>
        <v>-2689.1440000000002</v>
      </c>
    </row>
    <row r="64" spans="1:6" x14ac:dyDescent="0.3">
      <c r="A64" s="16" t="str">
        <f>cars__3[[#This Row],[description]]</f>
        <v>Nissan Juke 1.6 DiG-T Nismo RS 5dr</v>
      </c>
      <c r="B64" s="16">
        <f>cars__3[[#This Row],[age]]</f>
        <v>1</v>
      </c>
      <c r="C64" s="16" t="str">
        <f>cars__3[[#This Row],[mileage]]</f>
        <v>5361</v>
      </c>
      <c r="D64" s="16" t="str">
        <f>cars__3[[#This Row],[price]]</f>
        <v>14699</v>
      </c>
      <c r="E64" s="20">
        <f t="shared" si="0"/>
        <v>17354.119149999999</v>
      </c>
      <c r="F64" s="20">
        <f t="shared" si="1"/>
        <v>-2655.1191499999986</v>
      </c>
    </row>
    <row r="65" spans="1:6" x14ac:dyDescent="0.3">
      <c r="A65" s="16" t="str">
        <f>cars__3[[#This Row],[description]]</f>
        <v>Nissan Juke 1.6 DiG-T Nismo RS 5dr</v>
      </c>
      <c r="B65" s="16">
        <f>cars__3[[#This Row],[age]]</f>
        <v>1</v>
      </c>
      <c r="C65" s="16" t="str">
        <f>cars__3[[#This Row],[mileage]]</f>
        <v>3960</v>
      </c>
      <c r="D65" s="16" t="str">
        <f>cars__3[[#This Row],[price]]</f>
        <v>14699</v>
      </c>
      <c r="E65" s="20">
        <f t="shared" si="0"/>
        <v>17472.993999999999</v>
      </c>
      <c r="F65" s="20">
        <f t="shared" si="1"/>
        <v>-2773.9939999999988</v>
      </c>
    </row>
    <row r="66" spans="1:6" x14ac:dyDescent="0.3">
      <c r="A66" s="16" t="str">
        <f>cars__3[[#This Row],[description]]</f>
        <v>Nissan Juke 1.6 DiG-T Nismo RS 5 door</v>
      </c>
      <c r="B66" s="16">
        <f>cars__3[[#This Row],[age]]</f>
        <v>1</v>
      </c>
      <c r="C66" s="16" t="str">
        <f>cars__3[[#This Row],[mileage]]</f>
        <v>8590</v>
      </c>
      <c r="D66" s="16" t="str">
        <f>cars__3[[#This Row],[price]]</f>
        <v>14689</v>
      </c>
      <c r="E66" s="20">
        <f t="shared" si="0"/>
        <v>17080.138500000001</v>
      </c>
      <c r="F66" s="20">
        <f t="shared" si="1"/>
        <v>-2391.1385000000009</v>
      </c>
    </row>
    <row r="67" spans="1:6" x14ac:dyDescent="0.3">
      <c r="A67" s="16" t="str">
        <f>cars__3[[#This Row],[description]]</f>
        <v>Nissan Juke 1.6 DiG-T Nismo RS 5dr CVT 4WD Tech Pa</v>
      </c>
      <c r="B67" s="16">
        <f>cars__3[[#This Row],[age]]</f>
        <v>3</v>
      </c>
      <c r="C67" s="16" t="str">
        <f>cars__3[[#This Row],[mileage]]</f>
        <v>26625</v>
      </c>
      <c r="D67" s="16" t="str">
        <f>cars__3[[#This Row],[price]]</f>
        <v>14500</v>
      </c>
      <c r="E67" s="20">
        <f t="shared" si="0"/>
        <v>13747.86875</v>
      </c>
      <c r="F67" s="20">
        <f t="shared" si="1"/>
        <v>752.13125000000036</v>
      </c>
    </row>
    <row r="68" spans="1:6" x14ac:dyDescent="0.3">
      <c r="A68" s="16" t="str">
        <f>cars__3[[#This Row],[description]]</f>
        <v>Nissan Juke 1.6 DIG-T Nismo RS M-Xtronic 4WD 5dr</v>
      </c>
      <c r="B68" s="16">
        <f>cars__3[[#This Row],[age]]</f>
        <v>3</v>
      </c>
      <c r="C68" s="16" t="str">
        <f>cars__3[[#This Row],[mileage]]</f>
        <v>29000</v>
      </c>
      <c r="D68" s="16" t="str">
        <f>cars__3[[#This Row],[price]]</f>
        <v>14494</v>
      </c>
      <c r="E68" s="20">
        <f t="shared" si="0"/>
        <v>13546.35</v>
      </c>
      <c r="F68" s="20">
        <f t="shared" si="1"/>
        <v>947.64999999999964</v>
      </c>
    </row>
    <row r="69" spans="1:6" x14ac:dyDescent="0.3">
      <c r="A69" s="16" t="str">
        <f>cars__3[[#This Row],[description]]</f>
        <v>Nissan Juke 1.6 Nismo RS Xtronic CVT 4WD 5dr</v>
      </c>
      <c r="B69" s="16">
        <f>cars__3[[#This Row],[age]]</f>
        <v>3</v>
      </c>
      <c r="C69" s="16" t="str">
        <f>cars__3[[#This Row],[mileage]]</f>
        <v>29959</v>
      </c>
      <c r="D69" s="16" t="str">
        <f>cars__3[[#This Row],[price]]</f>
        <v>14475</v>
      </c>
      <c r="E69" s="20">
        <f t="shared" si="0"/>
        <v>13464.97885</v>
      </c>
      <c r="F69" s="20">
        <f t="shared" si="1"/>
        <v>1010.0211500000005</v>
      </c>
    </row>
    <row r="70" spans="1:6" x14ac:dyDescent="0.3">
      <c r="A70" s="16" t="str">
        <f>cars__3[[#This Row],[description]]</f>
        <v>Nissan Juke 1.6 DiG-T Nismo RS [Tech Pack] 5dr 4WD Xtronic</v>
      </c>
      <c r="B70" s="16">
        <f>cars__3[[#This Row],[age]]</f>
        <v>3</v>
      </c>
      <c r="C70" s="16" t="str">
        <f>cars__3[[#This Row],[mileage]]</f>
        <v>27457</v>
      </c>
      <c r="D70" s="16" t="str">
        <f>cars__3[[#This Row],[price]]</f>
        <v>14470</v>
      </c>
      <c r="E70" s="20">
        <f t="shared" si="0"/>
        <v>13677.27355</v>
      </c>
      <c r="F70" s="20">
        <f t="shared" si="1"/>
        <v>792.72645000000011</v>
      </c>
    </row>
    <row r="71" spans="1:6" x14ac:dyDescent="0.3">
      <c r="A71" s="16" t="str">
        <f>cars__3[[#This Row],[description]]</f>
        <v>Nissan Juke 1.6 DiG-T Nismo RS 5dr 2WD</v>
      </c>
      <c r="B71" s="16">
        <f>cars__3[[#This Row],[age]]</f>
        <v>2</v>
      </c>
      <c r="C71" s="16" t="str">
        <f>cars__3[[#This Row],[mileage]]</f>
        <v>12532</v>
      </c>
      <c r="D71" s="16" t="str">
        <f>cars__3[[#This Row],[price]]</f>
        <v>14400</v>
      </c>
      <c r="E71" s="20">
        <f t="shared" si="0"/>
        <v>15844.659799999999</v>
      </c>
      <c r="F71" s="20">
        <f t="shared" si="1"/>
        <v>-1444.6597999999994</v>
      </c>
    </row>
    <row r="72" spans="1:6" x14ac:dyDescent="0.3">
      <c r="A72" s="16" t="str">
        <f>cars__3[[#This Row],[description]]</f>
        <v>Nissan Juke 1.6 DIG-T Nismo RS 5-Door Hatchback 5dr</v>
      </c>
      <c r="B72" s="16">
        <f>cars__3[[#This Row],[age]]</f>
        <v>2</v>
      </c>
      <c r="C72" s="16" t="str">
        <f>cars__3[[#This Row],[mileage]]</f>
        <v>4039</v>
      </c>
      <c r="D72" s="16" t="str">
        <f>cars__3[[#This Row],[price]]</f>
        <v>14290</v>
      </c>
      <c r="E72" s="20">
        <f t="shared" ref="E72:E135" si="2">$B$2+$B$3*B72+$B$4*C72</f>
        <v>16565.290850000001</v>
      </c>
      <c r="F72" s="20">
        <f t="shared" ref="F72:F135" si="3">D72-E72</f>
        <v>-2275.2908500000012</v>
      </c>
    </row>
    <row r="73" spans="1:6" x14ac:dyDescent="0.3">
      <c r="A73" s="16" t="str">
        <f>cars__3[[#This Row],[description]]</f>
        <v>Nissan Juke 1.6 DIG-T Nismo RS 5dr</v>
      </c>
      <c r="B73" s="16">
        <f>cars__3[[#This Row],[age]]</f>
        <v>2</v>
      </c>
      <c r="C73" s="16" t="str">
        <f>cars__3[[#This Row],[mileage]]</f>
        <v>13645</v>
      </c>
      <c r="D73" s="16" t="str">
        <f>cars__3[[#This Row],[price]]</f>
        <v>14250</v>
      </c>
      <c r="E73" s="20">
        <f t="shared" si="2"/>
        <v>15750.221750000001</v>
      </c>
      <c r="F73" s="20">
        <f t="shared" si="3"/>
        <v>-1500.2217500000006</v>
      </c>
    </row>
    <row r="74" spans="1:6" x14ac:dyDescent="0.3">
      <c r="A74" s="16" t="str">
        <f>cars__3[[#This Row],[description]]</f>
        <v>Nissan Juke 1.6 DIG-T Nismo RS SUV 5dr Petrol M-Xtronic 4WD (172 &amp;hellip;</v>
      </c>
      <c r="B74" s="16">
        <f>cars__3[[#This Row],[age]]</f>
        <v>3</v>
      </c>
      <c r="C74" s="16" t="str">
        <f>cars__3[[#This Row],[mileage]]</f>
        <v>32000</v>
      </c>
      <c r="D74" s="16" t="str">
        <f>cars__3[[#This Row],[price]]</f>
        <v>14250</v>
      </c>
      <c r="E74" s="20">
        <f t="shared" si="2"/>
        <v>13291.8</v>
      </c>
      <c r="F74" s="20">
        <f t="shared" si="3"/>
        <v>958.20000000000073</v>
      </c>
    </row>
    <row r="75" spans="1:6" x14ac:dyDescent="0.3">
      <c r="A75" s="16" t="str">
        <f>cars__3[[#This Row],[description]]</f>
        <v>Nissan Juke 1.6 DiG-T Nismo RS 5dr 4WD Xtronic</v>
      </c>
      <c r="B75" s="16">
        <f>cars__3[[#This Row],[age]]</f>
        <v>2</v>
      </c>
      <c r="C75" s="16" t="str">
        <f>cars__3[[#This Row],[mileage]]</f>
        <v>15854</v>
      </c>
      <c r="D75" s="16" t="str">
        <f>cars__3[[#This Row],[price]]</f>
        <v>14177</v>
      </c>
      <c r="E75" s="20">
        <f t="shared" si="2"/>
        <v>15562.7881</v>
      </c>
      <c r="F75" s="20">
        <f t="shared" si="3"/>
        <v>-1385.7880999999998</v>
      </c>
    </row>
    <row r="76" spans="1:6" x14ac:dyDescent="0.3">
      <c r="A76" s="16" t="str">
        <f>cars__3[[#This Row],[description]]</f>
        <v>Nissan Juke 1.6 DiG-T Nismo RS 5dr</v>
      </c>
      <c r="B76" s="16">
        <f>cars__3[[#This Row],[age]]</f>
        <v>2</v>
      </c>
      <c r="C76" s="16" t="str">
        <f>cars__3[[#This Row],[mileage]]</f>
        <v>10870</v>
      </c>
      <c r="D76" s="16" t="str">
        <f>cars__3[[#This Row],[price]]</f>
        <v>14000</v>
      </c>
      <c r="E76" s="20">
        <f t="shared" si="2"/>
        <v>15985.6805</v>
      </c>
      <c r="F76" s="20">
        <f t="shared" si="3"/>
        <v>-1985.6805000000004</v>
      </c>
    </row>
    <row r="77" spans="1:6" x14ac:dyDescent="0.3">
      <c r="A77" s="16" t="str">
        <f>cars__3[[#This Row],[description]]</f>
        <v>Nissan Juke 1.6 DiG-T Nismo RS 5dr</v>
      </c>
      <c r="B77" s="16">
        <f>cars__3[[#This Row],[age]]</f>
        <v>2</v>
      </c>
      <c r="C77" s="16" t="str">
        <f>cars__3[[#This Row],[mileage]]</f>
        <v>7188</v>
      </c>
      <c r="D77" s="16" t="str">
        <f>cars__3[[#This Row],[price]]</f>
        <v>13999</v>
      </c>
      <c r="E77" s="20">
        <f t="shared" si="2"/>
        <v>16298.0982</v>
      </c>
      <c r="F77" s="20">
        <f t="shared" si="3"/>
        <v>-2299.0982000000004</v>
      </c>
    </row>
    <row r="78" spans="1:6" x14ac:dyDescent="0.3">
      <c r="A78" s="16" t="str">
        <f>cars__3[[#This Row],[description]]</f>
        <v>Nissan Juke 1.6 DiG-T Nismo RS 5dr</v>
      </c>
      <c r="B78" s="16">
        <f>cars__3[[#This Row],[age]]</f>
        <v>2</v>
      </c>
      <c r="C78" s="16" t="str">
        <f>cars__3[[#This Row],[mileage]]</f>
        <v>4985</v>
      </c>
      <c r="D78" s="16" t="str">
        <f>cars__3[[#This Row],[price]]</f>
        <v>13999</v>
      </c>
      <c r="E78" s="20">
        <f t="shared" si="2"/>
        <v>16485.02275</v>
      </c>
      <c r="F78" s="20">
        <f t="shared" si="3"/>
        <v>-2486.0227500000001</v>
      </c>
    </row>
    <row r="79" spans="1:6" x14ac:dyDescent="0.3">
      <c r="A79" s="16" t="str">
        <f>cars__3[[#This Row],[description]]</f>
        <v>Nissan Juke 1.6 NISMO RS DIG-T 5d 215 BHP REAR PARKING CAMERA</v>
      </c>
      <c r="B79" s="16">
        <f>cars__3[[#This Row],[age]]</f>
        <v>3</v>
      </c>
      <c r="C79" s="16" t="str">
        <f>cars__3[[#This Row],[mileage]]</f>
        <v>19409</v>
      </c>
      <c r="D79" s="16" t="str">
        <f>cars__3[[#This Row],[price]]</f>
        <v>13999</v>
      </c>
      <c r="E79" s="20">
        <f t="shared" si="2"/>
        <v>14360.146350000001</v>
      </c>
      <c r="F79" s="20">
        <f t="shared" si="3"/>
        <v>-361.14635000000089</v>
      </c>
    </row>
    <row r="80" spans="1:6" x14ac:dyDescent="0.3">
      <c r="A80" s="16" t="str">
        <f>cars__3[[#This Row],[description]]</f>
        <v>Nissan Juke 1.6 NISMO RS DIG-T 5dr</v>
      </c>
      <c r="B80" s="16">
        <f>cars__3[[#This Row],[age]]</f>
        <v>1</v>
      </c>
      <c r="C80" s="16" t="str">
        <f>cars__3[[#This Row],[mileage]]</f>
        <v>12466</v>
      </c>
      <c r="D80" s="16" t="str">
        <f>cars__3[[#This Row],[price]]</f>
        <v>13998</v>
      </c>
      <c r="E80" s="20">
        <f t="shared" si="2"/>
        <v>16751.259900000001</v>
      </c>
      <c r="F80" s="20">
        <f t="shared" si="3"/>
        <v>-2753.2599000000009</v>
      </c>
    </row>
    <row r="81" spans="1:6" x14ac:dyDescent="0.3">
      <c r="A81" s="16" t="str">
        <f>cars__3[[#This Row],[description]]</f>
        <v>Nissan Juke 1.6 DIG-T Nismo RS 5-Door Hatchback 5dr</v>
      </c>
      <c r="B81" s="16">
        <f>cars__3[[#This Row],[age]]</f>
        <v>3</v>
      </c>
      <c r="C81" s="16" t="str">
        <f>cars__3[[#This Row],[mileage]]</f>
        <v>10222</v>
      </c>
      <c r="D81" s="16" t="str">
        <f>cars__3[[#This Row],[price]]</f>
        <v>13995</v>
      </c>
      <c r="E81" s="20">
        <f t="shared" si="2"/>
        <v>15139.6633</v>
      </c>
      <c r="F81" s="20">
        <f t="shared" si="3"/>
        <v>-1144.6633000000002</v>
      </c>
    </row>
    <row r="82" spans="1:6" x14ac:dyDescent="0.3">
      <c r="A82" s="16" t="str">
        <f>cars__3[[#This Row],[description]]</f>
        <v>Nissan Juke 1.6 DIG-T Nismo RS 5dr</v>
      </c>
      <c r="B82" s="16">
        <f>cars__3[[#This Row],[age]]</f>
        <v>2</v>
      </c>
      <c r="C82" s="16" t="str">
        <f>cars__3[[#This Row],[mileage]]</f>
        <v>10490</v>
      </c>
      <c r="D82" s="16" t="str">
        <f>cars__3[[#This Row],[price]]</f>
        <v>13995</v>
      </c>
      <c r="E82" s="20">
        <f t="shared" si="2"/>
        <v>16017.923500000001</v>
      </c>
      <c r="F82" s="20">
        <f t="shared" si="3"/>
        <v>-2022.9235000000008</v>
      </c>
    </row>
    <row r="83" spans="1:6" x14ac:dyDescent="0.3">
      <c r="A83" s="16" t="str">
        <f>cars__3[[#This Row],[description]]</f>
        <v>Nissan Juke 1.6 DIG-T Nismo RS 5-Door Hatchback 5dr</v>
      </c>
      <c r="B83" s="16">
        <f>cars__3[[#This Row],[age]]</f>
        <v>2</v>
      </c>
      <c r="C83" s="16" t="str">
        <f>cars__3[[#This Row],[mileage]]</f>
        <v>13328</v>
      </c>
      <c r="D83" s="16" t="str">
        <f>cars__3[[#This Row],[price]]</f>
        <v>13995</v>
      </c>
      <c r="E83" s="20">
        <f t="shared" si="2"/>
        <v>15777.119200000001</v>
      </c>
      <c r="F83" s="20">
        <f t="shared" si="3"/>
        <v>-1782.119200000001</v>
      </c>
    </row>
    <row r="84" spans="1:6" x14ac:dyDescent="0.3">
      <c r="A84" s="16" t="str">
        <f>cars__3[[#This Row],[description]]</f>
        <v>Nissan Juke 1.6 DIG-T Nismo RS 5-Door Hatchback 5dr</v>
      </c>
      <c r="B84" s="16">
        <f>cars__3[[#This Row],[age]]</f>
        <v>3</v>
      </c>
      <c r="C84" s="16" t="str">
        <f>cars__3[[#This Row],[mileage]]</f>
        <v>10000</v>
      </c>
      <c r="D84" s="16" t="str">
        <f>cars__3[[#This Row],[price]]</f>
        <v>13990</v>
      </c>
      <c r="E84" s="20">
        <f t="shared" si="2"/>
        <v>15158.5</v>
      </c>
      <c r="F84" s="20">
        <f t="shared" si="3"/>
        <v>-1168.5</v>
      </c>
    </row>
    <row r="85" spans="1:6" x14ac:dyDescent="0.3">
      <c r="A85" s="16" t="str">
        <f>cars__3[[#This Row],[description]]</f>
        <v>Nissan Juke 1.6 DiG-T Nismo RS 5dr 4WD Xtronic</v>
      </c>
      <c r="B85" s="16">
        <f>cars__3[[#This Row],[age]]</f>
        <v>4</v>
      </c>
      <c r="C85" s="16" t="str">
        <f>cars__3[[#This Row],[mileage]]</f>
        <v>23458</v>
      </c>
      <c r="D85" s="16" t="str">
        <f>cars__3[[#This Row],[price]]</f>
        <v>13990</v>
      </c>
      <c r="E85" s="20">
        <f t="shared" si="2"/>
        <v>13115.5887</v>
      </c>
      <c r="F85" s="20">
        <f t="shared" si="3"/>
        <v>874.41129999999976</v>
      </c>
    </row>
    <row r="86" spans="1:6" x14ac:dyDescent="0.3">
      <c r="A86" s="16" t="str">
        <f>cars__3[[#This Row],[description]]</f>
        <v>Nissan Juke 1.6 DIG-T Nismo RS 5dr</v>
      </c>
      <c r="B86" s="16">
        <f>cars__3[[#This Row],[age]]</f>
        <v>2</v>
      </c>
      <c r="C86" s="16" t="str">
        <f>cars__3[[#This Row],[mileage]]</f>
        <v>11565</v>
      </c>
      <c r="D86" s="16" t="str">
        <f>cars__3[[#This Row],[price]]</f>
        <v>13990</v>
      </c>
      <c r="E86" s="20">
        <f t="shared" si="2"/>
        <v>15926.70975</v>
      </c>
      <c r="F86" s="20">
        <f t="shared" si="3"/>
        <v>-1936.70975</v>
      </c>
    </row>
    <row r="87" spans="1:6" x14ac:dyDescent="0.3">
      <c r="A87" s="16" t="str">
        <f>cars__3[[#This Row],[description]]</f>
        <v>Nissan Juke 1.6 DIG-T Nismo RS 5dr</v>
      </c>
      <c r="B87" s="16">
        <f>cars__3[[#This Row],[age]]</f>
        <v>3</v>
      </c>
      <c r="C87" s="16" t="str">
        <f>cars__3[[#This Row],[mileage]]</f>
        <v>9877</v>
      </c>
      <c r="D87" s="16" t="str">
        <f>cars__3[[#This Row],[price]]</f>
        <v>13975</v>
      </c>
      <c r="E87" s="20">
        <f t="shared" si="2"/>
        <v>15168.93655</v>
      </c>
      <c r="F87" s="20">
        <f t="shared" si="3"/>
        <v>-1193.9365500000004</v>
      </c>
    </row>
    <row r="88" spans="1:6" x14ac:dyDescent="0.3">
      <c r="A88" s="16" t="str">
        <f>cars__3[[#This Row],[description]]</f>
        <v>Nissan Juke 1.6 DIG-T Nismo RS (Recaro &amp;amp; Tech Pack) 5dr</v>
      </c>
      <c r="B88" s="16">
        <f>cars__3[[#This Row],[age]]</f>
        <v>3</v>
      </c>
      <c r="C88" s="16" t="str">
        <f>cars__3[[#This Row],[mileage]]</f>
        <v>12499</v>
      </c>
      <c r="D88" s="16" t="str">
        <f>cars__3[[#This Row],[price]]</f>
        <v>13975</v>
      </c>
      <c r="E88" s="20">
        <f t="shared" si="2"/>
        <v>14946.459849999999</v>
      </c>
      <c r="F88" s="20">
        <f t="shared" si="3"/>
        <v>-971.45984999999928</v>
      </c>
    </row>
    <row r="89" spans="1:6" x14ac:dyDescent="0.3">
      <c r="A89" s="16" t="str">
        <f>cars__3[[#This Row],[description]]</f>
        <v>Nissan Juke 1.6 DiG-T Nismo RS 5dr 4WD Xtronic</v>
      </c>
      <c r="B89" s="16">
        <f>cars__3[[#This Row],[age]]</f>
        <v>2</v>
      </c>
      <c r="C89" s="16" t="str">
        <f>cars__3[[#This Row],[mileage]]</f>
        <v>12467</v>
      </c>
      <c r="D89" s="16" t="str">
        <f>cars__3[[#This Row],[price]]</f>
        <v>13857</v>
      </c>
      <c r="E89" s="20">
        <f t="shared" si="2"/>
        <v>15850.17505</v>
      </c>
      <c r="F89" s="20">
        <f t="shared" si="3"/>
        <v>-1993.1750499999998</v>
      </c>
    </row>
    <row r="90" spans="1:6" x14ac:dyDescent="0.3">
      <c r="A90" s="16" t="str">
        <f>cars__3[[#This Row],[description]]</f>
        <v>Nissan Juke 1.6 DiG-T Nismo RS 5dr</v>
      </c>
      <c r="B90" s="16">
        <f>cars__3[[#This Row],[age]]</f>
        <v>2</v>
      </c>
      <c r="C90" s="16" t="str">
        <f>cars__3[[#This Row],[mileage]]</f>
        <v>6596</v>
      </c>
      <c r="D90" s="16" t="str">
        <f>cars__3[[#This Row],[price]]</f>
        <v>13830</v>
      </c>
      <c r="E90" s="20">
        <f t="shared" si="2"/>
        <v>16348.329400000001</v>
      </c>
      <c r="F90" s="20">
        <f t="shared" si="3"/>
        <v>-2518.3294000000005</v>
      </c>
    </row>
    <row r="91" spans="1:6" x14ac:dyDescent="0.3">
      <c r="A91" s="16" t="str">
        <f>cars__3[[#This Row],[description]]</f>
        <v>Nissan Juke Hatchback 1.6 DiG-T Nismo RS 5dr</v>
      </c>
      <c r="B91" s="16">
        <f>cars__3[[#This Row],[age]]</f>
        <v>2</v>
      </c>
      <c r="C91" s="16" t="str">
        <f>cars__3[[#This Row],[mileage]]</f>
        <v>11509</v>
      </c>
      <c r="D91" s="16" t="str">
        <f>cars__3[[#This Row],[price]]</f>
        <v>13771</v>
      </c>
      <c r="E91" s="20">
        <f t="shared" si="2"/>
        <v>15931.46135</v>
      </c>
      <c r="F91" s="20">
        <f t="shared" si="3"/>
        <v>-2160.4613499999996</v>
      </c>
    </row>
    <row r="92" spans="1:6" x14ac:dyDescent="0.3">
      <c r="A92" s="16" t="str">
        <f>cars__3[[#This Row],[description]]</f>
        <v>Nissan Juke 1.6 DIG-T Nismo RS 5dr</v>
      </c>
      <c r="B92" s="16">
        <f>cars__3[[#This Row],[age]]</f>
        <v>3</v>
      </c>
      <c r="C92" s="16" t="str">
        <f>cars__3[[#This Row],[mileage]]</f>
        <v>9813</v>
      </c>
      <c r="D92" s="16" t="str">
        <f>cars__3[[#This Row],[price]]</f>
        <v>13750</v>
      </c>
      <c r="E92" s="20">
        <f t="shared" si="2"/>
        <v>15174.36695</v>
      </c>
      <c r="F92" s="20">
        <f t="shared" si="3"/>
        <v>-1424.3669499999996</v>
      </c>
    </row>
    <row r="93" spans="1:6" x14ac:dyDescent="0.3">
      <c r="A93" s="16" t="str">
        <f>cars__3[[#This Row],[description]]</f>
        <v>Nissan Juke 1.6 DIG-T Nismo RS 5-Door Hatchback 5dr</v>
      </c>
      <c r="B93" s="16">
        <f>cars__3[[#This Row],[age]]</f>
        <v>3</v>
      </c>
      <c r="C93" s="16" t="str">
        <f>cars__3[[#This Row],[mileage]]</f>
        <v>32437</v>
      </c>
      <c r="D93" s="16" t="str">
        <f>cars__3[[#This Row],[price]]</f>
        <v>13699</v>
      </c>
      <c r="E93" s="20">
        <f t="shared" si="2"/>
        <v>13254.72055</v>
      </c>
      <c r="F93" s="20">
        <f t="shared" si="3"/>
        <v>444.27945</v>
      </c>
    </row>
    <row r="94" spans="1:6" x14ac:dyDescent="0.3">
      <c r="A94" s="16" t="str">
        <f>cars__3[[#This Row],[description]]</f>
        <v>Nissan Juke Hatchback 5-Door 1.6 DIG-T Nismo RS 5dr</v>
      </c>
      <c r="B94" s="16">
        <f>cars__3[[#This Row],[age]]</f>
        <v>3</v>
      </c>
      <c r="C94" s="16" t="str">
        <f>cars__3[[#This Row],[mileage]]</f>
        <v>9090</v>
      </c>
      <c r="D94" s="16" t="str">
        <f>cars__3[[#This Row],[price]]</f>
        <v>13695</v>
      </c>
      <c r="E94" s="20">
        <f t="shared" si="2"/>
        <v>15235.7135</v>
      </c>
      <c r="F94" s="20">
        <f t="shared" si="3"/>
        <v>-1540.7134999999998</v>
      </c>
    </row>
    <row r="95" spans="1:6" x14ac:dyDescent="0.3">
      <c r="A95" s="16" t="str">
        <f>cars__3[[#This Row],[description]]</f>
        <v>Nissan Juke 1.6 NISMO RS DIG-T 5d 215 BHP Sat Nav</v>
      </c>
      <c r="B95" s="16">
        <f>cars__3[[#This Row],[age]]</f>
        <v>2</v>
      </c>
      <c r="C95" s="16" t="str">
        <f>cars__3[[#This Row],[mileage]]</f>
        <v>14835</v>
      </c>
      <c r="D95" s="16" t="str">
        <f>cars__3[[#This Row],[price]]</f>
        <v>13650</v>
      </c>
      <c r="E95" s="20">
        <f t="shared" si="2"/>
        <v>15649.250250000001</v>
      </c>
      <c r="F95" s="20">
        <f t="shared" si="3"/>
        <v>-1999.250250000001</v>
      </c>
    </row>
    <row r="96" spans="1:6" x14ac:dyDescent="0.3">
      <c r="A96" s="16" t="str">
        <f>cars__3[[#This Row],[description]]</f>
        <v>Nissan Juke 1.6 DiG-T Nismo RS 5dr 2WD Recaro Seat</v>
      </c>
      <c r="B96" s="16">
        <f>cars__3[[#This Row],[age]]</f>
        <v>3</v>
      </c>
      <c r="C96" s="16" t="str">
        <f>cars__3[[#This Row],[mileage]]</f>
        <v>12239</v>
      </c>
      <c r="D96" s="16" t="str">
        <f>cars__3[[#This Row],[price]]</f>
        <v>13600</v>
      </c>
      <c r="E96" s="20">
        <f t="shared" si="2"/>
        <v>14968.520850000001</v>
      </c>
      <c r="F96" s="20">
        <f t="shared" si="3"/>
        <v>-1368.5208500000008</v>
      </c>
    </row>
    <row r="97" spans="1:6" x14ac:dyDescent="0.3">
      <c r="A97" s="16" t="str">
        <f>cars__3[[#This Row],[description]]</f>
        <v>Nissan Juke 1.6 DiG-T Nismo RS 5dr</v>
      </c>
      <c r="B97" s="16">
        <f>cars__3[[#This Row],[age]]</f>
        <v>3</v>
      </c>
      <c r="C97" s="16" t="str">
        <f>cars__3[[#This Row],[mileage]]</f>
        <v>16197</v>
      </c>
      <c r="D97" s="16" t="str">
        <f>cars__3[[#This Row],[price]]</f>
        <v>13500</v>
      </c>
      <c r="E97" s="20">
        <f t="shared" si="2"/>
        <v>14632.68455</v>
      </c>
      <c r="F97" s="20">
        <f t="shared" si="3"/>
        <v>-1132.6845499999999</v>
      </c>
    </row>
    <row r="98" spans="1:6" x14ac:dyDescent="0.3">
      <c r="A98" s="16" t="str">
        <f>cars__3[[#This Row],[description]]</f>
        <v>Nissan Juke 1.6 DIG-T Nismo RS 5dr</v>
      </c>
      <c r="B98" s="16">
        <f>cars__3[[#This Row],[age]]</f>
        <v>2</v>
      </c>
      <c r="C98" s="16" t="str">
        <f>cars__3[[#This Row],[mileage]]</f>
        <v>14500</v>
      </c>
      <c r="D98" s="16" t="str">
        <f>cars__3[[#This Row],[price]]</f>
        <v>13500</v>
      </c>
      <c r="E98" s="20">
        <f t="shared" si="2"/>
        <v>15677.674999999999</v>
      </c>
      <c r="F98" s="20">
        <f t="shared" si="3"/>
        <v>-2177.6749999999993</v>
      </c>
    </row>
    <row r="99" spans="1:6" x14ac:dyDescent="0.3">
      <c r="A99" s="16" t="str">
        <f>cars__3[[#This Row],[description]]</f>
        <v>Nissan Juke 1.6 Dig-t Nismo Rs 5dr</v>
      </c>
      <c r="B99" s="16">
        <f>cars__3[[#This Row],[age]]</f>
        <v>3</v>
      </c>
      <c r="C99" s="16" t="str">
        <f>cars__3[[#This Row],[mileage]]</f>
        <v>21660</v>
      </c>
      <c r="D99" s="16" t="str">
        <f>cars__3[[#This Row],[price]]</f>
        <v>13500</v>
      </c>
      <c r="E99" s="20">
        <f t="shared" si="2"/>
        <v>14169.148999999999</v>
      </c>
      <c r="F99" s="20">
        <f t="shared" si="3"/>
        <v>-669.14899999999943</v>
      </c>
    </row>
    <row r="100" spans="1:6" x14ac:dyDescent="0.3">
      <c r="A100" s="16" t="str">
        <f>cars__3[[#This Row],[description]]</f>
        <v>Nissan Juke 1.6 Nismo RS Xtronic CVT 4WD 5dr</v>
      </c>
      <c r="B100" s="16">
        <f>cars__3[[#This Row],[age]]</f>
        <v>3</v>
      </c>
      <c r="C100" s="16" t="str">
        <f>cars__3[[#This Row],[mileage]]</f>
        <v>26947</v>
      </c>
      <c r="D100" s="16" t="str">
        <f>cars__3[[#This Row],[price]]</f>
        <v>13500</v>
      </c>
      <c r="E100" s="20">
        <f t="shared" si="2"/>
        <v>13720.547050000001</v>
      </c>
      <c r="F100" s="20">
        <f t="shared" si="3"/>
        <v>-220.54705000000104</v>
      </c>
    </row>
    <row r="101" spans="1:6" x14ac:dyDescent="0.3">
      <c r="A101" s="16" t="str">
        <f>cars__3[[#This Row],[description]]</f>
        <v>Nissan Juke 1.6 DiG-T Nismo RS 5 Door</v>
      </c>
      <c r="B101" s="16">
        <f>cars__3[[#This Row],[age]]</f>
        <v>3</v>
      </c>
      <c r="C101" s="16" t="str">
        <f>cars__3[[#This Row],[mileage]]</f>
        <v>9803</v>
      </c>
      <c r="D101" s="16" t="str">
        <f>cars__3[[#This Row],[price]]</f>
        <v>13500</v>
      </c>
      <c r="E101" s="20">
        <f t="shared" si="2"/>
        <v>15175.21545</v>
      </c>
      <c r="F101" s="20">
        <f t="shared" si="3"/>
        <v>-1675.2154499999997</v>
      </c>
    </row>
    <row r="102" spans="1:6" x14ac:dyDescent="0.3">
      <c r="A102" s="16" t="str">
        <f>cars__3[[#This Row],[description]]</f>
        <v>Nissan Juke 1.6 DiG-T Nismo RS 4x2 5dr</v>
      </c>
      <c r="B102" s="16">
        <f>cars__3[[#This Row],[age]]</f>
        <v>2</v>
      </c>
      <c r="C102" s="16" t="str">
        <f>cars__3[[#This Row],[mileage]]</f>
        <v>12291</v>
      </c>
      <c r="D102" s="16" t="str">
        <f>cars__3[[#This Row],[price]]</f>
        <v>13499</v>
      </c>
      <c r="E102" s="20">
        <f t="shared" si="2"/>
        <v>15865.10865</v>
      </c>
      <c r="F102" s="20">
        <f t="shared" si="3"/>
        <v>-2366.1086500000001</v>
      </c>
    </row>
    <row r="103" spans="1:6" x14ac:dyDescent="0.3">
      <c r="A103" s="16" t="str">
        <f>cars__3[[#This Row],[description]]</f>
        <v>Nissan Juke 1.6 DiG-T Nismo RS 5dr</v>
      </c>
      <c r="B103" s="16">
        <f>cars__3[[#This Row],[age]]</f>
        <v>2</v>
      </c>
      <c r="C103" s="16" t="str">
        <f>cars__3[[#This Row],[mileage]]</f>
        <v>18260</v>
      </c>
      <c r="D103" s="16" t="str">
        <f>cars__3[[#This Row],[price]]</f>
        <v>13499</v>
      </c>
      <c r="E103" s="20">
        <f t="shared" si="2"/>
        <v>15358.638999999999</v>
      </c>
      <c r="F103" s="20">
        <f t="shared" si="3"/>
        <v>-1859.6389999999992</v>
      </c>
    </row>
    <row r="104" spans="1:6" x14ac:dyDescent="0.3">
      <c r="A104" s="16" t="str">
        <f>cars__3[[#This Row],[description]]</f>
        <v>Nissan Juke 1.6 DIG-T Nismo RS 5dr</v>
      </c>
      <c r="B104" s="16">
        <f>cars__3[[#This Row],[age]]</f>
        <v>2</v>
      </c>
      <c r="C104" s="16" t="str">
        <f>cars__3[[#This Row],[mileage]]</f>
        <v>13000</v>
      </c>
      <c r="D104" s="16" t="str">
        <f>cars__3[[#This Row],[price]]</f>
        <v>13495</v>
      </c>
      <c r="E104" s="20">
        <f t="shared" si="2"/>
        <v>15804.95</v>
      </c>
      <c r="F104" s="20">
        <f t="shared" si="3"/>
        <v>-2309.9500000000007</v>
      </c>
    </row>
    <row r="105" spans="1:6" x14ac:dyDescent="0.3">
      <c r="A105" s="16" t="str">
        <f>cars__3[[#This Row],[description]]</f>
        <v>Nissan Juke 1.6 DIG-T Nismo RS 5dr</v>
      </c>
      <c r="B105" s="16">
        <f>cars__3[[#This Row],[age]]</f>
        <v>2</v>
      </c>
      <c r="C105" s="16" t="str">
        <f>cars__3[[#This Row],[mileage]]</f>
        <v>21000</v>
      </c>
      <c r="D105" s="16" t="str">
        <f>cars__3[[#This Row],[price]]</f>
        <v>13495</v>
      </c>
      <c r="E105" s="20">
        <f t="shared" si="2"/>
        <v>15126.15</v>
      </c>
      <c r="F105" s="20">
        <f t="shared" si="3"/>
        <v>-1631.1499999999996</v>
      </c>
    </row>
    <row r="106" spans="1:6" x14ac:dyDescent="0.3">
      <c r="A106" s="16" t="str">
        <f>cars__3[[#This Row],[description]]</f>
        <v>Nissan Juke nismo rs dig-t - folkestone 1.6 5dr</v>
      </c>
      <c r="B106" s="16">
        <f>cars__3[[#This Row],[age]]</f>
        <v>2</v>
      </c>
      <c r="C106" s="16" t="str">
        <f>cars__3[[#This Row],[mileage]]</f>
        <v>11402</v>
      </c>
      <c r="D106" s="16" t="str">
        <f>cars__3[[#This Row],[price]]</f>
        <v>13495</v>
      </c>
      <c r="E106" s="20">
        <f t="shared" si="2"/>
        <v>15940.540300000001</v>
      </c>
      <c r="F106" s="20">
        <f t="shared" si="3"/>
        <v>-2445.5403000000006</v>
      </c>
    </row>
    <row r="107" spans="1:6" x14ac:dyDescent="0.3">
      <c r="A107" s="16" t="str">
        <f>cars__3[[#This Row],[description]]</f>
        <v>Nissan Juke nismo rs dig-t folkestone 01303228200 1.6 5dr</v>
      </c>
      <c r="B107" s="16">
        <f>cars__3[[#This Row],[age]]</f>
        <v>2</v>
      </c>
      <c r="C107" s="16" t="str">
        <f>cars__3[[#This Row],[mileage]]</f>
        <v>15514</v>
      </c>
      <c r="D107" s="16" t="str">
        <f>cars__3[[#This Row],[price]]</f>
        <v>13495</v>
      </c>
      <c r="E107" s="20">
        <f t="shared" si="2"/>
        <v>15591.6371</v>
      </c>
      <c r="F107" s="20">
        <f t="shared" si="3"/>
        <v>-2096.6370999999999</v>
      </c>
    </row>
    <row r="108" spans="1:6" x14ac:dyDescent="0.3">
      <c r="A108" s="16" t="str">
        <f>cars__3[[#This Row],[description]]</f>
        <v>Nissan Juke 1.6 NISMO RS DIG-T 5DR</v>
      </c>
      <c r="B108" s="16">
        <f>cars__3[[#This Row],[age]]</f>
        <v>3</v>
      </c>
      <c r="C108" s="16" t="str">
        <f>cars__3[[#This Row],[mileage]]</f>
        <v>17000</v>
      </c>
      <c r="D108" s="16" t="str">
        <f>cars__3[[#This Row],[price]]</f>
        <v>13495</v>
      </c>
      <c r="E108" s="20">
        <f t="shared" si="2"/>
        <v>14564.55</v>
      </c>
      <c r="F108" s="20">
        <f t="shared" si="3"/>
        <v>-1069.5499999999993</v>
      </c>
    </row>
    <row r="109" spans="1:6" x14ac:dyDescent="0.3">
      <c r="A109" s="16" t="str">
        <f>cars__3[[#This Row],[description]]</f>
        <v>Nissan Juke 1.6 DIG-T Nismo RS 5dr</v>
      </c>
      <c r="B109" s="16">
        <f>cars__3[[#This Row],[age]]</f>
        <v>2</v>
      </c>
      <c r="C109" s="16" t="str">
        <f>cars__3[[#This Row],[mileage]]</f>
        <v>6083</v>
      </c>
      <c r="D109" s="16" t="str">
        <f>cars__3[[#This Row],[price]]</f>
        <v>13495</v>
      </c>
      <c r="E109" s="20">
        <f t="shared" si="2"/>
        <v>16391.85745</v>
      </c>
      <c r="F109" s="20">
        <f t="shared" si="3"/>
        <v>-2896.8574499999995</v>
      </c>
    </row>
    <row r="110" spans="1:6" x14ac:dyDescent="0.3">
      <c r="A110" s="16" t="str">
        <f>cars__3[[#This Row],[description]]</f>
        <v>Nissan Juke NISMO RS DIG-T 1.6 5dr</v>
      </c>
      <c r="B110" s="16">
        <f>cars__3[[#This Row],[age]]</f>
        <v>3</v>
      </c>
      <c r="C110" s="16" t="str">
        <f>cars__3[[#This Row],[mileage]]</f>
        <v>19000</v>
      </c>
      <c r="D110" s="16" t="str">
        <f>cars__3[[#This Row],[price]]</f>
        <v>13455</v>
      </c>
      <c r="E110" s="20">
        <f t="shared" si="2"/>
        <v>14394.85</v>
      </c>
      <c r="F110" s="20">
        <f t="shared" si="3"/>
        <v>-939.85000000000036</v>
      </c>
    </row>
    <row r="111" spans="1:6" x14ac:dyDescent="0.3">
      <c r="A111" s="16" t="str">
        <f>cars__3[[#This Row],[description]]</f>
        <v>Nissan Juke 1.6 DIG-T Nismo RS 5dr</v>
      </c>
      <c r="B111" s="16">
        <f>cars__3[[#This Row],[age]]</f>
        <v>3</v>
      </c>
      <c r="C111" s="16" t="str">
        <f>cars__3[[#This Row],[mileage]]</f>
        <v>38000</v>
      </c>
      <c r="D111" s="16" t="str">
        <f>cars__3[[#This Row],[price]]</f>
        <v>13448</v>
      </c>
      <c r="E111" s="20">
        <f t="shared" si="2"/>
        <v>12782.7</v>
      </c>
      <c r="F111" s="20">
        <f t="shared" si="3"/>
        <v>665.29999999999927</v>
      </c>
    </row>
    <row r="112" spans="1:6" x14ac:dyDescent="0.3">
      <c r="A112" s="16" t="str">
        <f>cars__3[[#This Row],[description]]</f>
        <v>Nissan Juke 1.6 DiG-T Nismo RS [Recaro Pack] 5dr Air Conditioning</v>
      </c>
      <c r="B112" s="16">
        <f>cars__3[[#This Row],[age]]</f>
        <v>3</v>
      </c>
      <c r="C112" s="16" t="str">
        <f>cars__3[[#This Row],[mileage]]</f>
        <v>22007</v>
      </c>
      <c r="D112" s="16" t="str">
        <f>cars__3[[#This Row],[price]]</f>
        <v>13445</v>
      </c>
      <c r="E112" s="20">
        <f t="shared" si="2"/>
        <v>14139.706050000001</v>
      </c>
      <c r="F112" s="20">
        <f t="shared" si="3"/>
        <v>-694.70605000000069</v>
      </c>
    </row>
    <row r="113" spans="1:6" x14ac:dyDescent="0.3">
      <c r="A113" s="16" t="str">
        <f>cars__3[[#This Row],[description]]</f>
        <v>Nissan Juke 1.6 NISMO RS DIG-T 5d 218 BHP Sat Nav</v>
      </c>
      <c r="B113" s="16">
        <f>cars__3[[#This Row],[age]]</f>
        <v>3</v>
      </c>
      <c r="C113" s="16" t="str">
        <f>cars__3[[#This Row],[mileage]]</f>
        <v>21000</v>
      </c>
      <c r="D113" s="16" t="str">
        <f>cars__3[[#This Row],[price]]</f>
        <v>13350</v>
      </c>
      <c r="E113" s="20">
        <f t="shared" si="2"/>
        <v>14225.15</v>
      </c>
      <c r="F113" s="20">
        <f t="shared" si="3"/>
        <v>-875.14999999999964</v>
      </c>
    </row>
    <row r="114" spans="1:6" x14ac:dyDescent="0.3">
      <c r="A114" s="16" t="str">
        <f>cars__3[[#This Row],[description]]</f>
        <v>Nissan Juke 1.6 DiG-T Nismo RS 5dr</v>
      </c>
      <c r="B114" s="16">
        <f>cars__3[[#This Row],[age]]</f>
        <v>2</v>
      </c>
      <c r="C114" s="16" t="str">
        <f>cars__3[[#This Row],[mileage]]</f>
        <v>13081</v>
      </c>
      <c r="D114" s="16" t="str">
        <f>cars__3[[#This Row],[price]]</f>
        <v>13340</v>
      </c>
      <c r="E114" s="20">
        <f t="shared" si="2"/>
        <v>15798.077150000001</v>
      </c>
      <c r="F114" s="20">
        <f t="shared" si="3"/>
        <v>-2458.077150000001</v>
      </c>
    </row>
    <row r="115" spans="1:6" x14ac:dyDescent="0.3">
      <c r="A115" s="16" t="str">
        <f>cars__3[[#This Row],[description]]</f>
        <v>Nissan Juke 1.6 DiG-T Nismo RS 5dr</v>
      </c>
      <c r="B115" s="16">
        <f>cars__3[[#This Row],[age]]</f>
        <v>2</v>
      </c>
      <c r="C115" s="16" t="str">
        <f>cars__3[[#This Row],[mileage]]</f>
        <v>10831</v>
      </c>
      <c r="D115" s="16" t="str">
        <f>cars__3[[#This Row],[price]]</f>
        <v>13310</v>
      </c>
      <c r="E115" s="20">
        <f t="shared" si="2"/>
        <v>15988.98965</v>
      </c>
      <c r="F115" s="20">
        <f t="shared" si="3"/>
        <v>-2678.9896499999995</v>
      </c>
    </row>
    <row r="116" spans="1:6" x14ac:dyDescent="0.3">
      <c r="A116" s="16" t="str">
        <f>cars__3[[#This Row],[description]]</f>
        <v>Nissan Juke 1.6 DIG-T Nismo RS 5dr</v>
      </c>
      <c r="B116" s="16">
        <f>cars__3[[#This Row],[age]]</f>
        <v>3</v>
      </c>
      <c r="C116" s="16" t="str">
        <f>cars__3[[#This Row],[mileage]]</f>
        <v>11540</v>
      </c>
      <c r="D116" s="16" t="str">
        <f>cars__3[[#This Row],[price]]</f>
        <v>13300</v>
      </c>
      <c r="E116" s="20">
        <f t="shared" si="2"/>
        <v>15027.831</v>
      </c>
      <c r="F116" s="20">
        <f t="shared" si="3"/>
        <v>-1727.8310000000001</v>
      </c>
    </row>
    <row r="117" spans="1:6" x14ac:dyDescent="0.3">
      <c r="A117" s="16" t="str">
        <f>cars__3[[#This Row],[description]]</f>
        <v>Nissan Juke 1.6 DIG-T Nismo RS 5dr</v>
      </c>
      <c r="B117" s="16">
        <f>cars__3[[#This Row],[age]]</f>
        <v>3</v>
      </c>
      <c r="C117" s="16" t="str">
        <f>cars__3[[#This Row],[mileage]]</f>
        <v>23500</v>
      </c>
      <c r="D117" s="16" t="str">
        <f>cars__3[[#This Row],[price]]</f>
        <v>13295</v>
      </c>
      <c r="E117" s="20">
        <f t="shared" si="2"/>
        <v>14013.025</v>
      </c>
      <c r="F117" s="20">
        <f t="shared" si="3"/>
        <v>-718.02499999999964</v>
      </c>
    </row>
    <row r="118" spans="1:6" x14ac:dyDescent="0.3">
      <c r="A118" s="16" t="str">
        <f>cars__3[[#This Row],[description]]</f>
        <v>Nissan Juke 1.6 DIG-T Nismo RS 5-Door Hatchback 5dr</v>
      </c>
      <c r="B118" s="16">
        <f>cars__3[[#This Row],[age]]</f>
        <v>3</v>
      </c>
      <c r="C118" s="16" t="str">
        <f>cars__3[[#This Row],[mileage]]</f>
        <v>3199</v>
      </c>
      <c r="D118" s="16" t="str">
        <f>cars__3[[#This Row],[price]]</f>
        <v>13295</v>
      </c>
      <c r="E118" s="20">
        <f t="shared" si="2"/>
        <v>15735.564850000001</v>
      </c>
      <c r="F118" s="20">
        <f t="shared" si="3"/>
        <v>-2440.5648500000007</v>
      </c>
    </row>
    <row r="119" spans="1:6" x14ac:dyDescent="0.3">
      <c r="A119" s="16" t="str">
        <f>cars__3[[#This Row],[description]]</f>
        <v>Nissan Juke 1.6 DIG-T Nismo RS 5-Door Hatchback 5dr</v>
      </c>
      <c r="B119" s="16">
        <f>cars__3[[#This Row],[age]]</f>
        <v>2</v>
      </c>
      <c r="C119" s="16" t="str">
        <f>cars__3[[#This Row],[mileage]]</f>
        <v>25000</v>
      </c>
      <c r="D119" s="16" t="str">
        <f>cars__3[[#This Row],[price]]</f>
        <v>13275</v>
      </c>
      <c r="E119" s="20">
        <f t="shared" si="2"/>
        <v>14786.75</v>
      </c>
      <c r="F119" s="20">
        <f t="shared" si="3"/>
        <v>-1511.75</v>
      </c>
    </row>
    <row r="120" spans="1:6" x14ac:dyDescent="0.3">
      <c r="A120" s="16" t="str">
        <f>cars__3[[#This Row],[description]]</f>
        <v>Nissan Juke 1.6 DIG-T Nismo RS M-Xtronic 4WD 5dr</v>
      </c>
      <c r="B120" s="16">
        <f>cars__3[[#This Row],[age]]</f>
        <v>3</v>
      </c>
      <c r="C120" s="16" t="str">
        <f>cars__3[[#This Row],[mileage]]</f>
        <v>30000</v>
      </c>
      <c r="D120" s="16" t="str">
        <f>cars__3[[#This Row],[price]]</f>
        <v>13250</v>
      </c>
      <c r="E120" s="20">
        <f t="shared" si="2"/>
        <v>13461.5</v>
      </c>
      <c r="F120" s="20">
        <f t="shared" si="3"/>
        <v>-211.5</v>
      </c>
    </row>
    <row r="121" spans="1:6" x14ac:dyDescent="0.3">
      <c r="A121" s="16" t="str">
        <f>cars__3[[#This Row],[description]]</f>
        <v>Nissan Juke 1.6 DIG-T Nismo RS 5dr</v>
      </c>
      <c r="B121" s="16">
        <f>cars__3[[#This Row],[age]]</f>
        <v>2</v>
      </c>
      <c r="C121" s="16" t="str">
        <f>cars__3[[#This Row],[mileage]]</f>
        <v>14000</v>
      </c>
      <c r="D121" s="16" t="str">
        <f>cars__3[[#This Row],[price]]</f>
        <v>13240</v>
      </c>
      <c r="E121" s="20">
        <f t="shared" si="2"/>
        <v>15720.1</v>
      </c>
      <c r="F121" s="20">
        <f t="shared" si="3"/>
        <v>-2480.1000000000004</v>
      </c>
    </row>
    <row r="122" spans="1:6" x14ac:dyDescent="0.3">
      <c r="A122" s="16" t="str">
        <f>cars__3[[#This Row],[description]]</f>
        <v>Nissan Juke 1.6 DIG-T Nismo RS 5dr</v>
      </c>
      <c r="B122" s="16">
        <f>cars__3[[#This Row],[age]]</f>
        <v>3</v>
      </c>
      <c r="C122" s="16" t="str">
        <f>cars__3[[#This Row],[mileage]]</f>
        <v>18260</v>
      </c>
      <c r="D122" s="16" t="str">
        <f>cars__3[[#This Row],[price]]</f>
        <v>13180</v>
      </c>
      <c r="E122" s="20">
        <f t="shared" si="2"/>
        <v>14457.638999999999</v>
      </c>
      <c r="F122" s="20">
        <f t="shared" si="3"/>
        <v>-1277.6389999999992</v>
      </c>
    </row>
    <row r="123" spans="1:6" x14ac:dyDescent="0.3">
      <c r="A123" s="16" t="str">
        <f>cars__3[[#This Row],[description]]</f>
        <v>Nissan Juke 1.6 DIG-T Nismo RS 5-Door Hatchback 5dr</v>
      </c>
      <c r="B123" s="16">
        <f>cars__3[[#This Row],[age]]</f>
        <v>3</v>
      </c>
      <c r="C123" s="16" t="str">
        <f>cars__3[[#This Row],[mileage]]</f>
        <v>9414</v>
      </c>
      <c r="D123" s="16" t="str">
        <f>cars__3[[#This Row],[price]]</f>
        <v>13170</v>
      </c>
      <c r="E123" s="20">
        <f t="shared" si="2"/>
        <v>15208.222100000001</v>
      </c>
      <c r="F123" s="20">
        <f t="shared" si="3"/>
        <v>-2038.2221000000009</v>
      </c>
    </row>
    <row r="124" spans="1:6" x14ac:dyDescent="0.3">
      <c r="A124" s="16" t="str">
        <f>cars__3[[#This Row],[description]]</f>
        <v>Nissan Juke 1.6 DiG-T Nismo RS 5dr 2WD</v>
      </c>
      <c r="B124" s="16">
        <f>cars__3[[#This Row],[age]]</f>
        <v>3</v>
      </c>
      <c r="C124" s="16" t="str">
        <f>cars__3[[#This Row],[mileage]]</f>
        <v>18727</v>
      </c>
      <c r="D124" s="16" t="str">
        <f>cars__3[[#This Row],[price]]</f>
        <v>13100</v>
      </c>
      <c r="E124" s="20">
        <f t="shared" si="2"/>
        <v>14418.01405</v>
      </c>
      <c r="F124" s="20">
        <f t="shared" si="3"/>
        <v>-1318.0140499999998</v>
      </c>
    </row>
    <row r="125" spans="1:6" x14ac:dyDescent="0.3">
      <c r="A125" s="16" t="str">
        <f>cars__3[[#This Row],[description]]</f>
        <v>Nissan Juke 1.6 DIG-T Nismo RS M-Xtronic 4WD 5dr</v>
      </c>
      <c r="B125" s="16">
        <f>cars__3[[#This Row],[age]]</f>
        <v>3</v>
      </c>
      <c r="C125" s="16" t="str">
        <f>cars__3[[#This Row],[mileage]]</f>
        <v>28045</v>
      </c>
      <c r="D125" s="16" t="str">
        <f>cars__3[[#This Row],[price]]</f>
        <v>13029</v>
      </c>
      <c r="E125" s="20">
        <f t="shared" si="2"/>
        <v>13627.38175</v>
      </c>
      <c r="F125" s="20">
        <f t="shared" si="3"/>
        <v>-598.38175000000047</v>
      </c>
    </row>
    <row r="126" spans="1:6" x14ac:dyDescent="0.3">
      <c r="A126" s="16" t="str">
        <f>cars__3[[#This Row],[description]]</f>
        <v>Nissan Juke 1.6 DIG-T Nismo RS 5dr</v>
      </c>
      <c r="B126" s="16">
        <f>cars__3[[#This Row],[age]]</f>
        <v>2</v>
      </c>
      <c r="C126" s="16" t="str">
        <f>cars__3[[#This Row],[mileage]]</f>
        <v>9000</v>
      </c>
      <c r="D126" s="16" t="str">
        <f>cars__3[[#This Row],[price]]</f>
        <v>13000</v>
      </c>
      <c r="E126" s="20">
        <f t="shared" si="2"/>
        <v>16144.35</v>
      </c>
      <c r="F126" s="20">
        <f t="shared" si="3"/>
        <v>-3144.3500000000004</v>
      </c>
    </row>
    <row r="127" spans="1:6" x14ac:dyDescent="0.3">
      <c r="A127" s="16" t="str">
        <f>cars__3[[#This Row],[description]]</f>
        <v>Nissan Juke 1.6 Nismo RS Xtronic CVT 4WD 5dr</v>
      </c>
      <c r="B127" s="16">
        <f>cars__3[[#This Row],[age]]</f>
        <v>3</v>
      </c>
      <c r="C127" s="16" t="str">
        <f>cars__3[[#This Row],[mileage]]</f>
        <v>30910</v>
      </c>
      <c r="D127" s="16" t="str">
        <f>cars__3[[#This Row],[price]]</f>
        <v>12999</v>
      </c>
      <c r="E127" s="20">
        <f t="shared" si="2"/>
        <v>13384.2865</v>
      </c>
      <c r="F127" s="20">
        <f t="shared" si="3"/>
        <v>-385.28650000000016</v>
      </c>
    </row>
    <row r="128" spans="1:6" x14ac:dyDescent="0.3">
      <c r="A128" s="16" t="str">
        <f>cars__3[[#This Row],[description]]</f>
        <v>Nissan Juke 1.6 NISMO RS DIG-T 5dr</v>
      </c>
      <c r="B128" s="16">
        <f>cars__3[[#This Row],[age]]</f>
        <v>2</v>
      </c>
      <c r="C128" s="16" t="str">
        <f>cars__3[[#This Row],[mileage]]</f>
        <v>9900</v>
      </c>
      <c r="D128" s="16" t="str">
        <f>cars__3[[#This Row],[price]]</f>
        <v>12999</v>
      </c>
      <c r="E128" s="20">
        <f t="shared" si="2"/>
        <v>16067.985000000001</v>
      </c>
      <c r="F128" s="20">
        <f t="shared" si="3"/>
        <v>-3068.9850000000006</v>
      </c>
    </row>
    <row r="129" spans="1:6" x14ac:dyDescent="0.3">
      <c r="A129" s="16" t="str">
        <f>cars__3[[#This Row],[description]]</f>
        <v>Nissan Juke 1.6 NISMO RS DIG-T 5dr Full Service History</v>
      </c>
      <c r="B129" s="16">
        <f>cars__3[[#This Row],[age]]</f>
        <v>3</v>
      </c>
      <c r="C129" s="16" t="str">
        <f>cars__3[[#This Row],[mileage]]</f>
        <v>13640</v>
      </c>
      <c r="D129" s="16" t="str">
        <f>cars__3[[#This Row],[price]]</f>
        <v>12995</v>
      </c>
      <c r="E129" s="20">
        <f t="shared" si="2"/>
        <v>14849.646000000001</v>
      </c>
      <c r="F129" s="20">
        <f t="shared" si="3"/>
        <v>-1854.6460000000006</v>
      </c>
    </row>
    <row r="130" spans="1:6" x14ac:dyDescent="0.3">
      <c r="A130" s="16" t="str">
        <f>cars__3[[#This Row],[description]]</f>
        <v>Nissan Juke 1.6 DiG-T Nismo RS - Nav and Rear Camera 5dr</v>
      </c>
      <c r="B130" s="16">
        <f>cars__3[[#This Row],[age]]</f>
        <v>3</v>
      </c>
      <c r="C130" s="16" t="str">
        <f>cars__3[[#This Row],[mileage]]</f>
        <v>10724</v>
      </c>
      <c r="D130" s="16" t="str">
        <f>cars__3[[#This Row],[price]]</f>
        <v>12994</v>
      </c>
      <c r="E130" s="20">
        <f t="shared" si="2"/>
        <v>15097.068600000001</v>
      </c>
      <c r="F130" s="20">
        <f t="shared" si="3"/>
        <v>-2103.0686000000005</v>
      </c>
    </row>
    <row r="131" spans="1:6" x14ac:dyDescent="0.3">
      <c r="A131" s="16" t="str">
        <f>cars__3[[#This Row],[description]]</f>
        <v>Nissan Juke 1.6 DIG-T Nismo RS 5dr</v>
      </c>
      <c r="B131" s="16">
        <f>cars__3[[#This Row],[age]]</f>
        <v>4</v>
      </c>
      <c r="C131" s="16" t="str">
        <f>cars__3[[#This Row],[mileage]]</f>
        <v>35000</v>
      </c>
      <c r="D131" s="16" t="str">
        <f>cars__3[[#This Row],[price]]</f>
        <v>12991</v>
      </c>
      <c r="E131" s="20">
        <f t="shared" si="2"/>
        <v>12136.25</v>
      </c>
      <c r="F131" s="20">
        <f t="shared" si="3"/>
        <v>854.75</v>
      </c>
    </row>
    <row r="132" spans="1:6" x14ac:dyDescent="0.3">
      <c r="A132" s="16" t="str">
        <f>cars__3[[#This Row],[description]]</f>
        <v>Nissan Juke 1.6 DIG-T Nismo RS 5dr</v>
      </c>
      <c r="B132" s="16">
        <f>cars__3[[#This Row],[age]]</f>
        <v>3</v>
      </c>
      <c r="C132" s="16" t="str">
        <f>cars__3[[#This Row],[mileage]]</f>
        <v>15592</v>
      </c>
      <c r="D132" s="16" t="str">
        <f>cars__3[[#This Row],[price]]</f>
        <v>12900</v>
      </c>
      <c r="E132" s="20">
        <f t="shared" si="2"/>
        <v>14684.0188</v>
      </c>
      <c r="F132" s="20">
        <f t="shared" si="3"/>
        <v>-1784.0187999999998</v>
      </c>
    </row>
    <row r="133" spans="1:6" x14ac:dyDescent="0.3">
      <c r="A133" s="16" t="str">
        <f>cars__3[[#This Row],[description]]</f>
        <v>Nissan Juke 1.6 DiG-T Nismo RS 5dr</v>
      </c>
      <c r="B133" s="16">
        <f>cars__3[[#This Row],[age]]</f>
        <v>3</v>
      </c>
      <c r="C133" s="16" t="str">
        <f>cars__3[[#This Row],[mileage]]</f>
        <v>18510</v>
      </c>
      <c r="D133" s="16" t="str">
        <f>cars__3[[#This Row],[price]]</f>
        <v>12900</v>
      </c>
      <c r="E133" s="20">
        <f t="shared" si="2"/>
        <v>14436.4265</v>
      </c>
      <c r="F133" s="20">
        <f t="shared" si="3"/>
        <v>-1536.4264999999996</v>
      </c>
    </row>
    <row r="134" spans="1:6" x14ac:dyDescent="0.3">
      <c r="A134" s="16" t="str">
        <f>cars__3[[#This Row],[description]]</f>
        <v>Nissan Juke 1.6 DiG-T Nismo RS 5dr</v>
      </c>
      <c r="B134" s="16">
        <f>cars__3[[#This Row],[age]]</f>
        <v>3</v>
      </c>
      <c r="C134" s="16" t="str">
        <f>cars__3[[#This Row],[mileage]]</f>
        <v>16702</v>
      </c>
      <c r="D134" s="16" t="str">
        <f>cars__3[[#This Row],[price]]</f>
        <v>12841</v>
      </c>
      <c r="E134" s="20">
        <f t="shared" si="2"/>
        <v>14589.835300000001</v>
      </c>
      <c r="F134" s="20">
        <f t="shared" si="3"/>
        <v>-1748.8353000000006</v>
      </c>
    </row>
    <row r="135" spans="1:6" x14ac:dyDescent="0.3">
      <c r="A135" s="16" t="str">
        <f>cars__3[[#This Row],[description]]</f>
        <v>Nissan Juke 1.6 DIG-T Nismo RS 5dr</v>
      </c>
      <c r="B135" s="16">
        <f>cars__3[[#This Row],[age]]</f>
        <v>3</v>
      </c>
      <c r="C135" s="16" t="str">
        <f>cars__3[[#This Row],[mileage]]</f>
        <v>11900</v>
      </c>
      <c r="D135" s="16" t="str">
        <f>cars__3[[#This Row],[price]]</f>
        <v>12750</v>
      </c>
      <c r="E135" s="20">
        <f t="shared" si="2"/>
        <v>14997.285</v>
      </c>
      <c r="F135" s="20">
        <f t="shared" si="3"/>
        <v>-2247.2849999999999</v>
      </c>
    </row>
    <row r="136" spans="1:6" x14ac:dyDescent="0.3">
      <c r="A136" s="16" t="str">
        <f>cars__3[[#This Row],[description]]</f>
        <v>Nissan Juke 1.6 DIG-T Nismo RS M-Xtronic 4WD 5dr</v>
      </c>
      <c r="B136" s="16">
        <f>cars__3[[#This Row],[age]]</f>
        <v>2</v>
      </c>
      <c r="C136" s="16" t="str">
        <f>cars__3[[#This Row],[mileage]]</f>
        <v>38869</v>
      </c>
      <c r="D136" s="16" t="str">
        <f>cars__3[[#This Row],[price]]</f>
        <v>12750</v>
      </c>
      <c r="E136" s="20">
        <f t="shared" ref="E136:E168" si="4">$B$2+$B$3*B136+$B$4*C136</f>
        <v>13609.96535</v>
      </c>
      <c r="F136" s="20">
        <f>D136-E136</f>
        <v>-859.9653500000004</v>
      </c>
    </row>
    <row r="137" spans="1:6" x14ac:dyDescent="0.3">
      <c r="A137" s="16" t="str">
        <f>cars__3[[#This Row],[description]]</f>
        <v>Nissan Juke 1.6 DIG-T Nismo RS 5dr</v>
      </c>
      <c r="B137" s="16">
        <f>cars__3[[#This Row],[age]]</f>
        <v>3</v>
      </c>
      <c r="C137" s="16" t="str">
        <f>cars__3[[#This Row],[mileage]]</f>
        <v>30029</v>
      </c>
      <c r="D137" s="16" t="str">
        <f>cars__3[[#This Row],[price]]</f>
        <v>12700</v>
      </c>
      <c r="E137" s="20">
        <f t="shared" si="4"/>
        <v>13459.039349999999</v>
      </c>
      <c r="F137" s="20">
        <f>D137-E137</f>
        <v>-759.0393499999991</v>
      </c>
    </row>
    <row r="138" spans="1:6" x14ac:dyDescent="0.3">
      <c r="A138" s="16" t="str">
        <f>cars__3[[#This Row],[description]]</f>
        <v>Nissan Juke 1.6 DiG-T Nismo RS 5dr 2WD</v>
      </c>
      <c r="B138" s="16">
        <f>cars__3[[#This Row],[age]]</f>
        <v>3</v>
      </c>
      <c r="C138" s="16" t="str">
        <f>cars__3[[#This Row],[mileage]]</f>
        <v>38331</v>
      </c>
      <c r="D138" s="16" t="str">
        <f>cars__3[[#This Row],[price]]</f>
        <v>12699</v>
      </c>
      <c r="E138" s="20">
        <f t="shared" si="4"/>
        <v>12754.61465</v>
      </c>
      <c r="F138" s="20">
        <f>D138-E138</f>
        <v>-55.614649999999529</v>
      </c>
    </row>
    <row r="139" spans="1:6" x14ac:dyDescent="0.3">
      <c r="A139" s="16" t="str">
        <f>cars__3[[#This Row],[description]]</f>
        <v>Nissan Juke 1.6 DIG-T Nismo RS 5dr</v>
      </c>
      <c r="B139" s="16">
        <f>cars__3[[#This Row],[age]]</f>
        <v>3</v>
      </c>
      <c r="C139" s="16" t="str">
        <f>cars__3[[#This Row],[mileage]]</f>
        <v>26000</v>
      </c>
      <c r="D139" s="16" t="str">
        <f>cars__3[[#This Row],[price]]</f>
        <v>12695</v>
      </c>
      <c r="E139" s="20">
        <f t="shared" si="4"/>
        <v>13800.9</v>
      </c>
      <c r="F139" s="20">
        <f>D139-E139</f>
        <v>-1105.8999999999996</v>
      </c>
    </row>
    <row r="140" spans="1:6" x14ac:dyDescent="0.3">
      <c r="A140" s="16" t="str">
        <f>cars__3[[#This Row],[description]]</f>
        <v>Nissan Juke 1.6 DIG-T Nismo RS 5dr</v>
      </c>
      <c r="B140" s="16">
        <f>cars__3[[#This Row],[age]]</f>
        <v>3</v>
      </c>
      <c r="C140" s="16" t="str">
        <f>cars__3[[#This Row],[mileage]]</f>
        <v>39000</v>
      </c>
      <c r="D140" s="16" t="str">
        <f>cars__3[[#This Row],[price]]</f>
        <v>12690</v>
      </c>
      <c r="E140" s="20">
        <f t="shared" si="4"/>
        <v>12697.85</v>
      </c>
      <c r="F140" s="20">
        <f>D140-E140</f>
        <v>-7.8500000000003638</v>
      </c>
    </row>
    <row r="141" spans="1:6" x14ac:dyDescent="0.3">
      <c r="A141" s="16" t="str">
        <f>cars__3[[#This Row],[description]]</f>
        <v>Nissan Juke 1.6 DiG-T Nismo RS 5dr</v>
      </c>
      <c r="B141" s="16">
        <f>cars__3[[#This Row],[age]]</f>
        <v>3</v>
      </c>
      <c r="C141" s="16" t="str">
        <f>cars__3[[#This Row],[mileage]]</f>
        <v>12675</v>
      </c>
      <c r="D141" s="16" t="str">
        <f>cars__3[[#This Row],[price]]</f>
        <v>12660</v>
      </c>
      <c r="E141" s="20">
        <f t="shared" si="4"/>
        <v>14931.526250000001</v>
      </c>
      <c r="F141" s="20">
        <f>D141-E141</f>
        <v>-2271.5262500000008</v>
      </c>
    </row>
    <row r="142" spans="1:6" x14ac:dyDescent="0.3">
      <c r="A142" s="16" t="str">
        <f>cars__3[[#This Row],[description]]</f>
        <v>Nissan Juke 1.6 DiG-T Nismo RS 5dr</v>
      </c>
      <c r="B142" s="16">
        <f>cars__3[[#This Row],[age]]</f>
        <v>3</v>
      </c>
      <c r="C142" s="16" t="str">
        <f>cars__3[[#This Row],[mileage]]</f>
        <v>26018</v>
      </c>
      <c r="D142" s="16" t="str">
        <f>cars__3[[#This Row],[price]]</f>
        <v>12600</v>
      </c>
      <c r="E142" s="20">
        <f t="shared" si="4"/>
        <v>13799.3727</v>
      </c>
      <c r="F142" s="20">
        <f>D142-E142</f>
        <v>-1199.3726999999999</v>
      </c>
    </row>
    <row r="143" spans="1:6" x14ac:dyDescent="0.3">
      <c r="A143" s="16" t="str">
        <f>cars__3[[#This Row],[description]]</f>
        <v>Nissan Juke 1.6 DiG-T Nismo RS 5dr 2WD Recaro</v>
      </c>
      <c r="B143" s="16">
        <f>cars__3[[#This Row],[age]]</f>
        <v>3</v>
      </c>
      <c r="C143" s="16" t="str">
        <f>cars__3[[#This Row],[mileage]]</f>
        <v>33600</v>
      </c>
      <c r="D143" s="16" t="str">
        <f>cars__3[[#This Row],[price]]</f>
        <v>12500</v>
      </c>
      <c r="E143" s="20">
        <f t="shared" si="4"/>
        <v>13156.04</v>
      </c>
      <c r="F143" s="20">
        <f>D143-E143</f>
        <v>-656.04000000000087</v>
      </c>
    </row>
    <row r="144" spans="1:6" x14ac:dyDescent="0.3">
      <c r="A144" s="16" t="str">
        <f>cars__3[[#This Row],[description]]</f>
        <v>Nissan Juke 1.6 DIG-T Nismo RS 5dr</v>
      </c>
      <c r="B144" s="16">
        <f>cars__3[[#This Row],[age]]</f>
        <v>3</v>
      </c>
      <c r="C144" s="16" t="str">
        <f>cars__3[[#This Row],[mileage]]</f>
        <v>18700</v>
      </c>
      <c r="D144" s="16" t="str">
        <f>cars__3[[#This Row],[price]]</f>
        <v>12500</v>
      </c>
      <c r="E144" s="20">
        <f t="shared" si="4"/>
        <v>14420.305</v>
      </c>
      <c r="F144" s="20">
        <f>D144-E144</f>
        <v>-1920.3050000000003</v>
      </c>
    </row>
    <row r="145" spans="1:6" x14ac:dyDescent="0.3">
      <c r="A145" s="16" t="str">
        <f>cars__3[[#This Row],[description]]</f>
        <v>Nissan Juke 1.6 DIG-T Nismo RS 5dr</v>
      </c>
      <c r="B145" s="16">
        <f>cars__3[[#This Row],[age]]</f>
        <v>2</v>
      </c>
      <c r="C145" s="16" t="str">
        <f>cars__3[[#This Row],[mileage]]</f>
        <v>31000</v>
      </c>
      <c r="D145" s="16" t="str">
        <f>cars__3[[#This Row],[price]]</f>
        <v>12499</v>
      </c>
      <c r="E145" s="20">
        <f t="shared" si="4"/>
        <v>14277.65</v>
      </c>
      <c r="F145" s="20">
        <f>D145-E145</f>
        <v>-1778.6499999999996</v>
      </c>
    </row>
    <row r="146" spans="1:6" x14ac:dyDescent="0.3">
      <c r="A146" s="16" t="str">
        <f>cars__3[[#This Row],[description]]</f>
        <v>Nissan Juke 1.6 4X4 Nismo RS 5-Door Hatchback +SAT NAV+ 5dr</v>
      </c>
      <c r="B146" s="16">
        <f>cars__3[[#This Row],[age]]</f>
        <v>4</v>
      </c>
      <c r="C146" s="16" t="str">
        <f>cars__3[[#This Row],[mileage]]</f>
        <v>19685</v>
      </c>
      <c r="D146" s="16" t="str">
        <f>cars__3[[#This Row],[price]]</f>
        <v>12497</v>
      </c>
      <c r="E146" s="20">
        <f t="shared" si="4"/>
        <v>13435.72775</v>
      </c>
      <c r="F146" s="20">
        <f>D146-E146</f>
        <v>-938.72775000000001</v>
      </c>
    </row>
    <row r="147" spans="1:6" x14ac:dyDescent="0.3">
      <c r="A147" s="16" t="str">
        <f>cars__3[[#This Row],[description]]</f>
        <v>Nissan Juke 1.6 DiG-T Nismo RS 5dr</v>
      </c>
      <c r="B147" s="16">
        <f>cars__3[[#This Row],[age]]</f>
        <v>3</v>
      </c>
      <c r="C147" s="16" t="str">
        <f>cars__3[[#This Row],[mileage]]</f>
        <v>13000</v>
      </c>
      <c r="D147" s="16" t="str">
        <f>cars__3[[#This Row],[price]]</f>
        <v>12495</v>
      </c>
      <c r="E147" s="20">
        <f t="shared" si="4"/>
        <v>14903.95</v>
      </c>
      <c r="F147" s="20">
        <f>D147-E147</f>
        <v>-2408.9500000000007</v>
      </c>
    </row>
    <row r="148" spans="1:6" x14ac:dyDescent="0.3">
      <c r="A148" s="16" t="str">
        <f>cars__3[[#This Row],[description]]</f>
        <v>Nissan Juke NISMO RS DIG-T 1.6 5dr</v>
      </c>
      <c r="B148" s="16">
        <f>cars__3[[#This Row],[age]]</f>
        <v>2</v>
      </c>
      <c r="C148" s="16" t="str">
        <f>cars__3[[#This Row],[mileage]]</f>
        <v>28000</v>
      </c>
      <c r="D148" s="16" t="str">
        <f>cars__3[[#This Row],[price]]</f>
        <v>12495</v>
      </c>
      <c r="E148" s="20">
        <f t="shared" si="4"/>
        <v>14532.2</v>
      </c>
      <c r="F148" s="20">
        <f>D148-E148</f>
        <v>-2037.2000000000007</v>
      </c>
    </row>
    <row r="149" spans="1:6" x14ac:dyDescent="0.3">
      <c r="A149" s="16" t="str">
        <f>cars__3[[#This Row],[description]]</f>
        <v>Nissan Juke Hatchback 5-Door 1.6 DIG-T Nismo RS 5dr</v>
      </c>
      <c r="B149" s="16">
        <f>cars__3[[#This Row],[age]]</f>
        <v>4</v>
      </c>
      <c r="C149" s="16" t="str">
        <f>cars__3[[#This Row],[mileage]]</f>
        <v>18341</v>
      </c>
      <c r="D149" s="16" t="str">
        <f>cars__3[[#This Row],[price]]</f>
        <v>12495</v>
      </c>
      <c r="E149" s="20">
        <f t="shared" si="4"/>
        <v>13549.766149999999</v>
      </c>
      <c r="F149" s="20">
        <f>D149-E149</f>
        <v>-1054.7661499999995</v>
      </c>
    </row>
    <row r="150" spans="1:6" x14ac:dyDescent="0.3">
      <c r="A150" s="16" t="str">
        <f>cars__3[[#This Row],[description]]</f>
        <v>Nissan Juke 1.6 DiG-T Nismo RS 5dr</v>
      </c>
      <c r="B150" s="16">
        <f>cars__3[[#This Row],[age]]</f>
        <v>3</v>
      </c>
      <c r="C150" s="16" t="str">
        <f>cars__3[[#This Row],[mileage]]</f>
        <v>14178</v>
      </c>
      <c r="D150" s="16" t="str">
        <f>cars__3[[#This Row],[price]]</f>
        <v>12495</v>
      </c>
      <c r="E150" s="20">
        <f t="shared" si="4"/>
        <v>14803.9967</v>
      </c>
      <c r="F150" s="20">
        <f>D150-E150</f>
        <v>-2308.9966999999997</v>
      </c>
    </row>
    <row r="151" spans="1:6" x14ac:dyDescent="0.3">
      <c r="A151" s="16" t="str">
        <f>cars__3[[#This Row],[description]]</f>
        <v>Nissan Juke 1.6 DIG-T Nismo RS 5dr</v>
      </c>
      <c r="B151" s="16">
        <f>cars__3[[#This Row],[age]]</f>
        <v>2</v>
      </c>
      <c r="C151" s="16" t="str">
        <f>cars__3[[#This Row],[mileage]]</f>
        <v>15844</v>
      </c>
      <c r="D151" s="16" t="str">
        <f>cars__3[[#This Row],[price]]</f>
        <v>12490</v>
      </c>
      <c r="E151" s="20">
        <f t="shared" si="4"/>
        <v>15563.6366</v>
      </c>
      <c r="F151" s="20">
        <f>D151-E151</f>
        <v>-3073.6365999999998</v>
      </c>
    </row>
    <row r="152" spans="1:6" x14ac:dyDescent="0.3">
      <c r="A152" s="16" t="str">
        <f>cars__3[[#This Row],[description]]</f>
        <v>Nissan Juke 1.6 DiG-T Nismo RS 5dr #FULL SERVICE HISTORY#</v>
      </c>
      <c r="B152" s="16">
        <f>cars__3[[#This Row],[age]]</f>
        <v>3</v>
      </c>
      <c r="C152" s="16" t="str">
        <f>cars__3[[#This Row],[mileage]]</f>
        <v>28000</v>
      </c>
      <c r="D152" s="16" t="str">
        <f>cars__3[[#This Row],[price]]</f>
        <v>12490</v>
      </c>
      <c r="E152" s="20">
        <f t="shared" si="4"/>
        <v>13631.2</v>
      </c>
      <c r="F152" s="20">
        <f>D152-E152</f>
        <v>-1141.2000000000007</v>
      </c>
    </row>
    <row r="153" spans="1:6" x14ac:dyDescent="0.3">
      <c r="A153" s="16" t="str">
        <f>cars__3[[#This Row],[description]]</f>
        <v>Nissan Juke 1.6 DIG-T Nismo RS 5dr</v>
      </c>
      <c r="B153" s="16">
        <f>cars__3[[#This Row],[age]]</f>
        <v>3</v>
      </c>
      <c r="C153" s="16" t="str">
        <f>cars__3[[#This Row],[mileage]]</f>
        <v>32057</v>
      </c>
      <c r="D153" s="16" t="str">
        <f>cars__3[[#This Row],[price]]</f>
        <v>12469</v>
      </c>
      <c r="E153" s="20">
        <f t="shared" si="4"/>
        <v>13286.96355</v>
      </c>
      <c r="F153" s="20">
        <f>D153-E153</f>
        <v>-817.9635500000004</v>
      </c>
    </row>
    <row r="154" spans="1:6" x14ac:dyDescent="0.3">
      <c r="A154" s="16" t="str">
        <f>cars__3[[#This Row],[description]]</f>
        <v>Nissan Juke 1.6 DIG-T Nismo RS 5-Door Hatchback 5dr</v>
      </c>
      <c r="B154" s="16">
        <f>cars__3[[#This Row],[age]]</f>
        <v>3</v>
      </c>
      <c r="C154" s="16" t="str">
        <f>cars__3[[#This Row],[mileage]]</f>
        <v>35612</v>
      </c>
      <c r="D154" s="16" t="str">
        <f>cars__3[[#This Row],[price]]</f>
        <v>12355</v>
      </c>
      <c r="E154" s="20">
        <f t="shared" si="4"/>
        <v>12985.3218</v>
      </c>
      <c r="F154" s="20">
        <f>D154-E154</f>
        <v>-630.32179999999971</v>
      </c>
    </row>
    <row r="155" spans="1:6" x14ac:dyDescent="0.3">
      <c r="A155" s="16" t="str">
        <f>cars__3[[#This Row],[description]]</f>
        <v>Nissan Juke 1.6 DIG-T Nismo RS 5dr</v>
      </c>
      <c r="B155" s="16">
        <f>cars__3[[#This Row],[age]]</f>
        <v>4</v>
      </c>
      <c r="C155" s="16" t="str">
        <f>cars__3[[#This Row],[mileage]]</f>
        <v>34250</v>
      </c>
      <c r="D155" s="16" t="str">
        <f>cars__3[[#This Row],[price]]</f>
        <v>12250</v>
      </c>
      <c r="E155" s="20">
        <f t="shared" si="4"/>
        <v>12199.887500000001</v>
      </c>
      <c r="F155" s="20">
        <f>D155-E155</f>
        <v>50.112499999999272</v>
      </c>
    </row>
    <row r="156" spans="1:6" x14ac:dyDescent="0.3">
      <c r="A156" s="16" t="str">
        <f>cars__3[[#This Row],[description]]</f>
        <v>Nissan Juke 1.6 NISMO RS DIG-T 5d 215 BHP PEARL BLACK</v>
      </c>
      <c r="B156" s="16">
        <f>cars__3[[#This Row],[age]]</f>
        <v>3</v>
      </c>
      <c r="C156" s="16" t="str">
        <f>cars__3[[#This Row],[mileage]]</f>
        <v>25956</v>
      </c>
      <c r="D156" s="16" t="str">
        <f>cars__3[[#This Row],[price]]</f>
        <v>12250</v>
      </c>
      <c r="E156" s="20">
        <f t="shared" si="4"/>
        <v>13804.633400000001</v>
      </c>
      <c r="F156" s="20">
        <f>D156-E156</f>
        <v>-1554.6334000000006</v>
      </c>
    </row>
    <row r="157" spans="1:6" x14ac:dyDescent="0.3">
      <c r="A157" s="16" t="str">
        <f>cars__3[[#This Row],[description]]</f>
        <v>Nissan Juke 1.6 NISMO RS DIG-T 5d 215 BHP</v>
      </c>
      <c r="B157" s="16">
        <f>cars__3[[#This Row],[age]]</f>
        <v>3</v>
      </c>
      <c r="C157" s="16" t="str">
        <f>cars__3[[#This Row],[mileage]]</f>
        <v>26000</v>
      </c>
      <c r="D157" s="16" t="str">
        <f>cars__3[[#This Row],[price]]</f>
        <v>12194</v>
      </c>
      <c r="E157" s="20">
        <f t="shared" si="4"/>
        <v>13800.9</v>
      </c>
      <c r="F157" s="20">
        <f>D157-E157</f>
        <v>-1606.8999999999996</v>
      </c>
    </row>
    <row r="158" spans="1:6" x14ac:dyDescent="0.3">
      <c r="A158" s="16" t="str">
        <f>cars__3[[#This Row],[description]]</f>
        <v>Nissan Juke 1.6 DiG-T Nismo RS 4x2 5dr</v>
      </c>
      <c r="B158" s="16">
        <f>cars__3[[#This Row],[age]]</f>
        <v>3</v>
      </c>
      <c r="C158" s="16" t="str">
        <f>cars__3[[#This Row],[mileage]]</f>
        <v>23062</v>
      </c>
      <c r="D158" s="16" t="str">
        <f>cars__3[[#This Row],[price]]</f>
        <v>12000</v>
      </c>
      <c r="E158" s="20">
        <f t="shared" si="4"/>
        <v>14050.1893</v>
      </c>
      <c r="F158" s="20">
        <f>D158-E158</f>
        <v>-2050.1893</v>
      </c>
    </row>
    <row r="159" spans="1:6" x14ac:dyDescent="0.3">
      <c r="A159" s="16" t="str">
        <f>cars__3[[#This Row],[description]]</f>
        <v>Nissan Juke 1.6 DIG-T Nismo RS 5dr</v>
      </c>
      <c r="B159" s="16">
        <f>cars__3[[#This Row],[age]]</f>
        <v>3</v>
      </c>
      <c r="C159" s="16" t="str">
        <f>cars__3[[#This Row],[mileage]]</f>
        <v>40000</v>
      </c>
      <c r="D159" s="16" t="str">
        <f>cars__3[[#This Row],[price]]</f>
        <v>11999</v>
      </c>
      <c r="E159" s="20">
        <f t="shared" si="4"/>
        <v>12613</v>
      </c>
      <c r="F159" s="20">
        <f>D159-E159</f>
        <v>-614</v>
      </c>
    </row>
    <row r="160" spans="1:6" x14ac:dyDescent="0.3">
      <c r="A160" s="16" t="str">
        <f>cars__3[[#This Row],[description]]</f>
        <v>Nissan Juke 1.6 DiG-T Nismo RS 5dr</v>
      </c>
      <c r="B160" s="16">
        <f>cars__3[[#This Row],[age]]</f>
        <v>2</v>
      </c>
      <c r="C160" s="16" t="str">
        <f>cars__3[[#This Row],[mileage]]</f>
        <v>17587</v>
      </c>
      <c r="D160" s="16" t="str">
        <f>cars__3[[#This Row],[price]]</f>
        <v>11997</v>
      </c>
      <c r="E160" s="20">
        <f t="shared" si="4"/>
        <v>15415.743050000001</v>
      </c>
      <c r="F160" s="20">
        <f>D160-E160</f>
        <v>-3418.7430500000009</v>
      </c>
    </row>
    <row r="161" spans="1:9" x14ac:dyDescent="0.3">
      <c r="A161" s="16" t="str">
        <f>cars__3[[#This Row],[description]]</f>
        <v>Nissan Juke NISMO RS DIG-T 1.6 5dr</v>
      </c>
      <c r="B161" s="16">
        <f>cars__3[[#This Row],[age]]</f>
        <v>3</v>
      </c>
      <c r="C161" s="16" t="str">
        <f>cars__3[[#This Row],[mileage]]</f>
        <v>42568</v>
      </c>
      <c r="D161" s="16" t="str">
        <f>cars__3[[#This Row],[price]]</f>
        <v>11980</v>
      </c>
      <c r="E161" s="20">
        <f t="shared" si="4"/>
        <v>12395.1052</v>
      </c>
      <c r="F161" s="20">
        <f>D161-E161</f>
        <v>-415.10519999999997</v>
      </c>
    </row>
    <row r="162" spans="1:9" x14ac:dyDescent="0.3">
      <c r="A162" s="16" t="str">
        <f>cars__3[[#This Row],[description]]</f>
        <v>Nissan Juke 1.6 DIG-T Nismo RS 5dr</v>
      </c>
      <c r="B162" s="16">
        <f>cars__3[[#This Row],[age]]</f>
        <v>4</v>
      </c>
      <c r="C162" s="16" t="str">
        <f>cars__3[[#This Row],[mileage]]</f>
        <v>27400</v>
      </c>
      <c r="D162" s="16" t="str">
        <f>cars__3[[#This Row],[price]]</f>
        <v>11900</v>
      </c>
      <c r="E162" s="20">
        <f t="shared" si="4"/>
        <v>12781.11</v>
      </c>
      <c r="F162" s="20">
        <f>D162-E162</f>
        <v>-881.11000000000058</v>
      </c>
    </row>
    <row r="163" spans="1:9" x14ac:dyDescent="0.3">
      <c r="A163" s="16" t="str">
        <f>cars__3[[#This Row],[description]]</f>
        <v>Nissan Juke 1.6 DiG-T Nismo RS 5dr - LANE DEPARTURE - REVERSE CAM &amp;hellip;</v>
      </c>
      <c r="B163" s="16">
        <f>cars__3[[#This Row],[age]]</f>
        <v>3</v>
      </c>
      <c r="C163" s="16" t="str">
        <f>cars__3[[#This Row],[mileage]]</f>
        <v>29788</v>
      </c>
      <c r="D163" s="16" t="str">
        <f>cars__3[[#This Row],[price]]</f>
        <v>11898</v>
      </c>
      <c r="E163" s="20">
        <f t="shared" si="4"/>
        <v>13479.4882</v>
      </c>
      <c r="F163" s="20">
        <f>D163-E163</f>
        <v>-1581.4881999999998</v>
      </c>
    </row>
    <row r="164" spans="1:9" x14ac:dyDescent="0.3">
      <c r="A164" s="16" t="e">
        <f>cars__3[[#This Row],[description]]</f>
        <v>#VALUE!</v>
      </c>
      <c r="B164" s="16" t="e">
        <f>cars__3[[#This Row],[age]]</f>
        <v>#VALUE!</v>
      </c>
      <c r="C164" s="16" t="e">
        <f>cars__3[[#This Row],[mileage]]</f>
        <v>#VALUE!</v>
      </c>
      <c r="D164" s="16" t="e">
        <f>cars__3[[#This Row],[price]]</f>
        <v>#VALUE!</v>
      </c>
      <c r="E164" s="20" t="e">
        <f t="shared" si="4"/>
        <v>#VALUE!</v>
      </c>
      <c r="F164" s="20" t="e">
        <f>D164-E164</f>
        <v>#VALUE!</v>
      </c>
      <c r="G164" s="16"/>
      <c r="H164" s="20"/>
      <c r="I164" s="20"/>
    </row>
    <row r="165" spans="1:9" x14ac:dyDescent="0.3">
      <c r="A165" s="16" t="e">
        <f>cars__3[[#This Row],[description]]</f>
        <v>#VALUE!</v>
      </c>
      <c r="B165" s="16" t="e">
        <f>cars__3[[#This Row],[age]]</f>
        <v>#VALUE!</v>
      </c>
      <c r="C165" s="16" t="e">
        <f>cars__3[[#This Row],[mileage]]</f>
        <v>#VALUE!</v>
      </c>
      <c r="D165" s="16" t="e">
        <f>cars__3[[#This Row],[price]]</f>
        <v>#VALUE!</v>
      </c>
      <c r="E165" s="20" t="e">
        <f t="shared" si="4"/>
        <v>#VALUE!</v>
      </c>
      <c r="F165" s="20" t="e">
        <f>D165-E165</f>
        <v>#VALUE!</v>
      </c>
      <c r="G165" s="16"/>
      <c r="H165" s="20"/>
      <c r="I165" s="20"/>
    </row>
    <row r="166" spans="1:9" x14ac:dyDescent="0.3">
      <c r="A166" s="16" t="e">
        <f>cars__3[[#This Row],[description]]</f>
        <v>#VALUE!</v>
      </c>
      <c r="B166" s="16" t="e">
        <f>cars__3[[#This Row],[age]]</f>
        <v>#VALUE!</v>
      </c>
      <c r="C166" s="16" t="e">
        <f>cars__3[[#This Row],[mileage]]</f>
        <v>#VALUE!</v>
      </c>
      <c r="D166" s="16" t="e">
        <f>cars__3[[#This Row],[price]]</f>
        <v>#VALUE!</v>
      </c>
      <c r="E166" s="20" t="e">
        <f t="shared" si="4"/>
        <v>#VALUE!</v>
      </c>
      <c r="F166" s="20" t="e">
        <f>D166-E166</f>
        <v>#VALUE!</v>
      </c>
      <c r="G166" s="16"/>
      <c r="H166" s="20"/>
      <c r="I166" s="20"/>
    </row>
    <row r="167" spans="1:9" x14ac:dyDescent="0.3">
      <c r="A167" s="16" t="e">
        <f>cars__3[[#This Row],[description]]</f>
        <v>#VALUE!</v>
      </c>
      <c r="B167" s="16" t="e">
        <f>cars__3[[#This Row],[age]]</f>
        <v>#VALUE!</v>
      </c>
      <c r="C167" s="16" t="e">
        <f>cars__3[[#This Row],[mileage]]</f>
        <v>#VALUE!</v>
      </c>
      <c r="D167" s="16" t="e">
        <f>cars__3[[#This Row],[price]]</f>
        <v>#VALUE!</v>
      </c>
      <c r="E167" s="20" t="e">
        <f t="shared" si="4"/>
        <v>#VALUE!</v>
      </c>
      <c r="F167" s="20" t="e">
        <f>D167-E167</f>
        <v>#VALUE!</v>
      </c>
      <c r="G167" s="16"/>
      <c r="H167" s="20"/>
      <c r="I167" s="20"/>
    </row>
    <row r="168" spans="1:9" x14ac:dyDescent="0.3">
      <c r="A168" s="16" t="e">
        <f>cars__3[[#This Row],[description]]</f>
        <v>#VALUE!</v>
      </c>
      <c r="B168" s="16" t="e">
        <f>cars__3[[#This Row],[age]]</f>
        <v>#VALUE!</v>
      </c>
      <c r="C168" s="16" t="e">
        <f>cars__3[[#This Row],[mileage]]</f>
        <v>#VALUE!</v>
      </c>
      <c r="D168" s="16" t="e">
        <f>cars__3[[#This Row],[price]]</f>
        <v>#VALUE!</v>
      </c>
      <c r="E168" s="20" t="e">
        <f t="shared" si="4"/>
        <v>#VALUE!</v>
      </c>
      <c r="F168" s="20" t="e">
        <f>D168-E168</f>
        <v>#VALUE!</v>
      </c>
      <c r="G168" s="16"/>
      <c r="H168" s="20"/>
      <c r="I168" s="20"/>
    </row>
    <row r="169" spans="1:9" x14ac:dyDescent="0.3">
      <c r="D169" s="16"/>
      <c r="E169" s="16"/>
      <c r="F169" s="16"/>
      <c r="G169" s="16"/>
      <c r="H169" s="20"/>
      <c r="I169" s="20"/>
    </row>
    <row r="170" spans="1:9" x14ac:dyDescent="0.3">
      <c r="D170" s="16"/>
      <c r="E170" s="16"/>
      <c r="F170" s="16"/>
      <c r="G170" s="16"/>
      <c r="H170" s="20"/>
      <c r="I170" s="20"/>
    </row>
    <row r="171" spans="1:9" x14ac:dyDescent="0.3">
      <c r="D171" s="16"/>
      <c r="E171" s="16"/>
      <c r="F171" s="16"/>
      <c r="G171" s="16"/>
      <c r="H171" s="20"/>
      <c r="I171" s="20"/>
    </row>
    <row r="172" spans="1:9" x14ac:dyDescent="0.3">
      <c r="D172" s="16"/>
      <c r="E172" s="16"/>
      <c r="F172" s="16"/>
      <c r="G172" s="16"/>
      <c r="H172" s="20"/>
      <c r="I172" s="20"/>
    </row>
    <row r="173" spans="1:9" x14ac:dyDescent="0.3">
      <c r="D173" s="16"/>
      <c r="E173" s="16"/>
      <c r="F173" s="16"/>
      <c r="G173" s="16"/>
      <c r="H173" s="20"/>
      <c r="I173" s="20"/>
    </row>
    <row r="174" spans="1:9" x14ac:dyDescent="0.3">
      <c r="D174" s="16"/>
      <c r="E174" s="16"/>
      <c r="F174" s="16"/>
      <c r="G174" s="16"/>
      <c r="H174" s="20"/>
      <c r="I174" s="20"/>
    </row>
    <row r="175" spans="1:9" x14ac:dyDescent="0.3">
      <c r="D175" s="16"/>
      <c r="E175" s="16"/>
      <c r="F175" s="16"/>
      <c r="G175" s="16"/>
      <c r="H175" s="20"/>
      <c r="I175" s="20"/>
    </row>
    <row r="176" spans="1:9" x14ac:dyDescent="0.3">
      <c r="D176" s="16"/>
      <c r="E176" s="16"/>
      <c r="F176" s="16"/>
      <c r="G176" s="16"/>
      <c r="H176" s="20"/>
      <c r="I176" s="20"/>
    </row>
    <row r="177" spans="4:9" x14ac:dyDescent="0.3">
      <c r="D177" s="16"/>
      <c r="E177" s="16"/>
      <c r="F177" s="16"/>
      <c r="G177" s="16"/>
      <c r="H177" s="20"/>
      <c r="I177" s="20"/>
    </row>
    <row r="178" spans="4:9" x14ac:dyDescent="0.3">
      <c r="D178" s="16"/>
      <c r="E178" s="16"/>
      <c r="F178" s="16"/>
      <c r="G178" s="16"/>
      <c r="H178" s="20"/>
      <c r="I178" s="20"/>
    </row>
    <row r="179" spans="4:9" x14ac:dyDescent="0.3">
      <c r="D179" s="16"/>
      <c r="E179" s="16"/>
      <c r="F179" s="16"/>
      <c r="G179" s="16"/>
      <c r="H179" s="20"/>
      <c r="I179" s="20"/>
    </row>
    <row r="180" spans="4:9" x14ac:dyDescent="0.3">
      <c r="D180" s="16"/>
      <c r="E180" s="16"/>
      <c r="F180" s="16"/>
      <c r="G180" s="16"/>
      <c r="H180" s="20"/>
      <c r="I180" s="20"/>
    </row>
    <row r="181" spans="4:9" x14ac:dyDescent="0.3">
      <c r="D181" s="16"/>
      <c r="E181" s="16"/>
      <c r="F181" s="16"/>
      <c r="G181" s="16"/>
      <c r="H181" s="20"/>
      <c r="I181" s="20"/>
    </row>
    <row r="182" spans="4:9" x14ac:dyDescent="0.3">
      <c r="D182" s="16"/>
      <c r="E182" s="16"/>
      <c r="F182" s="16"/>
      <c r="G182" s="16"/>
      <c r="H182" s="20"/>
      <c r="I182" s="20"/>
    </row>
    <row r="183" spans="4:9" x14ac:dyDescent="0.3">
      <c r="D183" s="16"/>
      <c r="E183" s="16"/>
      <c r="F183" s="16"/>
      <c r="G183" s="16"/>
      <c r="H183" s="20"/>
      <c r="I183" s="20"/>
    </row>
    <row r="184" spans="4:9" x14ac:dyDescent="0.3">
      <c r="D184" s="16"/>
      <c r="E184" s="16"/>
      <c r="F184" s="16"/>
      <c r="G184" s="16"/>
      <c r="H184" s="20"/>
      <c r="I184" s="20"/>
    </row>
    <row r="185" spans="4:9" x14ac:dyDescent="0.3">
      <c r="D185" s="16"/>
      <c r="E185" s="16"/>
      <c r="F185" s="16"/>
      <c r="G185" s="16"/>
      <c r="H185" s="20"/>
      <c r="I185" s="20"/>
    </row>
    <row r="186" spans="4:9" x14ac:dyDescent="0.3">
      <c r="D186" s="16"/>
      <c r="E186" s="16"/>
      <c r="F186" s="16"/>
      <c r="G186" s="16"/>
      <c r="H186" s="20"/>
      <c r="I186" s="20"/>
    </row>
    <row r="187" spans="4:9" x14ac:dyDescent="0.3">
      <c r="D187" s="16"/>
      <c r="E187" s="16"/>
      <c r="F187" s="16"/>
      <c r="G187" s="16"/>
      <c r="H187" s="20"/>
      <c r="I187" s="20"/>
    </row>
    <row r="188" spans="4:9" x14ac:dyDescent="0.3">
      <c r="D188" s="16"/>
      <c r="E188" s="16"/>
      <c r="F188" s="16"/>
      <c r="G188" s="16"/>
      <c r="H188" s="20"/>
      <c r="I188" s="20"/>
    </row>
    <row r="189" spans="4:9" x14ac:dyDescent="0.3">
      <c r="D189" s="16"/>
      <c r="E189" s="16"/>
      <c r="F189" s="16"/>
      <c r="G189" s="16"/>
      <c r="H189" s="20"/>
      <c r="I189" s="20"/>
    </row>
    <row r="190" spans="4:9" x14ac:dyDescent="0.3">
      <c r="D190" s="16"/>
      <c r="E190" s="16"/>
      <c r="F190" s="16"/>
      <c r="G190" s="16"/>
      <c r="H190" s="20"/>
      <c r="I190" s="20"/>
    </row>
    <row r="191" spans="4:9" x14ac:dyDescent="0.3">
      <c r="D191" s="16"/>
      <c r="E191" s="16"/>
      <c r="F191" s="16"/>
      <c r="G191" s="16"/>
      <c r="H191" s="20"/>
      <c r="I191" s="20"/>
    </row>
    <row r="192" spans="4:9" x14ac:dyDescent="0.3">
      <c r="D192" s="16"/>
      <c r="E192" s="16"/>
      <c r="F192" s="16"/>
      <c r="G192" s="16"/>
      <c r="H192" s="20"/>
      <c r="I192" s="20"/>
    </row>
    <row r="193" spans="4:9" x14ac:dyDescent="0.3">
      <c r="D193" s="16"/>
      <c r="E193" s="16"/>
      <c r="F193" s="16"/>
      <c r="G193" s="16"/>
      <c r="H193" s="20"/>
      <c r="I193" s="20"/>
    </row>
  </sheetData>
  <autoFilter ref="A6:I6" xr:uid="{E54BD8B2-33DA-4ED9-9263-2CD7B9AA3E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F691-8837-4FAA-86A1-A3BEB071192F}">
  <dimension ref="A1:L163"/>
  <sheetViews>
    <sheetView workbookViewId="0">
      <selection activeCell="C163" sqref="C2:C163"/>
    </sheetView>
  </sheetViews>
  <sheetFormatPr defaultRowHeight="16.5" x14ac:dyDescent="0.3"/>
  <cols>
    <col min="1" max="1" width="3.875" bestFit="1" customWidth="1"/>
    <col min="2" max="2" width="70.25" bestFit="1" customWidth="1"/>
    <col min="3" max="3" width="5.875" bestFit="1" customWidth="1"/>
    <col min="4" max="4" width="8" bestFit="1" customWidth="1"/>
    <col min="5" max="5" width="5" bestFit="1" customWidth="1"/>
    <col min="6" max="6" width="4.25" bestFit="1" customWidth="1"/>
    <col min="7" max="7" width="11.75" bestFit="1" customWidth="1"/>
    <col min="8" max="8" width="4.5" bestFit="1" customWidth="1"/>
    <col min="9" max="9" width="6.625" bestFit="1" customWidth="1"/>
    <col min="10" max="10" width="5.75" bestFit="1" customWidth="1"/>
    <col min="11" max="11" width="8.75" bestFit="1" customWidth="1"/>
    <col min="12" max="12" width="3.375" bestFit="1" customWidth="1"/>
  </cols>
  <sheetData>
    <row r="1" spans="1:12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88</v>
      </c>
      <c r="L1" t="s">
        <v>347</v>
      </c>
    </row>
    <row r="2" spans="1:12" x14ac:dyDescent="0.3">
      <c r="A2">
        <v>1</v>
      </c>
      <c r="B2" s="17" t="s">
        <v>21</v>
      </c>
      <c r="C2" s="18" t="s">
        <v>93</v>
      </c>
      <c r="D2" s="17" t="s">
        <v>94</v>
      </c>
      <c r="E2">
        <v>2018</v>
      </c>
      <c r="F2">
        <v>0</v>
      </c>
      <c r="G2" s="17" t="s">
        <v>30</v>
      </c>
      <c r="H2" s="17" t="s">
        <v>45</v>
      </c>
      <c r="I2" s="17" t="s">
        <v>92</v>
      </c>
      <c r="J2" s="17" t="s">
        <v>31</v>
      </c>
      <c r="K2" s="17" t="s">
        <v>89</v>
      </c>
      <c r="L2" s="17" t="s">
        <v>89</v>
      </c>
    </row>
    <row r="3" spans="1:12" x14ac:dyDescent="0.3">
      <c r="A3">
        <v>2</v>
      </c>
      <c r="B3" s="17" t="s">
        <v>21</v>
      </c>
      <c r="C3" s="18" t="s">
        <v>95</v>
      </c>
      <c r="D3" s="17" t="s">
        <v>96</v>
      </c>
      <c r="E3">
        <v>2017</v>
      </c>
      <c r="F3">
        <v>1</v>
      </c>
      <c r="G3" s="17" t="s">
        <v>30</v>
      </c>
      <c r="H3" s="17" t="s">
        <v>45</v>
      </c>
      <c r="I3" s="17" t="s">
        <v>92</v>
      </c>
      <c r="J3" s="17" t="s">
        <v>31</v>
      </c>
      <c r="K3" s="17" t="s">
        <v>89</v>
      </c>
      <c r="L3" s="17" t="s">
        <v>89</v>
      </c>
    </row>
    <row r="4" spans="1:12" hidden="1" x14ac:dyDescent="0.3">
      <c r="A4">
        <v>3</v>
      </c>
      <c r="B4" s="17" t="s">
        <v>22</v>
      </c>
      <c r="C4" s="18" t="s">
        <v>97</v>
      </c>
      <c r="D4" s="17" t="s">
        <v>98</v>
      </c>
      <c r="E4">
        <v>2018</v>
      </c>
      <c r="F4">
        <v>0</v>
      </c>
      <c r="G4" s="17" t="s">
        <v>32</v>
      </c>
      <c r="H4" s="17" t="s">
        <v>45</v>
      </c>
      <c r="I4" s="17" t="s">
        <v>46</v>
      </c>
      <c r="J4" s="17" t="s">
        <v>31</v>
      </c>
      <c r="K4" s="17" t="s">
        <v>89</v>
      </c>
      <c r="L4" s="17" t="s">
        <v>89</v>
      </c>
    </row>
    <row r="5" spans="1:12" hidden="1" x14ac:dyDescent="0.3">
      <c r="A5">
        <v>4</v>
      </c>
      <c r="B5" s="17" t="s">
        <v>22</v>
      </c>
      <c r="C5" s="18" t="s">
        <v>97</v>
      </c>
      <c r="D5" s="17" t="s">
        <v>99</v>
      </c>
      <c r="E5">
        <v>2018</v>
      </c>
      <c r="F5">
        <v>0</v>
      </c>
      <c r="G5" s="17" t="s">
        <v>32</v>
      </c>
      <c r="H5" s="17" t="s">
        <v>45</v>
      </c>
      <c r="I5" s="17" t="s">
        <v>46</v>
      </c>
      <c r="J5" s="17" t="s">
        <v>31</v>
      </c>
      <c r="K5" s="17" t="s">
        <v>89</v>
      </c>
      <c r="L5" s="17" t="s">
        <v>89</v>
      </c>
    </row>
    <row r="6" spans="1:12" hidden="1" x14ac:dyDescent="0.3">
      <c r="A6">
        <v>5</v>
      </c>
      <c r="B6" s="17" t="s">
        <v>28</v>
      </c>
      <c r="C6" s="18" t="s">
        <v>100</v>
      </c>
      <c r="D6" s="17" t="s">
        <v>101</v>
      </c>
      <c r="E6">
        <v>2018</v>
      </c>
      <c r="F6">
        <v>0</v>
      </c>
      <c r="G6" s="17" t="s">
        <v>32</v>
      </c>
      <c r="H6" s="17" t="s">
        <v>45</v>
      </c>
      <c r="I6" s="17" t="s">
        <v>46</v>
      </c>
      <c r="J6" s="17" t="s">
        <v>31</v>
      </c>
      <c r="K6" s="17" t="s">
        <v>89</v>
      </c>
      <c r="L6" s="17" t="s">
        <v>89</v>
      </c>
    </row>
    <row r="7" spans="1:12" x14ac:dyDescent="0.3">
      <c r="A7">
        <v>6</v>
      </c>
      <c r="B7" s="17" t="s">
        <v>21</v>
      </c>
      <c r="C7" s="18" t="s">
        <v>102</v>
      </c>
      <c r="D7" s="17" t="s">
        <v>103</v>
      </c>
      <c r="E7">
        <v>2017</v>
      </c>
      <c r="F7">
        <v>1</v>
      </c>
      <c r="G7" s="17" t="s">
        <v>30</v>
      </c>
      <c r="H7" s="17" t="s">
        <v>45</v>
      </c>
      <c r="I7" s="17" t="s">
        <v>92</v>
      </c>
      <c r="J7" s="17" t="s">
        <v>31</v>
      </c>
      <c r="K7" s="17" t="s">
        <v>89</v>
      </c>
      <c r="L7" s="17" t="s">
        <v>89</v>
      </c>
    </row>
    <row r="8" spans="1:12" hidden="1" x14ac:dyDescent="0.3">
      <c r="A8">
        <v>7</v>
      </c>
      <c r="B8" s="17" t="s">
        <v>44</v>
      </c>
      <c r="C8" s="18" t="s">
        <v>104</v>
      </c>
      <c r="D8" s="17" t="s">
        <v>105</v>
      </c>
      <c r="E8">
        <v>2018</v>
      </c>
      <c r="F8">
        <v>0</v>
      </c>
      <c r="G8" s="17" t="s">
        <v>32</v>
      </c>
      <c r="H8" s="17" t="s">
        <v>45</v>
      </c>
      <c r="I8" s="17" t="s">
        <v>46</v>
      </c>
      <c r="J8" s="17" t="s">
        <v>31</v>
      </c>
      <c r="K8" s="17" t="s">
        <v>89</v>
      </c>
      <c r="L8" s="17" t="s">
        <v>89</v>
      </c>
    </row>
    <row r="9" spans="1:12" hidden="1" x14ac:dyDescent="0.3">
      <c r="A9">
        <v>8</v>
      </c>
      <c r="B9" s="17" t="s">
        <v>28</v>
      </c>
      <c r="C9" s="18" t="s">
        <v>106</v>
      </c>
      <c r="D9" s="17" t="s">
        <v>101</v>
      </c>
      <c r="E9">
        <v>2018</v>
      </c>
      <c r="F9">
        <v>0</v>
      </c>
      <c r="G9" s="17" t="s">
        <v>32</v>
      </c>
      <c r="H9" s="17" t="s">
        <v>45</v>
      </c>
      <c r="I9" s="17" t="s">
        <v>46</v>
      </c>
      <c r="J9" s="17" t="s">
        <v>31</v>
      </c>
      <c r="K9" s="17" t="s">
        <v>89</v>
      </c>
      <c r="L9" s="17" t="s">
        <v>89</v>
      </c>
    </row>
    <row r="10" spans="1:12" x14ac:dyDescent="0.3">
      <c r="A10">
        <v>9</v>
      </c>
      <c r="B10" s="17" t="s">
        <v>21</v>
      </c>
      <c r="C10" s="18" t="s">
        <v>107</v>
      </c>
      <c r="D10" s="17" t="s">
        <v>108</v>
      </c>
      <c r="E10">
        <v>2017</v>
      </c>
      <c r="F10">
        <v>1</v>
      </c>
      <c r="G10" s="17" t="s">
        <v>30</v>
      </c>
      <c r="H10" s="17" t="s">
        <v>45</v>
      </c>
      <c r="I10" s="17" t="s">
        <v>92</v>
      </c>
      <c r="J10" s="17" t="s">
        <v>31</v>
      </c>
      <c r="K10" s="17" t="s">
        <v>89</v>
      </c>
      <c r="L10" s="17" t="s">
        <v>89</v>
      </c>
    </row>
    <row r="11" spans="1:12" hidden="1" x14ac:dyDescent="0.3">
      <c r="A11">
        <v>10</v>
      </c>
      <c r="B11" s="17" t="s">
        <v>28</v>
      </c>
      <c r="C11" s="18" t="s">
        <v>109</v>
      </c>
      <c r="D11" s="17" t="s">
        <v>101</v>
      </c>
      <c r="E11">
        <v>2018</v>
      </c>
      <c r="F11">
        <v>0</v>
      </c>
      <c r="G11" s="17" t="s">
        <v>32</v>
      </c>
      <c r="H11" s="17" t="s">
        <v>45</v>
      </c>
      <c r="I11" s="17" t="s">
        <v>46</v>
      </c>
      <c r="J11" s="17" t="s">
        <v>31</v>
      </c>
      <c r="K11" s="17" t="s">
        <v>89</v>
      </c>
      <c r="L11" s="17" t="s">
        <v>89</v>
      </c>
    </row>
    <row r="12" spans="1:12" hidden="1" x14ac:dyDescent="0.3">
      <c r="A12">
        <v>12</v>
      </c>
      <c r="B12" s="17" t="s">
        <v>23</v>
      </c>
      <c r="C12" s="18" t="s">
        <v>110</v>
      </c>
      <c r="D12" s="17" t="s">
        <v>111</v>
      </c>
      <c r="E12">
        <v>2017</v>
      </c>
      <c r="F12">
        <v>1</v>
      </c>
      <c r="G12" s="17" t="s">
        <v>32</v>
      </c>
      <c r="H12" s="17" t="s">
        <v>45</v>
      </c>
      <c r="I12" s="17" t="s">
        <v>46</v>
      </c>
      <c r="J12" s="17" t="s">
        <v>31</v>
      </c>
      <c r="K12" s="17" t="s">
        <v>89</v>
      </c>
      <c r="L12" s="17" t="s">
        <v>89</v>
      </c>
    </row>
    <row r="13" spans="1:12" hidden="1" x14ac:dyDescent="0.3">
      <c r="A13">
        <v>13</v>
      </c>
      <c r="B13" s="17" t="s">
        <v>24</v>
      </c>
      <c r="C13" s="18" t="s">
        <v>112</v>
      </c>
      <c r="D13" s="17" t="s">
        <v>113</v>
      </c>
      <c r="E13">
        <v>2017</v>
      </c>
      <c r="F13">
        <v>1</v>
      </c>
      <c r="G13" s="17" t="s">
        <v>32</v>
      </c>
      <c r="H13" s="17" t="s">
        <v>45</v>
      </c>
      <c r="I13" s="17" t="s">
        <v>46</v>
      </c>
      <c r="J13" s="17" t="s">
        <v>31</v>
      </c>
      <c r="K13" s="17" t="s">
        <v>89</v>
      </c>
      <c r="L13" s="17" t="s">
        <v>89</v>
      </c>
    </row>
    <row r="14" spans="1:12" hidden="1" x14ac:dyDescent="0.3">
      <c r="A14">
        <v>14</v>
      </c>
      <c r="B14" s="17" t="s">
        <v>27</v>
      </c>
      <c r="C14" s="18" t="s">
        <v>114</v>
      </c>
      <c r="D14" s="17" t="s">
        <v>115</v>
      </c>
      <c r="E14">
        <v>2017</v>
      </c>
      <c r="F14">
        <v>1</v>
      </c>
      <c r="G14" s="17" t="s">
        <v>32</v>
      </c>
      <c r="H14" s="17" t="s">
        <v>45</v>
      </c>
      <c r="I14" s="17" t="s">
        <v>46</v>
      </c>
      <c r="J14" s="17" t="s">
        <v>31</v>
      </c>
      <c r="K14" s="17" t="s">
        <v>89</v>
      </c>
      <c r="L14" s="17" t="s">
        <v>89</v>
      </c>
    </row>
    <row r="15" spans="1:12" x14ac:dyDescent="0.3">
      <c r="A15">
        <v>15</v>
      </c>
      <c r="B15" s="17" t="s">
        <v>26</v>
      </c>
      <c r="C15" s="18" t="s">
        <v>116</v>
      </c>
      <c r="D15" s="17" t="s">
        <v>117</v>
      </c>
      <c r="E15">
        <v>2017</v>
      </c>
      <c r="F15">
        <v>1</v>
      </c>
      <c r="G15" s="17" t="s">
        <v>30</v>
      </c>
      <c r="H15" s="17" t="s">
        <v>45</v>
      </c>
      <c r="I15" s="17" t="s">
        <v>92</v>
      </c>
      <c r="J15" s="17" t="s">
        <v>31</v>
      </c>
      <c r="K15" s="17" t="s">
        <v>89</v>
      </c>
      <c r="L15" s="17" t="s">
        <v>89</v>
      </c>
    </row>
    <row r="16" spans="1:12" hidden="1" x14ac:dyDescent="0.3">
      <c r="A16">
        <v>16</v>
      </c>
      <c r="B16" s="17" t="s">
        <v>28</v>
      </c>
      <c r="C16" s="18" t="s">
        <v>118</v>
      </c>
      <c r="D16" s="17" t="s">
        <v>119</v>
      </c>
      <c r="E16">
        <v>2017</v>
      </c>
      <c r="F16">
        <v>1</v>
      </c>
      <c r="G16" s="17" t="s">
        <v>32</v>
      </c>
      <c r="H16" s="17" t="s">
        <v>45</v>
      </c>
      <c r="I16" s="17" t="s">
        <v>46</v>
      </c>
      <c r="J16" s="17" t="s">
        <v>31</v>
      </c>
      <c r="K16" s="17" t="s">
        <v>89</v>
      </c>
      <c r="L16" s="17" t="s">
        <v>89</v>
      </c>
    </row>
    <row r="17" spans="1:12" x14ac:dyDescent="0.3">
      <c r="A17">
        <v>17</v>
      </c>
      <c r="B17" s="17" t="s">
        <v>29</v>
      </c>
      <c r="C17" s="18" t="s">
        <v>120</v>
      </c>
      <c r="D17" s="17" t="s">
        <v>121</v>
      </c>
      <c r="E17">
        <v>2016</v>
      </c>
      <c r="F17">
        <v>2</v>
      </c>
      <c r="G17" s="17" t="s">
        <v>30</v>
      </c>
      <c r="H17" s="17" t="s">
        <v>45</v>
      </c>
      <c r="I17" s="17" t="s">
        <v>92</v>
      </c>
      <c r="J17" s="17" t="s">
        <v>31</v>
      </c>
      <c r="K17" s="17" t="s">
        <v>89</v>
      </c>
      <c r="L17" s="17" t="s">
        <v>89</v>
      </c>
    </row>
    <row r="18" spans="1:12" hidden="1" x14ac:dyDescent="0.3">
      <c r="A18">
        <v>18</v>
      </c>
      <c r="B18" s="17" t="s">
        <v>22</v>
      </c>
      <c r="C18" s="18" t="s">
        <v>122</v>
      </c>
      <c r="D18" s="17" t="s">
        <v>123</v>
      </c>
      <c r="E18">
        <v>2017</v>
      </c>
      <c r="F18">
        <v>1</v>
      </c>
      <c r="G18" s="17" t="s">
        <v>32</v>
      </c>
      <c r="H18" s="17" t="s">
        <v>45</v>
      </c>
      <c r="I18" s="17" t="s">
        <v>46</v>
      </c>
      <c r="J18" s="17" t="s">
        <v>31</v>
      </c>
      <c r="K18" s="17" t="s">
        <v>89</v>
      </c>
      <c r="L18" s="17" t="s">
        <v>89</v>
      </c>
    </row>
    <row r="19" spans="1:12" hidden="1" x14ac:dyDescent="0.3">
      <c r="A19">
        <v>19</v>
      </c>
      <c r="B19" s="17" t="s">
        <v>28</v>
      </c>
      <c r="C19" s="18" t="s">
        <v>122</v>
      </c>
      <c r="D19" s="17" t="s">
        <v>124</v>
      </c>
      <c r="E19">
        <v>2017</v>
      </c>
      <c r="F19">
        <v>1</v>
      </c>
      <c r="G19" s="17" t="s">
        <v>32</v>
      </c>
      <c r="H19" s="17" t="s">
        <v>45</v>
      </c>
      <c r="I19" s="17" t="s">
        <v>46</v>
      </c>
      <c r="J19" s="17" t="s">
        <v>31</v>
      </c>
      <c r="K19" s="17" t="s">
        <v>89</v>
      </c>
      <c r="L19" s="17" t="s">
        <v>89</v>
      </c>
    </row>
    <row r="20" spans="1:12" x14ac:dyDescent="0.3">
      <c r="A20">
        <v>20</v>
      </c>
      <c r="B20" s="17" t="s">
        <v>21</v>
      </c>
      <c r="C20" s="18" t="s">
        <v>122</v>
      </c>
      <c r="D20" s="17" t="s">
        <v>348</v>
      </c>
      <c r="E20">
        <v>2015</v>
      </c>
      <c r="F20">
        <v>3</v>
      </c>
      <c r="G20" s="17" t="s">
        <v>30</v>
      </c>
      <c r="H20" s="17" t="s">
        <v>45</v>
      </c>
      <c r="I20" s="17" t="s">
        <v>92</v>
      </c>
      <c r="J20" s="17" t="s">
        <v>31</v>
      </c>
      <c r="K20" s="17" t="s">
        <v>89</v>
      </c>
      <c r="L20" s="17" t="s">
        <v>89</v>
      </c>
    </row>
    <row r="21" spans="1:12" hidden="1" x14ac:dyDescent="0.3">
      <c r="A21">
        <v>21</v>
      </c>
      <c r="B21" s="17" t="s">
        <v>28</v>
      </c>
      <c r="C21" s="18" t="s">
        <v>122</v>
      </c>
      <c r="D21" s="17" t="s">
        <v>125</v>
      </c>
      <c r="E21">
        <v>2017</v>
      </c>
      <c r="F21">
        <v>1</v>
      </c>
      <c r="G21" s="17" t="s">
        <v>32</v>
      </c>
      <c r="H21" s="17" t="s">
        <v>45</v>
      </c>
      <c r="I21" s="17" t="s">
        <v>46</v>
      </c>
      <c r="J21" s="17" t="s">
        <v>31</v>
      </c>
      <c r="K21" s="17" t="s">
        <v>89</v>
      </c>
      <c r="L21" s="17" t="s">
        <v>89</v>
      </c>
    </row>
    <row r="22" spans="1:12" x14ac:dyDescent="0.3">
      <c r="A22">
        <v>23</v>
      </c>
      <c r="B22" s="17" t="s">
        <v>21</v>
      </c>
      <c r="C22" s="18" t="s">
        <v>122</v>
      </c>
      <c r="D22" s="17" t="s">
        <v>126</v>
      </c>
      <c r="E22">
        <v>2017</v>
      </c>
      <c r="F22">
        <v>1</v>
      </c>
      <c r="G22" s="17" t="s">
        <v>30</v>
      </c>
      <c r="H22" s="17" t="s">
        <v>45</v>
      </c>
      <c r="I22" s="17" t="s">
        <v>92</v>
      </c>
      <c r="J22" s="17" t="s">
        <v>31</v>
      </c>
      <c r="K22" s="17" t="s">
        <v>89</v>
      </c>
      <c r="L22" s="17" t="s">
        <v>89</v>
      </c>
    </row>
    <row r="23" spans="1:12" x14ac:dyDescent="0.3">
      <c r="A23">
        <v>24</v>
      </c>
      <c r="B23" s="17" t="s">
        <v>25</v>
      </c>
      <c r="C23" s="18" t="s">
        <v>127</v>
      </c>
      <c r="D23" s="17" t="s">
        <v>128</v>
      </c>
      <c r="E23">
        <v>2016</v>
      </c>
      <c r="F23">
        <v>2</v>
      </c>
      <c r="G23" s="17" t="s">
        <v>30</v>
      </c>
      <c r="H23" s="17" t="s">
        <v>45</v>
      </c>
      <c r="I23" s="17" t="s">
        <v>92</v>
      </c>
      <c r="J23" s="17" t="s">
        <v>31</v>
      </c>
      <c r="K23" s="17" t="s">
        <v>89</v>
      </c>
      <c r="L23" s="17" t="s">
        <v>89</v>
      </c>
    </row>
    <row r="24" spans="1:12" hidden="1" x14ac:dyDescent="0.3">
      <c r="A24">
        <v>25</v>
      </c>
      <c r="B24" s="17" t="s">
        <v>22</v>
      </c>
      <c r="C24" s="18" t="s">
        <v>129</v>
      </c>
      <c r="D24" s="17" t="s">
        <v>105</v>
      </c>
      <c r="E24">
        <v>2017</v>
      </c>
      <c r="F24">
        <v>1</v>
      </c>
      <c r="G24" s="17" t="s">
        <v>32</v>
      </c>
      <c r="H24" s="17" t="s">
        <v>45</v>
      </c>
      <c r="I24" s="17" t="s">
        <v>46</v>
      </c>
      <c r="J24" s="17" t="s">
        <v>31</v>
      </c>
      <c r="K24" s="17" t="s">
        <v>89</v>
      </c>
      <c r="L24" s="17" t="s">
        <v>89</v>
      </c>
    </row>
    <row r="25" spans="1:12" x14ac:dyDescent="0.3">
      <c r="A25">
        <v>26</v>
      </c>
      <c r="B25" s="17" t="s">
        <v>21</v>
      </c>
      <c r="C25" s="18" t="s">
        <v>130</v>
      </c>
      <c r="D25" s="17" t="s">
        <v>131</v>
      </c>
      <c r="E25">
        <v>2017</v>
      </c>
      <c r="F25">
        <v>1</v>
      </c>
      <c r="G25" s="17" t="s">
        <v>30</v>
      </c>
      <c r="H25" s="17" t="s">
        <v>45</v>
      </c>
      <c r="I25" s="17" t="s">
        <v>92</v>
      </c>
      <c r="J25" s="17" t="s">
        <v>31</v>
      </c>
      <c r="K25" s="17" t="s">
        <v>89</v>
      </c>
      <c r="L25" s="17" t="s">
        <v>89</v>
      </c>
    </row>
    <row r="26" spans="1:12" x14ac:dyDescent="0.3">
      <c r="A26">
        <v>27</v>
      </c>
      <c r="B26" s="17" t="s">
        <v>21</v>
      </c>
      <c r="C26" s="18" t="s">
        <v>132</v>
      </c>
      <c r="D26" s="17" t="s">
        <v>133</v>
      </c>
      <c r="E26">
        <v>2017</v>
      </c>
      <c r="F26">
        <v>1</v>
      </c>
      <c r="G26" s="17" t="s">
        <v>30</v>
      </c>
      <c r="H26" s="17" t="s">
        <v>45</v>
      </c>
      <c r="I26" s="17" t="s">
        <v>92</v>
      </c>
      <c r="J26" s="17" t="s">
        <v>31</v>
      </c>
      <c r="K26" s="17" t="s">
        <v>89</v>
      </c>
      <c r="L26" s="17" t="s">
        <v>89</v>
      </c>
    </row>
    <row r="27" spans="1:12" x14ac:dyDescent="0.3">
      <c r="A27">
        <v>28</v>
      </c>
      <c r="B27" s="17" t="s">
        <v>21</v>
      </c>
      <c r="C27" s="18" t="s">
        <v>134</v>
      </c>
      <c r="D27" s="17" t="s">
        <v>135</v>
      </c>
      <c r="E27">
        <v>2017</v>
      </c>
      <c r="F27">
        <v>1</v>
      </c>
      <c r="G27" s="17" t="s">
        <v>30</v>
      </c>
      <c r="H27" s="17" t="s">
        <v>45</v>
      </c>
      <c r="I27" s="17" t="s">
        <v>92</v>
      </c>
      <c r="J27" s="17" t="s">
        <v>31</v>
      </c>
      <c r="K27" s="17" t="s">
        <v>89</v>
      </c>
      <c r="L27" s="17" t="s">
        <v>89</v>
      </c>
    </row>
    <row r="28" spans="1:12" hidden="1" x14ac:dyDescent="0.3">
      <c r="A28">
        <v>29</v>
      </c>
      <c r="B28" s="17" t="s">
        <v>47</v>
      </c>
      <c r="C28" s="18" t="s">
        <v>136</v>
      </c>
      <c r="D28" s="17" t="s">
        <v>137</v>
      </c>
      <c r="E28">
        <v>2017</v>
      </c>
      <c r="F28">
        <v>1</v>
      </c>
      <c r="G28" s="17" t="s">
        <v>32</v>
      </c>
      <c r="H28" s="17" t="s">
        <v>45</v>
      </c>
      <c r="I28" s="17" t="s">
        <v>46</v>
      </c>
      <c r="J28" s="17" t="s">
        <v>31</v>
      </c>
      <c r="K28" s="17" t="s">
        <v>89</v>
      </c>
      <c r="L28" s="17" t="s">
        <v>89</v>
      </c>
    </row>
    <row r="29" spans="1:12" x14ac:dyDescent="0.3">
      <c r="A29">
        <v>30</v>
      </c>
      <c r="B29" s="17" t="s">
        <v>48</v>
      </c>
      <c r="C29" s="18" t="s">
        <v>138</v>
      </c>
      <c r="D29" s="17" t="s">
        <v>139</v>
      </c>
      <c r="E29">
        <v>2016</v>
      </c>
      <c r="F29">
        <v>2</v>
      </c>
      <c r="G29" s="17" t="s">
        <v>30</v>
      </c>
      <c r="H29" s="17" t="s">
        <v>45</v>
      </c>
      <c r="I29" s="17" t="s">
        <v>92</v>
      </c>
      <c r="J29" s="17" t="s">
        <v>31</v>
      </c>
      <c r="K29" s="17" t="s">
        <v>89</v>
      </c>
      <c r="L29" s="17" t="s">
        <v>89</v>
      </c>
    </row>
    <row r="30" spans="1:12" hidden="1" x14ac:dyDescent="0.3">
      <c r="A30">
        <v>31</v>
      </c>
      <c r="B30" s="17" t="s">
        <v>49</v>
      </c>
      <c r="C30" s="18" t="s">
        <v>140</v>
      </c>
      <c r="D30" s="17" t="s">
        <v>141</v>
      </c>
      <c r="E30">
        <v>2017</v>
      </c>
      <c r="F30">
        <v>1</v>
      </c>
      <c r="G30" s="17" t="s">
        <v>32</v>
      </c>
      <c r="H30" s="17" t="s">
        <v>45</v>
      </c>
      <c r="I30" s="17" t="s">
        <v>46</v>
      </c>
      <c r="J30" s="17" t="s">
        <v>31</v>
      </c>
      <c r="K30" s="17" t="s">
        <v>89</v>
      </c>
      <c r="L30" s="17" t="s">
        <v>89</v>
      </c>
    </row>
    <row r="31" spans="1:12" x14ac:dyDescent="0.3">
      <c r="A31">
        <v>32</v>
      </c>
      <c r="B31" s="17" t="s">
        <v>25</v>
      </c>
      <c r="C31" s="18" t="s">
        <v>140</v>
      </c>
      <c r="D31" s="17" t="s">
        <v>142</v>
      </c>
      <c r="E31">
        <v>2016</v>
      </c>
      <c r="F31">
        <v>2</v>
      </c>
      <c r="G31" s="17" t="s">
        <v>30</v>
      </c>
      <c r="H31" s="17" t="s">
        <v>45</v>
      </c>
      <c r="I31" s="17" t="s">
        <v>92</v>
      </c>
      <c r="J31" s="17" t="s">
        <v>31</v>
      </c>
      <c r="K31" s="17" t="s">
        <v>89</v>
      </c>
      <c r="L31" s="17" t="s">
        <v>89</v>
      </c>
    </row>
    <row r="32" spans="1:12" x14ac:dyDescent="0.3">
      <c r="A32">
        <v>33</v>
      </c>
      <c r="B32" s="17" t="s">
        <v>21</v>
      </c>
      <c r="C32" s="18" t="s">
        <v>90</v>
      </c>
      <c r="D32" s="17" t="s">
        <v>91</v>
      </c>
      <c r="E32">
        <v>2016</v>
      </c>
      <c r="F32">
        <v>2</v>
      </c>
      <c r="G32" s="17" t="s">
        <v>30</v>
      </c>
      <c r="H32" s="17" t="s">
        <v>45</v>
      </c>
      <c r="I32" s="17" t="s">
        <v>92</v>
      </c>
      <c r="J32" s="17" t="s">
        <v>31</v>
      </c>
      <c r="K32" s="17" t="s">
        <v>89</v>
      </c>
      <c r="L32" s="17" t="s">
        <v>89</v>
      </c>
    </row>
    <row r="33" spans="1:12" hidden="1" x14ac:dyDescent="0.3">
      <c r="A33">
        <v>34</v>
      </c>
      <c r="B33" s="17" t="s">
        <v>50</v>
      </c>
      <c r="C33" s="18" t="s">
        <v>140</v>
      </c>
      <c r="D33" s="17" t="s">
        <v>143</v>
      </c>
      <c r="E33">
        <v>2017</v>
      </c>
      <c r="F33">
        <v>1</v>
      </c>
      <c r="G33" s="17" t="s">
        <v>32</v>
      </c>
      <c r="H33" s="17" t="s">
        <v>45</v>
      </c>
      <c r="I33" s="17" t="s">
        <v>46</v>
      </c>
      <c r="J33" s="17" t="s">
        <v>31</v>
      </c>
      <c r="K33" s="17" t="s">
        <v>89</v>
      </c>
      <c r="L33" s="17" t="s">
        <v>89</v>
      </c>
    </row>
    <row r="34" spans="1:12" hidden="1" x14ac:dyDescent="0.3">
      <c r="A34">
        <v>35</v>
      </c>
      <c r="B34" s="17" t="s">
        <v>22</v>
      </c>
      <c r="C34" s="18" t="s">
        <v>144</v>
      </c>
      <c r="D34" s="17" t="s">
        <v>145</v>
      </c>
      <c r="E34">
        <v>2017</v>
      </c>
      <c r="F34">
        <v>1</v>
      </c>
      <c r="G34" s="17" t="s">
        <v>32</v>
      </c>
      <c r="H34" s="17" t="s">
        <v>45</v>
      </c>
      <c r="I34" s="17" t="s">
        <v>46</v>
      </c>
      <c r="J34" s="17" t="s">
        <v>31</v>
      </c>
      <c r="K34" s="17" t="s">
        <v>89</v>
      </c>
      <c r="L34" s="17" t="s">
        <v>89</v>
      </c>
    </row>
    <row r="35" spans="1:12" hidden="1" x14ac:dyDescent="0.3">
      <c r="A35">
        <v>36</v>
      </c>
      <c r="B35" s="17" t="s">
        <v>51</v>
      </c>
      <c r="C35" s="18" t="s">
        <v>146</v>
      </c>
      <c r="D35" s="17" t="s">
        <v>147</v>
      </c>
      <c r="E35">
        <v>2017</v>
      </c>
      <c r="F35">
        <v>1</v>
      </c>
      <c r="G35" s="17" t="s">
        <v>32</v>
      </c>
      <c r="H35" s="17" t="s">
        <v>45</v>
      </c>
      <c r="I35" s="17" t="s">
        <v>46</v>
      </c>
      <c r="J35" s="17" t="s">
        <v>31</v>
      </c>
      <c r="K35" s="17" t="s">
        <v>89</v>
      </c>
      <c r="L35" s="17" t="s">
        <v>89</v>
      </c>
    </row>
    <row r="36" spans="1:12" x14ac:dyDescent="0.3">
      <c r="A36">
        <v>37</v>
      </c>
      <c r="B36" s="17" t="s">
        <v>52</v>
      </c>
      <c r="C36" s="18" t="s">
        <v>148</v>
      </c>
      <c r="D36" s="17" t="s">
        <v>149</v>
      </c>
      <c r="E36">
        <v>2015</v>
      </c>
      <c r="F36">
        <v>3</v>
      </c>
      <c r="G36" s="17" t="s">
        <v>30</v>
      </c>
      <c r="H36" s="17" t="s">
        <v>45</v>
      </c>
      <c r="I36" s="17" t="s">
        <v>92</v>
      </c>
      <c r="J36" s="17" t="s">
        <v>31</v>
      </c>
      <c r="K36" s="17" t="s">
        <v>89</v>
      </c>
      <c r="L36" s="17" t="s">
        <v>89</v>
      </c>
    </row>
    <row r="37" spans="1:12" x14ac:dyDescent="0.3">
      <c r="A37">
        <v>38</v>
      </c>
      <c r="B37" s="17" t="s">
        <v>53</v>
      </c>
      <c r="C37" s="18" t="s">
        <v>148</v>
      </c>
      <c r="D37" s="17" t="s">
        <v>96</v>
      </c>
      <c r="E37">
        <v>2016</v>
      </c>
      <c r="F37">
        <v>2</v>
      </c>
      <c r="G37" s="17" t="s">
        <v>30</v>
      </c>
      <c r="H37" s="17" t="s">
        <v>45</v>
      </c>
      <c r="I37" s="17" t="s">
        <v>92</v>
      </c>
      <c r="J37" s="17" t="s">
        <v>31</v>
      </c>
      <c r="K37" s="17" t="s">
        <v>89</v>
      </c>
      <c r="L37" s="17" t="s">
        <v>89</v>
      </c>
    </row>
    <row r="38" spans="1:12" hidden="1" x14ac:dyDescent="0.3">
      <c r="A38">
        <v>39</v>
      </c>
      <c r="B38" s="17" t="s">
        <v>22</v>
      </c>
      <c r="C38" s="18" t="s">
        <v>150</v>
      </c>
      <c r="D38" s="17" t="s">
        <v>151</v>
      </c>
      <c r="E38">
        <v>2016</v>
      </c>
      <c r="F38">
        <v>2</v>
      </c>
      <c r="G38" s="17" t="s">
        <v>32</v>
      </c>
      <c r="H38" s="17" t="s">
        <v>45</v>
      </c>
      <c r="I38" s="17" t="s">
        <v>46</v>
      </c>
      <c r="J38" s="17" t="s">
        <v>31</v>
      </c>
      <c r="K38" s="17" t="s">
        <v>89</v>
      </c>
      <c r="L38" s="17" t="s">
        <v>89</v>
      </c>
    </row>
    <row r="39" spans="1:12" hidden="1" x14ac:dyDescent="0.3">
      <c r="A39">
        <v>40</v>
      </c>
      <c r="B39" s="17" t="s">
        <v>22</v>
      </c>
      <c r="C39" s="18" t="s">
        <v>150</v>
      </c>
      <c r="D39" s="17" t="s">
        <v>152</v>
      </c>
      <c r="E39">
        <v>2017</v>
      </c>
      <c r="F39">
        <v>1</v>
      </c>
      <c r="G39" s="17" t="s">
        <v>32</v>
      </c>
      <c r="H39" s="17" t="s">
        <v>45</v>
      </c>
      <c r="I39" s="17" t="s">
        <v>46</v>
      </c>
      <c r="J39" s="17" t="s">
        <v>31</v>
      </c>
      <c r="K39" s="17" t="s">
        <v>89</v>
      </c>
      <c r="L39" s="17" t="s">
        <v>89</v>
      </c>
    </row>
    <row r="40" spans="1:12" hidden="1" x14ac:dyDescent="0.3">
      <c r="A40">
        <v>41</v>
      </c>
      <c r="B40" s="17" t="s">
        <v>22</v>
      </c>
      <c r="C40" s="18" t="s">
        <v>153</v>
      </c>
      <c r="D40" s="17" t="s">
        <v>154</v>
      </c>
      <c r="E40">
        <v>2017</v>
      </c>
      <c r="F40">
        <v>1</v>
      </c>
      <c r="G40" s="17" t="s">
        <v>32</v>
      </c>
      <c r="H40" s="17" t="s">
        <v>45</v>
      </c>
      <c r="I40" s="17" t="s">
        <v>46</v>
      </c>
      <c r="J40" s="17" t="s">
        <v>31</v>
      </c>
      <c r="K40" s="17" t="s">
        <v>89</v>
      </c>
      <c r="L40" s="17" t="s">
        <v>89</v>
      </c>
    </row>
    <row r="41" spans="1:12" hidden="1" x14ac:dyDescent="0.3">
      <c r="A41">
        <v>42</v>
      </c>
      <c r="B41" s="17" t="s">
        <v>54</v>
      </c>
      <c r="C41" s="18" t="s">
        <v>155</v>
      </c>
      <c r="D41" s="17" t="s">
        <v>156</v>
      </c>
      <c r="E41">
        <v>2015</v>
      </c>
      <c r="F41">
        <v>3</v>
      </c>
      <c r="G41" s="17" t="s">
        <v>32</v>
      </c>
      <c r="H41" s="17" t="s">
        <v>45</v>
      </c>
      <c r="I41" s="17" t="s">
        <v>46</v>
      </c>
      <c r="J41" s="17" t="s">
        <v>31</v>
      </c>
      <c r="K41" s="17" t="s">
        <v>89</v>
      </c>
      <c r="L41" s="17" t="s">
        <v>89</v>
      </c>
    </row>
    <row r="42" spans="1:12" x14ac:dyDescent="0.3">
      <c r="A42">
        <v>43</v>
      </c>
      <c r="B42" s="17" t="s">
        <v>21</v>
      </c>
      <c r="C42" s="18" t="s">
        <v>90</v>
      </c>
      <c r="D42" s="17" t="s">
        <v>91</v>
      </c>
      <c r="E42">
        <v>2016</v>
      </c>
      <c r="F42">
        <v>2</v>
      </c>
      <c r="G42" s="17" t="s">
        <v>30</v>
      </c>
      <c r="H42" s="17" t="s">
        <v>45</v>
      </c>
      <c r="I42" s="17" t="s">
        <v>92</v>
      </c>
      <c r="J42" s="17" t="s">
        <v>31</v>
      </c>
      <c r="K42" s="17" t="s">
        <v>89</v>
      </c>
      <c r="L42" s="17" t="s">
        <v>89</v>
      </c>
    </row>
    <row r="43" spans="1:12" x14ac:dyDescent="0.3">
      <c r="A43">
        <v>44</v>
      </c>
      <c r="B43" s="17" t="s">
        <v>21</v>
      </c>
      <c r="C43" s="18" t="s">
        <v>90</v>
      </c>
      <c r="D43" s="17" t="s">
        <v>91</v>
      </c>
      <c r="E43">
        <v>2016</v>
      </c>
      <c r="F43">
        <v>2</v>
      </c>
      <c r="G43" s="17" t="s">
        <v>30</v>
      </c>
      <c r="H43" s="17" t="s">
        <v>45</v>
      </c>
      <c r="I43" s="17" t="s">
        <v>92</v>
      </c>
      <c r="J43" s="17" t="s">
        <v>31</v>
      </c>
      <c r="K43" s="17" t="s">
        <v>89</v>
      </c>
      <c r="L43" s="17" t="s">
        <v>89</v>
      </c>
    </row>
    <row r="44" spans="1:12" hidden="1" x14ac:dyDescent="0.3">
      <c r="A44">
        <v>45</v>
      </c>
      <c r="B44" s="17" t="s">
        <v>28</v>
      </c>
      <c r="C44" s="18" t="s">
        <v>157</v>
      </c>
      <c r="D44" s="17" t="s">
        <v>158</v>
      </c>
      <c r="E44">
        <v>2017</v>
      </c>
      <c r="F44">
        <v>1</v>
      </c>
      <c r="G44" s="17" t="s">
        <v>32</v>
      </c>
      <c r="H44" s="17" t="s">
        <v>45</v>
      </c>
      <c r="I44" s="17" t="s">
        <v>46</v>
      </c>
      <c r="J44" s="17" t="s">
        <v>31</v>
      </c>
      <c r="K44" s="17" t="s">
        <v>89</v>
      </c>
      <c r="L44" s="17" t="s">
        <v>89</v>
      </c>
    </row>
    <row r="45" spans="1:12" x14ac:dyDescent="0.3">
      <c r="A45">
        <v>46</v>
      </c>
      <c r="B45" s="17" t="s">
        <v>55</v>
      </c>
      <c r="C45" s="18" t="s">
        <v>157</v>
      </c>
      <c r="D45" s="17" t="s">
        <v>159</v>
      </c>
      <c r="E45">
        <v>2016</v>
      </c>
      <c r="F45">
        <v>2</v>
      </c>
      <c r="G45" s="17" t="s">
        <v>30</v>
      </c>
      <c r="H45" s="17" t="s">
        <v>45</v>
      </c>
      <c r="I45" s="17" t="s">
        <v>92</v>
      </c>
      <c r="J45" s="17" t="s">
        <v>31</v>
      </c>
      <c r="K45" s="17" t="s">
        <v>89</v>
      </c>
      <c r="L45" s="17" t="s">
        <v>89</v>
      </c>
    </row>
    <row r="46" spans="1:12" hidden="1" x14ac:dyDescent="0.3">
      <c r="A46">
        <v>47</v>
      </c>
      <c r="B46" s="17" t="s">
        <v>22</v>
      </c>
      <c r="C46" s="18" t="s">
        <v>160</v>
      </c>
      <c r="D46" s="17" t="s">
        <v>161</v>
      </c>
      <c r="E46">
        <v>2017</v>
      </c>
      <c r="F46">
        <v>1</v>
      </c>
      <c r="G46" s="17" t="s">
        <v>32</v>
      </c>
      <c r="H46" s="17" t="s">
        <v>45</v>
      </c>
      <c r="I46" s="17" t="s">
        <v>46</v>
      </c>
      <c r="J46" s="17" t="s">
        <v>31</v>
      </c>
      <c r="K46" s="17" t="s">
        <v>89</v>
      </c>
      <c r="L46" s="17" t="s">
        <v>89</v>
      </c>
    </row>
    <row r="47" spans="1:12" x14ac:dyDescent="0.3">
      <c r="A47">
        <v>48</v>
      </c>
      <c r="B47" s="17" t="s">
        <v>56</v>
      </c>
      <c r="C47" s="18" t="s">
        <v>162</v>
      </c>
      <c r="D47" s="17" t="s">
        <v>163</v>
      </c>
      <c r="E47">
        <v>2016</v>
      </c>
      <c r="F47">
        <v>2</v>
      </c>
      <c r="G47" s="17" t="s">
        <v>30</v>
      </c>
      <c r="H47" s="17" t="s">
        <v>45</v>
      </c>
      <c r="I47" s="17" t="s">
        <v>92</v>
      </c>
      <c r="J47" s="17" t="s">
        <v>31</v>
      </c>
      <c r="K47" s="17" t="s">
        <v>89</v>
      </c>
      <c r="L47" s="17" t="s">
        <v>89</v>
      </c>
    </row>
    <row r="48" spans="1:12" x14ac:dyDescent="0.3">
      <c r="A48">
        <v>49</v>
      </c>
      <c r="B48" s="17" t="s">
        <v>25</v>
      </c>
      <c r="C48" s="18" t="s">
        <v>164</v>
      </c>
      <c r="D48" s="17" t="s">
        <v>165</v>
      </c>
      <c r="E48">
        <v>2015</v>
      </c>
      <c r="F48">
        <v>3</v>
      </c>
      <c r="G48" s="17" t="s">
        <v>30</v>
      </c>
      <c r="H48" s="17" t="s">
        <v>45</v>
      </c>
      <c r="I48" s="17" t="s">
        <v>92</v>
      </c>
      <c r="J48" s="17" t="s">
        <v>31</v>
      </c>
      <c r="K48" s="17" t="s">
        <v>89</v>
      </c>
      <c r="L48" s="17" t="s">
        <v>89</v>
      </c>
    </row>
    <row r="49" spans="1:12" hidden="1" x14ac:dyDescent="0.3">
      <c r="A49">
        <v>50</v>
      </c>
      <c r="B49" s="17" t="s">
        <v>57</v>
      </c>
      <c r="C49" s="18" t="s">
        <v>164</v>
      </c>
      <c r="D49" s="17" t="s">
        <v>166</v>
      </c>
      <c r="E49">
        <v>2016</v>
      </c>
      <c r="F49">
        <v>2</v>
      </c>
      <c r="G49" s="17" t="s">
        <v>32</v>
      </c>
      <c r="H49" s="17" t="s">
        <v>45</v>
      </c>
      <c r="I49" s="17" t="s">
        <v>46</v>
      </c>
      <c r="J49" s="17" t="s">
        <v>31</v>
      </c>
      <c r="K49" s="17" t="s">
        <v>89</v>
      </c>
      <c r="L49" s="17" t="s">
        <v>89</v>
      </c>
    </row>
    <row r="50" spans="1:12" hidden="1" x14ac:dyDescent="0.3">
      <c r="A50">
        <v>51</v>
      </c>
      <c r="B50" s="17" t="s">
        <v>23</v>
      </c>
      <c r="C50" s="18" t="s">
        <v>164</v>
      </c>
      <c r="D50" s="17" t="s">
        <v>167</v>
      </c>
      <c r="E50">
        <v>2016</v>
      </c>
      <c r="F50">
        <v>2</v>
      </c>
      <c r="G50" s="17" t="s">
        <v>32</v>
      </c>
      <c r="H50" s="17" t="s">
        <v>45</v>
      </c>
      <c r="I50" s="17" t="s">
        <v>46</v>
      </c>
      <c r="J50" s="17" t="s">
        <v>31</v>
      </c>
      <c r="K50" s="17" t="s">
        <v>89</v>
      </c>
      <c r="L50" s="17" t="s">
        <v>89</v>
      </c>
    </row>
    <row r="51" spans="1:12" x14ac:dyDescent="0.3">
      <c r="A51">
        <v>52</v>
      </c>
      <c r="B51" s="17" t="s">
        <v>58</v>
      </c>
      <c r="C51" s="18" t="s">
        <v>164</v>
      </c>
      <c r="D51" s="17" t="s">
        <v>168</v>
      </c>
      <c r="E51">
        <v>2016</v>
      </c>
      <c r="F51">
        <v>2</v>
      </c>
      <c r="G51" s="17" t="s">
        <v>30</v>
      </c>
      <c r="H51" s="17" t="s">
        <v>45</v>
      </c>
      <c r="I51" s="17" t="s">
        <v>92</v>
      </c>
      <c r="J51" s="17" t="s">
        <v>31</v>
      </c>
      <c r="K51" s="17" t="s">
        <v>89</v>
      </c>
      <c r="L51" s="17" t="s">
        <v>89</v>
      </c>
    </row>
    <row r="52" spans="1:12" x14ac:dyDescent="0.3">
      <c r="A52">
        <v>53</v>
      </c>
      <c r="B52" s="17" t="s">
        <v>25</v>
      </c>
      <c r="C52" s="18" t="s">
        <v>169</v>
      </c>
      <c r="D52" s="17" t="s">
        <v>170</v>
      </c>
      <c r="E52">
        <v>2016</v>
      </c>
      <c r="F52">
        <v>2</v>
      </c>
      <c r="G52" s="17" t="s">
        <v>30</v>
      </c>
      <c r="H52" s="17" t="s">
        <v>45</v>
      </c>
      <c r="I52" s="17" t="s">
        <v>92</v>
      </c>
      <c r="J52" s="17" t="s">
        <v>31</v>
      </c>
      <c r="K52" s="17" t="s">
        <v>89</v>
      </c>
      <c r="L52" s="17" t="s">
        <v>89</v>
      </c>
    </row>
    <row r="53" spans="1:12" x14ac:dyDescent="0.3">
      <c r="A53">
        <v>54</v>
      </c>
      <c r="B53" s="17" t="s">
        <v>25</v>
      </c>
      <c r="C53" s="18" t="s">
        <v>169</v>
      </c>
      <c r="D53" s="17" t="s">
        <v>171</v>
      </c>
      <c r="E53">
        <v>2016</v>
      </c>
      <c r="F53">
        <v>2</v>
      </c>
      <c r="G53" s="17" t="s">
        <v>30</v>
      </c>
      <c r="H53" s="17" t="s">
        <v>45</v>
      </c>
      <c r="I53" s="17" t="s">
        <v>92</v>
      </c>
      <c r="J53" s="17" t="s">
        <v>31</v>
      </c>
      <c r="K53" s="17" t="s">
        <v>89</v>
      </c>
      <c r="L53" s="17" t="s">
        <v>89</v>
      </c>
    </row>
    <row r="54" spans="1:12" hidden="1" x14ac:dyDescent="0.3">
      <c r="A54">
        <v>56</v>
      </c>
      <c r="B54" s="17" t="s">
        <v>23</v>
      </c>
      <c r="C54" s="18" t="s">
        <v>169</v>
      </c>
      <c r="D54" s="17" t="s">
        <v>172</v>
      </c>
      <c r="E54">
        <v>2016</v>
      </c>
      <c r="F54">
        <v>2</v>
      </c>
      <c r="G54" s="17" t="s">
        <v>32</v>
      </c>
      <c r="H54" s="17" t="s">
        <v>45</v>
      </c>
      <c r="I54" s="17" t="s">
        <v>46</v>
      </c>
      <c r="J54" s="17" t="s">
        <v>31</v>
      </c>
      <c r="K54" s="17" t="s">
        <v>89</v>
      </c>
      <c r="L54" s="17" t="s">
        <v>89</v>
      </c>
    </row>
    <row r="55" spans="1:12" hidden="1" x14ac:dyDescent="0.3">
      <c r="A55">
        <v>57</v>
      </c>
      <c r="B55" s="17" t="s">
        <v>22</v>
      </c>
      <c r="C55" s="18" t="s">
        <v>173</v>
      </c>
      <c r="D55" s="17" t="s">
        <v>174</v>
      </c>
      <c r="E55">
        <v>2016</v>
      </c>
      <c r="F55">
        <v>2</v>
      </c>
      <c r="G55" s="17" t="s">
        <v>32</v>
      </c>
      <c r="H55" s="17" t="s">
        <v>45</v>
      </c>
      <c r="I55" s="17" t="s">
        <v>46</v>
      </c>
      <c r="J55" s="17" t="s">
        <v>31</v>
      </c>
      <c r="K55" s="17" t="s">
        <v>89</v>
      </c>
      <c r="L55" s="17" t="s">
        <v>89</v>
      </c>
    </row>
    <row r="56" spans="1:12" hidden="1" x14ac:dyDescent="0.3">
      <c r="A56">
        <v>58</v>
      </c>
      <c r="B56" s="17" t="s">
        <v>49</v>
      </c>
      <c r="C56" s="18" t="s">
        <v>175</v>
      </c>
      <c r="D56" s="17" t="s">
        <v>176</v>
      </c>
      <c r="E56">
        <v>2015</v>
      </c>
      <c r="F56">
        <v>3</v>
      </c>
      <c r="G56" s="17" t="s">
        <v>32</v>
      </c>
      <c r="H56" s="17" t="s">
        <v>45</v>
      </c>
      <c r="I56" s="17" t="s">
        <v>46</v>
      </c>
      <c r="J56" s="17" t="s">
        <v>31</v>
      </c>
      <c r="K56" s="17" t="s">
        <v>89</v>
      </c>
      <c r="L56" s="17" t="s">
        <v>89</v>
      </c>
    </row>
    <row r="57" spans="1:12" x14ac:dyDescent="0.3">
      <c r="A57">
        <v>59</v>
      </c>
      <c r="B57" s="17" t="s">
        <v>59</v>
      </c>
      <c r="C57" s="18" t="s">
        <v>175</v>
      </c>
      <c r="D57" s="17" t="s">
        <v>177</v>
      </c>
      <c r="E57">
        <v>2015</v>
      </c>
      <c r="F57">
        <v>3</v>
      </c>
      <c r="G57" s="17" t="s">
        <v>30</v>
      </c>
      <c r="H57" s="17" t="s">
        <v>45</v>
      </c>
      <c r="I57" s="17" t="s">
        <v>92</v>
      </c>
      <c r="J57" s="17" t="s">
        <v>31</v>
      </c>
      <c r="K57" s="17" t="s">
        <v>89</v>
      </c>
      <c r="L57" s="17" t="s">
        <v>89</v>
      </c>
    </row>
    <row r="58" spans="1:12" hidden="1" x14ac:dyDescent="0.3">
      <c r="A58">
        <v>60</v>
      </c>
      <c r="B58" s="17" t="s">
        <v>28</v>
      </c>
      <c r="C58" s="18" t="s">
        <v>178</v>
      </c>
      <c r="D58" s="17" t="s">
        <v>179</v>
      </c>
      <c r="E58">
        <v>2017</v>
      </c>
      <c r="F58">
        <v>1</v>
      </c>
      <c r="G58" s="17" t="s">
        <v>32</v>
      </c>
      <c r="H58" s="17" t="s">
        <v>45</v>
      </c>
      <c r="I58" s="17" t="s">
        <v>46</v>
      </c>
      <c r="J58" s="17" t="s">
        <v>31</v>
      </c>
      <c r="K58" s="17" t="s">
        <v>89</v>
      </c>
      <c r="L58" s="17" t="s">
        <v>89</v>
      </c>
    </row>
    <row r="59" spans="1:12" x14ac:dyDescent="0.3">
      <c r="A59">
        <v>61</v>
      </c>
      <c r="B59" s="17" t="s">
        <v>180</v>
      </c>
      <c r="C59" s="18" t="s">
        <v>178</v>
      </c>
      <c r="D59" s="17" t="s">
        <v>118</v>
      </c>
      <c r="E59">
        <v>2016</v>
      </c>
      <c r="F59">
        <v>2</v>
      </c>
      <c r="G59" s="17" t="s">
        <v>30</v>
      </c>
      <c r="H59" s="17" t="s">
        <v>45</v>
      </c>
      <c r="I59" s="17" t="s">
        <v>92</v>
      </c>
      <c r="J59" s="17" t="s">
        <v>31</v>
      </c>
      <c r="K59" s="17" t="s">
        <v>89</v>
      </c>
      <c r="L59" s="17" t="s">
        <v>89</v>
      </c>
    </row>
    <row r="60" spans="1:12" x14ac:dyDescent="0.3">
      <c r="A60">
        <v>62</v>
      </c>
      <c r="B60" s="17" t="s">
        <v>25</v>
      </c>
      <c r="C60" s="18" t="s">
        <v>178</v>
      </c>
      <c r="D60" s="17" t="s">
        <v>181</v>
      </c>
      <c r="E60">
        <v>2015</v>
      </c>
      <c r="F60">
        <v>3</v>
      </c>
      <c r="G60" s="17" t="s">
        <v>30</v>
      </c>
      <c r="H60" s="17" t="s">
        <v>45</v>
      </c>
      <c r="I60" s="17" t="s">
        <v>92</v>
      </c>
      <c r="J60" s="17" t="s">
        <v>31</v>
      </c>
      <c r="K60" s="17" t="s">
        <v>89</v>
      </c>
      <c r="L60" s="17" t="s">
        <v>89</v>
      </c>
    </row>
    <row r="61" spans="1:12" hidden="1" x14ac:dyDescent="0.3">
      <c r="A61">
        <v>63</v>
      </c>
      <c r="B61" s="17" t="s">
        <v>28</v>
      </c>
      <c r="C61" s="18" t="s">
        <v>182</v>
      </c>
      <c r="D61" s="17" t="s">
        <v>183</v>
      </c>
      <c r="E61">
        <v>2017</v>
      </c>
      <c r="F61">
        <v>1</v>
      </c>
      <c r="G61" s="17" t="s">
        <v>32</v>
      </c>
      <c r="H61" s="17" t="s">
        <v>45</v>
      </c>
      <c r="I61" s="17" t="s">
        <v>46</v>
      </c>
      <c r="J61" s="17" t="s">
        <v>31</v>
      </c>
      <c r="K61" s="17" t="s">
        <v>89</v>
      </c>
      <c r="L61" s="17" t="s">
        <v>89</v>
      </c>
    </row>
    <row r="62" spans="1:12" x14ac:dyDescent="0.3">
      <c r="A62">
        <v>64</v>
      </c>
      <c r="B62" s="17" t="s">
        <v>53</v>
      </c>
      <c r="C62" s="18" t="s">
        <v>184</v>
      </c>
      <c r="D62" s="17" t="s">
        <v>185</v>
      </c>
      <c r="E62">
        <v>2016</v>
      </c>
      <c r="F62">
        <v>2</v>
      </c>
      <c r="G62" s="17" t="s">
        <v>30</v>
      </c>
      <c r="H62" s="17" t="s">
        <v>45</v>
      </c>
      <c r="I62" s="17" t="s">
        <v>92</v>
      </c>
      <c r="J62" s="17" t="s">
        <v>31</v>
      </c>
      <c r="K62" s="17" t="s">
        <v>89</v>
      </c>
      <c r="L62" s="17" t="s">
        <v>89</v>
      </c>
    </row>
    <row r="63" spans="1:12" hidden="1" x14ac:dyDescent="0.3">
      <c r="A63">
        <v>65</v>
      </c>
      <c r="B63" s="17" t="s">
        <v>22</v>
      </c>
      <c r="C63" s="18" t="s">
        <v>186</v>
      </c>
      <c r="D63" s="17" t="s">
        <v>187</v>
      </c>
      <c r="E63">
        <v>2017</v>
      </c>
      <c r="F63">
        <v>1</v>
      </c>
      <c r="G63" s="17" t="s">
        <v>32</v>
      </c>
      <c r="H63" s="17" t="s">
        <v>45</v>
      </c>
      <c r="I63" s="17" t="s">
        <v>46</v>
      </c>
      <c r="J63" s="17" t="s">
        <v>31</v>
      </c>
      <c r="K63" s="17" t="s">
        <v>89</v>
      </c>
      <c r="L63" s="17" t="s">
        <v>89</v>
      </c>
    </row>
    <row r="64" spans="1:12" hidden="1" x14ac:dyDescent="0.3">
      <c r="A64">
        <v>67</v>
      </c>
      <c r="B64" s="17" t="s">
        <v>22</v>
      </c>
      <c r="C64" s="18" t="s">
        <v>186</v>
      </c>
      <c r="D64" s="17" t="s">
        <v>188</v>
      </c>
      <c r="E64">
        <v>2017</v>
      </c>
      <c r="F64">
        <v>1</v>
      </c>
      <c r="G64" s="17" t="s">
        <v>32</v>
      </c>
      <c r="H64" s="17" t="s">
        <v>45</v>
      </c>
      <c r="I64" s="17" t="s">
        <v>46</v>
      </c>
      <c r="J64" s="17" t="s">
        <v>31</v>
      </c>
      <c r="K64" s="17" t="s">
        <v>89</v>
      </c>
      <c r="L64" s="17" t="s">
        <v>89</v>
      </c>
    </row>
    <row r="65" spans="1:12" hidden="1" x14ac:dyDescent="0.3">
      <c r="A65">
        <v>68</v>
      </c>
      <c r="B65" s="17" t="s">
        <v>22</v>
      </c>
      <c r="C65" s="18" t="s">
        <v>186</v>
      </c>
      <c r="D65" s="17" t="s">
        <v>189</v>
      </c>
      <c r="E65">
        <v>2017</v>
      </c>
      <c r="F65">
        <v>1</v>
      </c>
      <c r="G65" s="17" t="s">
        <v>32</v>
      </c>
      <c r="H65" s="17" t="s">
        <v>45</v>
      </c>
      <c r="I65" s="17" t="s">
        <v>46</v>
      </c>
      <c r="J65" s="17" t="s">
        <v>31</v>
      </c>
      <c r="K65" s="17" t="s">
        <v>89</v>
      </c>
      <c r="L65" s="17" t="s">
        <v>89</v>
      </c>
    </row>
    <row r="66" spans="1:12" hidden="1" x14ac:dyDescent="0.3">
      <c r="A66">
        <v>69</v>
      </c>
      <c r="B66" s="17" t="s">
        <v>60</v>
      </c>
      <c r="C66" s="18" t="s">
        <v>190</v>
      </c>
      <c r="D66" s="17" t="s">
        <v>191</v>
      </c>
      <c r="E66">
        <v>2017</v>
      </c>
      <c r="F66">
        <v>1</v>
      </c>
      <c r="G66" s="17" t="s">
        <v>32</v>
      </c>
      <c r="H66" s="17" t="s">
        <v>45</v>
      </c>
      <c r="I66" s="17" t="s">
        <v>46</v>
      </c>
      <c r="J66" s="17" t="s">
        <v>31</v>
      </c>
      <c r="K66" s="17" t="s">
        <v>89</v>
      </c>
      <c r="L66" s="17" t="s">
        <v>89</v>
      </c>
    </row>
    <row r="67" spans="1:12" x14ac:dyDescent="0.3">
      <c r="A67">
        <v>70</v>
      </c>
      <c r="B67" s="17" t="s">
        <v>61</v>
      </c>
      <c r="C67" s="18" t="s">
        <v>192</v>
      </c>
      <c r="D67" s="17" t="s">
        <v>193</v>
      </c>
      <c r="E67">
        <v>2015</v>
      </c>
      <c r="F67">
        <v>3</v>
      </c>
      <c r="G67" s="17" t="s">
        <v>30</v>
      </c>
      <c r="H67" s="17" t="s">
        <v>45</v>
      </c>
      <c r="I67" s="17" t="s">
        <v>92</v>
      </c>
      <c r="J67" s="17" t="s">
        <v>31</v>
      </c>
      <c r="K67" s="17" t="s">
        <v>89</v>
      </c>
      <c r="L67" s="17" t="s">
        <v>89</v>
      </c>
    </row>
    <row r="68" spans="1:12" x14ac:dyDescent="0.3">
      <c r="A68">
        <v>71</v>
      </c>
      <c r="B68" s="17" t="s">
        <v>53</v>
      </c>
      <c r="C68" s="18" t="s">
        <v>194</v>
      </c>
      <c r="D68" s="17" t="s">
        <v>195</v>
      </c>
      <c r="E68">
        <v>2015</v>
      </c>
      <c r="F68">
        <v>3</v>
      </c>
      <c r="G68" s="17" t="s">
        <v>30</v>
      </c>
      <c r="H68" s="17" t="s">
        <v>45</v>
      </c>
      <c r="I68" s="17" t="s">
        <v>92</v>
      </c>
      <c r="J68" s="17" t="s">
        <v>31</v>
      </c>
      <c r="K68" s="17" t="s">
        <v>89</v>
      </c>
      <c r="L68" s="17" t="s">
        <v>89</v>
      </c>
    </row>
    <row r="69" spans="1:12" x14ac:dyDescent="0.3">
      <c r="A69">
        <v>72</v>
      </c>
      <c r="B69" s="17" t="s">
        <v>62</v>
      </c>
      <c r="C69" s="18" t="s">
        <v>196</v>
      </c>
      <c r="D69" s="17" t="s">
        <v>197</v>
      </c>
      <c r="E69">
        <v>2015</v>
      </c>
      <c r="F69">
        <v>3</v>
      </c>
      <c r="G69" s="17" t="s">
        <v>30</v>
      </c>
      <c r="H69" s="17" t="s">
        <v>45</v>
      </c>
      <c r="I69" s="17" t="s">
        <v>92</v>
      </c>
      <c r="J69" s="17" t="s">
        <v>31</v>
      </c>
      <c r="K69" s="17" t="s">
        <v>89</v>
      </c>
      <c r="L69" s="17" t="s">
        <v>89</v>
      </c>
    </row>
    <row r="70" spans="1:12" x14ac:dyDescent="0.3">
      <c r="A70">
        <v>73</v>
      </c>
      <c r="B70" s="17" t="s">
        <v>63</v>
      </c>
      <c r="C70" s="18" t="s">
        <v>198</v>
      </c>
      <c r="D70" s="17" t="s">
        <v>199</v>
      </c>
      <c r="E70">
        <v>2015</v>
      </c>
      <c r="F70">
        <v>3</v>
      </c>
      <c r="G70" s="17" t="s">
        <v>30</v>
      </c>
      <c r="H70" s="17" t="s">
        <v>45</v>
      </c>
      <c r="I70" s="17" t="s">
        <v>92</v>
      </c>
      <c r="J70" s="17" t="s">
        <v>31</v>
      </c>
      <c r="K70" s="17" t="s">
        <v>89</v>
      </c>
      <c r="L70" s="17" t="s">
        <v>89</v>
      </c>
    </row>
    <row r="71" spans="1:12" hidden="1" x14ac:dyDescent="0.3">
      <c r="A71">
        <v>74</v>
      </c>
      <c r="B71" s="17" t="s">
        <v>64</v>
      </c>
      <c r="C71" s="18" t="s">
        <v>200</v>
      </c>
      <c r="D71" s="17" t="s">
        <v>201</v>
      </c>
      <c r="E71">
        <v>2016</v>
      </c>
      <c r="F71">
        <v>2</v>
      </c>
      <c r="G71" s="17" t="s">
        <v>32</v>
      </c>
      <c r="H71" s="17" t="s">
        <v>45</v>
      </c>
      <c r="I71" s="17" t="s">
        <v>46</v>
      </c>
      <c r="J71" s="17" t="s">
        <v>31</v>
      </c>
      <c r="K71" s="17" t="s">
        <v>89</v>
      </c>
      <c r="L71" s="17" t="s">
        <v>89</v>
      </c>
    </row>
    <row r="72" spans="1:12" hidden="1" x14ac:dyDescent="0.3">
      <c r="A72">
        <v>75</v>
      </c>
      <c r="B72" s="17" t="s">
        <v>28</v>
      </c>
      <c r="C72" s="18" t="s">
        <v>202</v>
      </c>
      <c r="D72" s="17" t="s">
        <v>203</v>
      </c>
      <c r="E72">
        <v>2016</v>
      </c>
      <c r="F72">
        <v>2</v>
      </c>
      <c r="G72" s="17" t="s">
        <v>32</v>
      </c>
      <c r="H72" s="17" t="s">
        <v>45</v>
      </c>
      <c r="I72" s="17" t="s">
        <v>46</v>
      </c>
      <c r="J72" s="17" t="s">
        <v>31</v>
      </c>
      <c r="K72" s="17" t="s">
        <v>89</v>
      </c>
      <c r="L72" s="17" t="s">
        <v>89</v>
      </c>
    </row>
    <row r="73" spans="1:12" hidden="1" x14ac:dyDescent="0.3">
      <c r="A73">
        <v>76</v>
      </c>
      <c r="B73" s="17" t="s">
        <v>23</v>
      </c>
      <c r="C73" s="18" t="s">
        <v>204</v>
      </c>
      <c r="D73" s="17" t="s">
        <v>205</v>
      </c>
      <c r="E73">
        <v>2016</v>
      </c>
      <c r="F73">
        <v>2</v>
      </c>
      <c r="G73" s="17" t="s">
        <v>32</v>
      </c>
      <c r="H73" s="17" t="s">
        <v>45</v>
      </c>
      <c r="I73" s="17" t="s">
        <v>46</v>
      </c>
      <c r="J73" s="17" t="s">
        <v>31</v>
      </c>
      <c r="K73" s="17" t="s">
        <v>89</v>
      </c>
      <c r="L73" s="17" t="s">
        <v>89</v>
      </c>
    </row>
    <row r="74" spans="1:12" x14ac:dyDescent="0.3">
      <c r="A74">
        <v>78</v>
      </c>
      <c r="B74" s="17" t="s">
        <v>65</v>
      </c>
      <c r="C74" s="18" t="s">
        <v>204</v>
      </c>
      <c r="D74" s="17" t="s">
        <v>206</v>
      </c>
      <c r="E74">
        <v>2015</v>
      </c>
      <c r="F74">
        <v>3</v>
      </c>
      <c r="G74" s="17" t="s">
        <v>30</v>
      </c>
      <c r="H74" s="17" t="s">
        <v>45</v>
      </c>
      <c r="I74" s="17" t="s">
        <v>92</v>
      </c>
      <c r="J74" s="17" t="s">
        <v>31</v>
      </c>
      <c r="K74" s="17" t="s">
        <v>89</v>
      </c>
      <c r="L74" s="17" t="s">
        <v>89</v>
      </c>
    </row>
    <row r="75" spans="1:12" x14ac:dyDescent="0.3">
      <c r="A75">
        <v>79</v>
      </c>
      <c r="B75" s="17" t="s">
        <v>25</v>
      </c>
      <c r="C75" s="18" t="s">
        <v>207</v>
      </c>
      <c r="D75" s="17" t="s">
        <v>208</v>
      </c>
      <c r="E75">
        <v>2016</v>
      </c>
      <c r="F75">
        <v>2</v>
      </c>
      <c r="G75" s="17" t="s">
        <v>30</v>
      </c>
      <c r="H75" s="17" t="s">
        <v>45</v>
      </c>
      <c r="I75" s="17" t="s">
        <v>92</v>
      </c>
      <c r="J75" s="17" t="s">
        <v>31</v>
      </c>
      <c r="K75" s="17" t="s">
        <v>89</v>
      </c>
      <c r="L75" s="17" t="s">
        <v>89</v>
      </c>
    </row>
    <row r="76" spans="1:12" hidden="1" x14ac:dyDescent="0.3">
      <c r="A76">
        <v>80</v>
      </c>
      <c r="B76" s="17" t="s">
        <v>22</v>
      </c>
      <c r="C76" s="18" t="s">
        <v>159</v>
      </c>
      <c r="D76" s="17" t="s">
        <v>209</v>
      </c>
      <c r="E76">
        <v>2016</v>
      </c>
      <c r="F76">
        <v>2</v>
      </c>
      <c r="G76" s="17" t="s">
        <v>32</v>
      </c>
      <c r="H76" s="17" t="s">
        <v>45</v>
      </c>
      <c r="I76" s="17" t="s">
        <v>46</v>
      </c>
      <c r="J76" s="17" t="s">
        <v>31</v>
      </c>
      <c r="K76" s="17" t="s">
        <v>89</v>
      </c>
      <c r="L76" s="17" t="s">
        <v>89</v>
      </c>
    </row>
    <row r="77" spans="1:12" hidden="1" x14ac:dyDescent="0.3">
      <c r="A77">
        <v>81</v>
      </c>
      <c r="B77" s="17" t="s">
        <v>22</v>
      </c>
      <c r="C77" s="18" t="s">
        <v>210</v>
      </c>
      <c r="D77" s="17" t="s">
        <v>211</v>
      </c>
      <c r="E77">
        <v>2016</v>
      </c>
      <c r="F77">
        <v>2</v>
      </c>
      <c r="G77" s="17" t="s">
        <v>32</v>
      </c>
      <c r="H77" s="17" t="s">
        <v>45</v>
      </c>
      <c r="I77" s="17" t="s">
        <v>46</v>
      </c>
      <c r="J77" s="17" t="s">
        <v>31</v>
      </c>
      <c r="K77" s="17" t="s">
        <v>89</v>
      </c>
      <c r="L77" s="17" t="s">
        <v>89</v>
      </c>
    </row>
    <row r="78" spans="1:12" hidden="1" x14ac:dyDescent="0.3">
      <c r="A78">
        <v>82</v>
      </c>
      <c r="B78" s="17" t="s">
        <v>22</v>
      </c>
      <c r="C78" s="18" t="s">
        <v>210</v>
      </c>
      <c r="D78" s="17" t="s">
        <v>212</v>
      </c>
      <c r="E78">
        <v>2016</v>
      </c>
      <c r="F78">
        <v>2</v>
      </c>
      <c r="G78" s="17" t="s">
        <v>32</v>
      </c>
      <c r="H78" s="17" t="s">
        <v>45</v>
      </c>
      <c r="I78" s="17" t="s">
        <v>46</v>
      </c>
      <c r="J78" s="17" t="s">
        <v>31</v>
      </c>
      <c r="K78" s="17" t="s">
        <v>89</v>
      </c>
      <c r="L78" s="17" t="s">
        <v>89</v>
      </c>
    </row>
    <row r="79" spans="1:12" hidden="1" x14ac:dyDescent="0.3">
      <c r="A79">
        <v>83</v>
      </c>
      <c r="B79" s="17" t="s">
        <v>66</v>
      </c>
      <c r="C79" s="18" t="s">
        <v>210</v>
      </c>
      <c r="D79" s="17" t="s">
        <v>213</v>
      </c>
      <c r="E79">
        <v>2015</v>
      </c>
      <c r="F79">
        <v>3</v>
      </c>
      <c r="G79" s="17" t="s">
        <v>32</v>
      </c>
      <c r="H79" s="17" t="s">
        <v>45</v>
      </c>
      <c r="I79" s="17" t="s">
        <v>46</v>
      </c>
      <c r="J79" s="17" t="s">
        <v>31</v>
      </c>
      <c r="K79" s="17" t="s">
        <v>89</v>
      </c>
      <c r="L79" s="17" t="s">
        <v>89</v>
      </c>
    </row>
    <row r="80" spans="1:12" hidden="1" x14ac:dyDescent="0.3">
      <c r="A80">
        <v>84</v>
      </c>
      <c r="B80" s="17" t="s">
        <v>54</v>
      </c>
      <c r="C80" s="18" t="s">
        <v>214</v>
      </c>
      <c r="D80" s="17" t="s">
        <v>215</v>
      </c>
      <c r="E80">
        <v>2017</v>
      </c>
      <c r="F80">
        <v>1</v>
      </c>
      <c r="G80" s="17" t="s">
        <v>32</v>
      </c>
      <c r="H80" s="17" t="s">
        <v>45</v>
      </c>
      <c r="I80" s="17" t="s">
        <v>46</v>
      </c>
      <c r="J80" s="17" t="s">
        <v>31</v>
      </c>
      <c r="K80" s="17" t="s">
        <v>89</v>
      </c>
      <c r="L80" s="17" t="s">
        <v>89</v>
      </c>
    </row>
    <row r="81" spans="1:12" hidden="1" x14ac:dyDescent="0.3">
      <c r="A81">
        <v>85</v>
      </c>
      <c r="B81" s="17" t="s">
        <v>28</v>
      </c>
      <c r="C81" s="18" t="s">
        <v>216</v>
      </c>
      <c r="D81" s="17" t="s">
        <v>217</v>
      </c>
      <c r="E81">
        <v>2015</v>
      </c>
      <c r="F81">
        <v>3</v>
      </c>
      <c r="G81" s="17" t="s">
        <v>32</v>
      </c>
      <c r="H81" s="17" t="s">
        <v>45</v>
      </c>
      <c r="I81" s="17" t="s">
        <v>46</v>
      </c>
      <c r="J81" s="17" t="s">
        <v>31</v>
      </c>
      <c r="K81" s="17" t="s">
        <v>89</v>
      </c>
      <c r="L81" s="17" t="s">
        <v>89</v>
      </c>
    </row>
    <row r="82" spans="1:12" hidden="1" x14ac:dyDescent="0.3">
      <c r="A82">
        <v>86</v>
      </c>
      <c r="B82" s="17" t="s">
        <v>23</v>
      </c>
      <c r="C82" s="18" t="s">
        <v>216</v>
      </c>
      <c r="D82" s="17" t="s">
        <v>218</v>
      </c>
      <c r="E82">
        <v>2016</v>
      </c>
      <c r="F82">
        <v>2</v>
      </c>
      <c r="G82" s="17" t="s">
        <v>32</v>
      </c>
      <c r="H82" s="17" t="s">
        <v>45</v>
      </c>
      <c r="I82" s="17" t="s">
        <v>46</v>
      </c>
      <c r="J82" s="17" t="s">
        <v>31</v>
      </c>
      <c r="K82" s="17" t="s">
        <v>89</v>
      </c>
      <c r="L82" s="17" t="s">
        <v>89</v>
      </c>
    </row>
    <row r="83" spans="1:12" hidden="1" x14ac:dyDescent="0.3">
      <c r="A83">
        <v>87</v>
      </c>
      <c r="B83" s="17" t="s">
        <v>28</v>
      </c>
      <c r="C83" s="18" t="s">
        <v>216</v>
      </c>
      <c r="D83" s="17" t="s">
        <v>219</v>
      </c>
      <c r="E83">
        <v>2016</v>
      </c>
      <c r="F83">
        <v>2</v>
      </c>
      <c r="G83" s="17" t="s">
        <v>32</v>
      </c>
      <c r="H83" s="17" t="s">
        <v>45</v>
      </c>
      <c r="I83" s="17" t="s">
        <v>46</v>
      </c>
      <c r="J83" s="17" t="s">
        <v>31</v>
      </c>
      <c r="K83" s="17" t="s">
        <v>89</v>
      </c>
      <c r="L83" s="17" t="s">
        <v>89</v>
      </c>
    </row>
    <row r="84" spans="1:12" hidden="1" x14ac:dyDescent="0.3">
      <c r="A84">
        <v>89</v>
      </c>
      <c r="B84" s="17" t="s">
        <v>28</v>
      </c>
      <c r="C84" s="18" t="s">
        <v>220</v>
      </c>
      <c r="D84" s="17" t="s">
        <v>221</v>
      </c>
      <c r="E84">
        <v>2015</v>
      </c>
      <c r="F84">
        <v>3</v>
      </c>
      <c r="G84" s="17" t="s">
        <v>32</v>
      </c>
      <c r="H84" s="17" t="s">
        <v>45</v>
      </c>
      <c r="I84" s="17" t="s">
        <v>46</v>
      </c>
      <c r="J84" s="17" t="s">
        <v>31</v>
      </c>
      <c r="K84" s="17" t="s">
        <v>89</v>
      </c>
      <c r="L84" s="17" t="s">
        <v>89</v>
      </c>
    </row>
    <row r="85" spans="1:12" x14ac:dyDescent="0.3">
      <c r="A85">
        <v>90</v>
      </c>
      <c r="B85" s="17" t="s">
        <v>25</v>
      </c>
      <c r="C85" s="18" t="s">
        <v>220</v>
      </c>
      <c r="D85" s="17" t="s">
        <v>222</v>
      </c>
      <c r="E85">
        <v>2014</v>
      </c>
      <c r="F85">
        <v>4</v>
      </c>
      <c r="G85" s="17" t="s">
        <v>30</v>
      </c>
      <c r="H85" s="17" t="s">
        <v>45</v>
      </c>
      <c r="I85" s="17" t="s">
        <v>92</v>
      </c>
      <c r="J85" s="17" t="s">
        <v>31</v>
      </c>
      <c r="K85" s="17" t="s">
        <v>89</v>
      </c>
      <c r="L85" s="17" t="s">
        <v>89</v>
      </c>
    </row>
    <row r="86" spans="1:12" hidden="1" x14ac:dyDescent="0.3">
      <c r="A86">
        <v>91</v>
      </c>
      <c r="B86" s="17" t="s">
        <v>23</v>
      </c>
      <c r="C86" s="18" t="s">
        <v>220</v>
      </c>
      <c r="D86" s="17" t="s">
        <v>223</v>
      </c>
      <c r="E86">
        <v>2016</v>
      </c>
      <c r="F86">
        <v>2</v>
      </c>
      <c r="G86" s="17" t="s">
        <v>32</v>
      </c>
      <c r="H86" s="17" t="s">
        <v>45</v>
      </c>
      <c r="I86" s="17" t="s">
        <v>46</v>
      </c>
      <c r="J86" s="17" t="s">
        <v>31</v>
      </c>
      <c r="K86" s="17" t="s">
        <v>89</v>
      </c>
      <c r="L86" s="17" t="s">
        <v>89</v>
      </c>
    </row>
    <row r="87" spans="1:12" hidden="1" x14ac:dyDescent="0.3">
      <c r="A87">
        <v>92</v>
      </c>
      <c r="B87" s="17" t="s">
        <v>23</v>
      </c>
      <c r="C87" s="18" t="s">
        <v>224</v>
      </c>
      <c r="D87" s="17" t="s">
        <v>225</v>
      </c>
      <c r="E87">
        <v>2015</v>
      </c>
      <c r="F87">
        <v>3</v>
      </c>
      <c r="G87" s="17" t="s">
        <v>32</v>
      </c>
      <c r="H87" s="17" t="s">
        <v>45</v>
      </c>
      <c r="I87" s="17" t="s">
        <v>46</v>
      </c>
      <c r="J87" s="17" t="s">
        <v>31</v>
      </c>
      <c r="K87" s="17" t="s">
        <v>89</v>
      </c>
      <c r="L87" s="17" t="s">
        <v>89</v>
      </c>
    </row>
    <row r="88" spans="1:12" hidden="1" x14ac:dyDescent="0.3">
      <c r="A88">
        <v>93</v>
      </c>
      <c r="B88" s="17" t="s">
        <v>68</v>
      </c>
      <c r="C88" s="18" t="s">
        <v>224</v>
      </c>
      <c r="D88" s="17" t="s">
        <v>226</v>
      </c>
      <c r="E88">
        <v>2015</v>
      </c>
      <c r="F88">
        <v>3</v>
      </c>
      <c r="G88" s="17" t="s">
        <v>32</v>
      </c>
      <c r="H88" s="17" t="s">
        <v>45</v>
      </c>
      <c r="I88" s="17" t="s">
        <v>46</v>
      </c>
      <c r="J88" s="17" t="s">
        <v>31</v>
      </c>
      <c r="K88" s="17" t="s">
        <v>89</v>
      </c>
      <c r="L88" s="17" t="s">
        <v>89</v>
      </c>
    </row>
    <row r="89" spans="1:12" x14ac:dyDescent="0.3">
      <c r="A89">
        <v>94</v>
      </c>
      <c r="B89" s="17" t="s">
        <v>25</v>
      </c>
      <c r="C89" s="18" t="s">
        <v>227</v>
      </c>
      <c r="D89" s="17" t="s">
        <v>228</v>
      </c>
      <c r="E89">
        <v>2016</v>
      </c>
      <c r="F89">
        <v>2</v>
      </c>
      <c r="G89" s="17" t="s">
        <v>30</v>
      </c>
      <c r="H89" s="17" t="s">
        <v>45</v>
      </c>
      <c r="I89" s="17" t="s">
        <v>92</v>
      </c>
      <c r="J89" s="17" t="s">
        <v>31</v>
      </c>
      <c r="K89" s="17" t="s">
        <v>89</v>
      </c>
      <c r="L89" s="17" t="s">
        <v>89</v>
      </c>
    </row>
    <row r="90" spans="1:12" hidden="1" x14ac:dyDescent="0.3">
      <c r="A90">
        <v>95</v>
      </c>
      <c r="B90" s="17" t="s">
        <v>22</v>
      </c>
      <c r="C90" s="18" t="s">
        <v>229</v>
      </c>
      <c r="D90" s="17" t="s">
        <v>230</v>
      </c>
      <c r="E90">
        <v>2016</v>
      </c>
      <c r="F90">
        <v>2</v>
      </c>
      <c r="G90" s="17" t="s">
        <v>32</v>
      </c>
      <c r="H90" s="17" t="s">
        <v>45</v>
      </c>
      <c r="I90" s="17" t="s">
        <v>46</v>
      </c>
      <c r="J90" s="17" t="s">
        <v>31</v>
      </c>
      <c r="K90" s="17" t="s">
        <v>89</v>
      </c>
      <c r="L90" s="17" t="s">
        <v>89</v>
      </c>
    </row>
    <row r="91" spans="1:12" hidden="1" x14ac:dyDescent="0.3">
      <c r="A91">
        <v>96</v>
      </c>
      <c r="B91" s="17" t="s">
        <v>69</v>
      </c>
      <c r="C91" s="18" t="s">
        <v>231</v>
      </c>
      <c r="D91" s="17" t="s">
        <v>232</v>
      </c>
      <c r="E91">
        <v>2016</v>
      </c>
      <c r="F91">
        <v>2</v>
      </c>
      <c r="G91" s="17" t="s">
        <v>32</v>
      </c>
      <c r="H91" s="17" t="s">
        <v>45</v>
      </c>
      <c r="I91" s="17" t="s">
        <v>46</v>
      </c>
      <c r="J91" s="17" t="s">
        <v>31</v>
      </c>
      <c r="K91" s="17" t="s">
        <v>89</v>
      </c>
      <c r="L91" s="17" t="s">
        <v>89</v>
      </c>
    </row>
    <row r="92" spans="1:12" hidden="1" x14ac:dyDescent="0.3">
      <c r="A92">
        <v>97</v>
      </c>
      <c r="B92" s="17" t="s">
        <v>23</v>
      </c>
      <c r="C92" s="18" t="s">
        <v>233</v>
      </c>
      <c r="D92" s="17" t="s">
        <v>234</v>
      </c>
      <c r="E92">
        <v>2015</v>
      </c>
      <c r="F92">
        <v>3</v>
      </c>
      <c r="G92" s="17" t="s">
        <v>32</v>
      </c>
      <c r="H92" s="17" t="s">
        <v>45</v>
      </c>
      <c r="I92" s="17" t="s">
        <v>46</v>
      </c>
      <c r="J92" s="17" t="s">
        <v>31</v>
      </c>
      <c r="K92" s="17" t="s">
        <v>89</v>
      </c>
      <c r="L92" s="17" t="s">
        <v>89</v>
      </c>
    </row>
    <row r="93" spans="1:12" hidden="1" x14ac:dyDescent="0.3">
      <c r="A93">
        <v>98</v>
      </c>
      <c r="B93" s="17" t="s">
        <v>28</v>
      </c>
      <c r="C93" s="18" t="s">
        <v>235</v>
      </c>
      <c r="D93" s="17" t="s">
        <v>236</v>
      </c>
      <c r="E93">
        <v>2015</v>
      </c>
      <c r="F93">
        <v>3</v>
      </c>
      <c r="G93" s="17" t="s">
        <v>32</v>
      </c>
      <c r="H93" s="17" t="s">
        <v>45</v>
      </c>
      <c r="I93" s="17" t="s">
        <v>46</v>
      </c>
      <c r="J93" s="17" t="s">
        <v>31</v>
      </c>
      <c r="K93" s="17" t="s">
        <v>89</v>
      </c>
      <c r="L93" s="17" t="s">
        <v>89</v>
      </c>
    </row>
    <row r="94" spans="1:12" hidden="1" x14ac:dyDescent="0.3">
      <c r="A94">
        <v>100</v>
      </c>
      <c r="B94" s="17" t="s">
        <v>70</v>
      </c>
      <c r="C94" s="18" t="s">
        <v>237</v>
      </c>
      <c r="D94" s="17" t="s">
        <v>238</v>
      </c>
      <c r="E94">
        <v>2015</v>
      </c>
      <c r="F94">
        <v>3</v>
      </c>
      <c r="G94" s="17" t="s">
        <v>32</v>
      </c>
      <c r="H94" s="17" t="s">
        <v>45</v>
      </c>
      <c r="I94" s="17" t="s">
        <v>46</v>
      </c>
      <c r="J94" s="17" t="s">
        <v>31</v>
      </c>
      <c r="K94" s="17" t="s">
        <v>89</v>
      </c>
      <c r="L94" s="17" t="s">
        <v>89</v>
      </c>
    </row>
    <row r="95" spans="1:12" hidden="1" x14ac:dyDescent="0.3">
      <c r="A95">
        <v>101</v>
      </c>
      <c r="B95" s="17" t="s">
        <v>71</v>
      </c>
      <c r="C95" s="18" t="s">
        <v>239</v>
      </c>
      <c r="D95" s="17" t="s">
        <v>240</v>
      </c>
      <c r="E95">
        <v>2016</v>
      </c>
      <c r="F95">
        <v>2</v>
      </c>
      <c r="G95" s="17" t="s">
        <v>32</v>
      </c>
      <c r="H95" s="17" t="s">
        <v>45</v>
      </c>
      <c r="I95" s="17" t="s">
        <v>46</v>
      </c>
      <c r="J95" s="17" t="s">
        <v>31</v>
      </c>
      <c r="K95" s="17" t="s">
        <v>89</v>
      </c>
      <c r="L95" s="17" t="s">
        <v>89</v>
      </c>
    </row>
    <row r="96" spans="1:12" hidden="1" x14ac:dyDescent="0.3">
      <c r="A96">
        <v>102</v>
      </c>
      <c r="B96" s="17" t="s">
        <v>72</v>
      </c>
      <c r="C96" s="18" t="s">
        <v>241</v>
      </c>
      <c r="D96" s="17" t="s">
        <v>242</v>
      </c>
      <c r="E96">
        <v>2015</v>
      </c>
      <c r="F96">
        <v>3</v>
      </c>
      <c r="G96" s="17" t="s">
        <v>32</v>
      </c>
      <c r="H96" s="17" t="s">
        <v>45</v>
      </c>
      <c r="I96" s="17" t="s">
        <v>46</v>
      </c>
      <c r="J96" s="17" t="s">
        <v>31</v>
      </c>
      <c r="K96" s="17" t="s">
        <v>89</v>
      </c>
      <c r="L96" s="17" t="s">
        <v>89</v>
      </c>
    </row>
    <row r="97" spans="1:12" hidden="1" x14ac:dyDescent="0.3">
      <c r="A97">
        <v>103</v>
      </c>
      <c r="B97" s="17" t="s">
        <v>22</v>
      </c>
      <c r="C97" s="18" t="s">
        <v>243</v>
      </c>
      <c r="D97" s="17" t="s">
        <v>244</v>
      </c>
      <c r="E97">
        <v>2015</v>
      </c>
      <c r="F97">
        <v>3</v>
      </c>
      <c r="G97" s="17" t="s">
        <v>32</v>
      </c>
      <c r="H97" s="17" t="s">
        <v>45</v>
      </c>
      <c r="I97" s="17" t="s">
        <v>46</v>
      </c>
      <c r="J97" s="17" t="s">
        <v>31</v>
      </c>
      <c r="K97" s="17" t="s">
        <v>89</v>
      </c>
      <c r="L97" s="17" t="s">
        <v>89</v>
      </c>
    </row>
    <row r="98" spans="1:12" hidden="1" x14ac:dyDescent="0.3">
      <c r="A98">
        <v>104</v>
      </c>
      <c r="B98" s="17" t="s">
        <v>23</v>
      </c>
      <c r="C98" s="18" t="s">
        <v>243</v>
      </c>
      <c r="D98" s="17" t="s">
        <v>192</v>
      </c>
      <c r="E98">
        <v>2016</v>
      </c>
      <c r="F98">
        <v>2</v>
      </c>
      <c r="G98" s="17" t="s">
        <v>32</v>
      </c>
      <c r="H98" s="17" t="s">
        <v>45</v>
      </c>
      <c r="I98" s="17" t="s">
        <v>46</v>
      </c>
      <c r="J98" s="17" t="s">
        <v>31</v>
      </c>
      <c r="K98" s="17" t="s">
        <v>89</v>
      </c>
      <c r="L98" s="17" t="s">
        <v>89</v>
      </c>
    </row>
    <row r="99" spans="1:12" hidden="1" x14ac:dyDescent="0.3">
      <c r="A99">
        <v>105</v>
      </c>
      <c r="B99" s="17" t="s">
        <v>73</v>
      </c>
      <c r="C99" s="18" t="s">
        <v>243</v>
      </c>
      <c r="D99" s="17" t="s">
        <v>245</v>
      </c>
      <c r="E99">
        <v>2015</v>
      </c>
      <c r="F99">
        <v>3</v>
      </c>
      <c r="G99" s="17" t="s">
        <v>32</v>
      </c>
      <c r="H99" s="17" t="s">
        <v>45</v>
      </c>
      <c r="I99" s="17" t="s">
        <v>46</v>
      </c>
      <c r="J99" s="17" t="s">
        <v>31</v>
      </c>
      <c r="K99" s="17" t="s">
        <v>89</v>
      </c>
      <c r="L99" s="17" t="s">
        <v>89</v>
      </c>
    </row>
    <row r="100" spans="1:12" x14ac:dyDescent="0.3">
      <c r="A100">
        <v>106</v>
      </c>
      <c r="B100" s="17" t="s">
        <v>62</v>
      </c>
      <c r="C100" s="18" t="s">
        <v>243</v>
      </c>
      <c r="D100" s="17" t="s">
        <v>246</v>
      </c>
      <c r="E100">
        <v>2015</v>
      </c>
      <c r="F100">
        <v>3</v>
      </c>
      <c r="G100" s="17" t="s">
        <v>30</v>
      </c>
      <c r="H100" s="17" t="s">
        <v>45</v>
      </c>
      <c r="I100" s="17" t="s">
        <v>92</v>
      </c>
      <c r="J100" s="17" t="s">
        <v>31</v>
      </c>
      <c r="K100" s="17" t="s">
        <v>89</v>
      </c>
      <c r="L100" s="17" t="s">
        <v>89</v>
      </c>
    </row>
    <row r="101" spans="1:12" hidden="1" x14ac:dyDescent="0.3">
      <c r="A101">
        <v>107</v>
      </c>
      <c r="B101" s="17" t="s">
        <v>74</v>
      </c>
      <c r="C101" s="18" t="s">
        <v>243</v>
      </c>
      <c r="D101" s="17" t="s">
        <v>247</v>
      </c>
      <c r="E101">
        <v>2015</v>
      </c>
      <c r="F101">
        <v>3</v>
      </c>
      <c r="G101" s="17" t="s">
        <v>32</v>
      </c>
      <c r="H101" s="17" t="s">
        <v>45</v>
      </c>
      <c r="I101" s="17" t="s">
        <v>46</v>
      </c>
      <c r="J101" s="17" t="s">
        <v>31</v>
      </c>
      <c r="K101" s="17" t="s">
        <v>89</v>
      </c>
      <c r="L101" s="17" t="s">
        <v>89</v>
      </c>
    </row>
    <row r="102" spans="1:12" hidden="1" x14ac:dyDescent="0.3">
      <c r="A102">
        <v>108</v>
      </c>
      <c r="B102" s="17" t="s">
        <v>75</v>
      </c>
      <c r="C102" s="18" t="s">
        <v>248</v>
      </c>
      <c r="D102" s="17" t="s">
        <v>249</v>
      </c>
      <c r="E102">
        <v>2016</v>
      </c>
      <c r="F102">
        <v>2</v>
      </c>
      <c r="G102" s="17" t="s">
        <v>32</v>
      </c>
      <c r="H102" s="17" t="s">
        <v>45</v>
      </c>
      <c r="I102" s="17" t="s">
        <v>46</v>
      </c>
      <c r="J102" s="17" t="s">
        <v>31</v>
      </c>
      <c r="K102" s="17" t="s">
        <v>89</v>
      </c>
      <c r="L102" s="17" t="s">
        <v>89</v>
      </c>
    </row>
    <row r="103" spans="1:12" hidden="1" x14ac:dyDescent="0.3">
      <c r="A103">
        <v>109</v>
      </c>
      <c r="B103" s="17" t="s">
        <v>22</v>
      </c>
      <c r="C103" s="18" t="s">
        <v>248</v>
      </c>
      <c r="D103" s="17" t="s">
        <v>250</v>
      </c>
      <c r="E103">
        <v>2016</v>
      </c>
      <c r="F103">
        <v>2</v>
      </c>
      <c r="G103" s="17" t="s">
        <v>32</v>
      </c>
      <c r="H103" s="17" t="s">
        <v>45</v>
      </c>
      <c r="I103" s="17" t="s">
        <v>46</v>
      </c>
      <c r="J103" s="17" t="s">
        <v>31</v>
      </c>
      <c r="K103" s="17" t="s">
        <v>89</v>
      </c>
      <c r="L103" s="17" t="s">
        <v>89</v>
      </c>
    </row>
    <row r="104" spans="1:12" hidden="1" x14ac:dyDescent="0.3">
      <c r="A104">
        <v>111</v>
      </c>
      <c r="B104" s="17" t="s">
        <v>23</v>
      </c>
      <c r="C104" s="18" t="s">
        <v>251</v>
      </c>
      <c r="D104" s="17" t="s">
        <v>252</v>
      </c>
      <c r="E104">
        <v>2016</v>
      </c>
      <c r="F104">
        <v>2</v>
      </c>
      <c r="G104" s="17" t="s">
        <v>32</v>
      </c>
      <c r="H104" s="17" t="s">
        <v>45</v>
      </c>
      <c r="I104" s="17" t="s">
        <v>46</v>
      </c>
      <c r="J104" s="17" t="s">
        <v>31</v>
      </c>
      <c r="K104" s="17" t="s">
        <v>89</v>
      </c>
      <c r="L104" s="17" t="s">
        <v>89</v>
      </c>
    </row>
    <row r="105" spans="1:12" hidden="1" x14ac:dyDescent="0.3">
      <c r="A105">
        <v>112</v>
      </c>
      <c r="B105" s="17" t="s">
        <v>23</v>
      </c>
      <c r="C105" s="18" t="s">
        <v>251</v>
      </c>
      <c r="D105" s="17" t="s">
        <v>253</v>
      </c>
      <c r="E105">
        <v>2016</v>
      </c>
      <c r="F105">
        <v>2</v>
      </c>
      <c r="G105" s="17" t="s">
        <v>32</v>
      </c>
      <c r="H105" s="17" t="s">
        <v>45</v>
      </c>
      <c r="I105" s="17" t="s">
        <v>46</v>
      </c>
      <c r="J105" s="17" t="s">
        <v>31</v>
      </c>
      <c r="K105" s="17" t="s">
        <v>89</v>
      </c>
      <c r="L105" s="17" t="s">
        <v>89</v>
      </c>
    </row>
    <row r="106" spans="1:12" hidden="1" x14ac:dyDescent="0.3">
      <c r="A106">
        <v>113</v>
      </c>
      <c r="B106" s="17" t="s">
        <v>76</v>
      </c>
      <c r="C106" s="18" t="s">
        <v>251</v>
      </c>
      <c r="D106" s="17" t="s">
        <v>254</v>
      </c>
      <c r="E106">
        <v>2016</v>
      </c>
      <c r="F106">
        <v>2</v>
      </c>
      <c r="G106" s="17" t="s">
        <v>32</v>
      </c>
      <c r="H106" s="17" t="s">
        <v>45</v>
      </c>
      <c r="I106" s="17" t="s">
        <v>46</v>
      </c>
      <c r="J106" s="17" t="s">
        <v>31</v>
      </c>
      <c r="K106" s="17" t="s">
        <v>89</v>
      </c>
      <c r="L106" s="17" t="s">
        <v>89</v>
      </c>
    </row>
    <row r="107" spans="1:12" hidden="1" x14ac:dyDescent="0.3">
      <c r="A107">
        <v>114</v>
      </c>
      <c r="B107" s="17" t="s">
        <v>77</v>
      </c>
      <c r="C107" s="18" t="s">
        <v>251</v>
      </c>
      <c r="D107" s="17" t="s">
        <v>255</v>
      </c>
      <c r="E107">
        <v>2016</v>
      </c>
      <c r="F107">
        <v>2</v>
      </c>
      <c r="G107" s="17" t="s">
        <v>32</v>
      </c>
      <c r="H107" s="17" t="s">
        <v>45</v>
      </c>
      <c r="I107" s="17" t="s">
        <v>46</v>
      </c>
      <c r="J107" s="17" t="s">
        <v>31</v>
      </c>
      <c r="K107" s="17" t="s">
        <v>89</v>
      </c>
      <c r="L107" s="17" t="s">
        <v>89</v>
      </c>
    </row>
    <row r="108" spans="1:12" hidden="1" x14ac:dyDescent="0.3">
      <c r="A108">
        <v>115</v>
      </c>
      <c r="B108" s="17" t="s">
        <v>78</v>
      </c>
      <c r="C108" s="18" t="s">
        <v>251</v>
      </c>
      <c r="D108" s="17" t="s">
        <v>118</v>
      </c>
      <c r="E108">
        <v>2015</v>
      </c>
      <c r="F108">
        <v>3</v>
      </c>
      <c r="G108" s="17" t="s">
        <v>32</v>
      </c>
      <c r="H108" s="17" t="s">
        <v>45</v>
      </c>
      <c r="I108" s="17" t="s">
        <v>46</v>
      </c>
      <c r="J108" s="17" t="s">
        <v>31</v>
      </c>
      <c r="K108" s="17" t="s">
        <v>89</v>
      </c>
      <c r="L108" s="17" t="s">
        <v>89</v>
      </c>
    </row>
    <row r="109" spans="1:12" hidden="1" x14ac:dyDescent="0.3">
      <c r="A109">
        <v>116</v>
      </c>
      <c r="B109" s="17" t="s">
        <v>23</v>
      </c>
      <c r="C109" s="18" t="s">
        <v>251</v>
      </c>
      <c r="D109" s="17" t="s">
        <v>256</v>
      </c>
      <c r="E109">
        <v>2016</v>
      </c>
      <c r="F109">
        <v>2</v>
      </c>
      <c r="G109" s="17" t="s">
        <v>32</v>
      </c>
      <c r="H109" s="17" t="s">
        <v>45</v>
      </c>
      <c r="I109" s="17" t="s">
        <v>46</v>
      </c>
      <c r="J109" s="17" t="s">
        <v>31</v>
      </c>
      <c r="K109" s="17" t="s">
        <v>89</v>
      </c>
      <c r="L109" s="17" t="s">
        <v>89</v>
      </c>
    </row>
    <row r="110" spans="1:12" hidden="1" x14ac:dyDescent="0.3">
      <c r="A110">
        <v>117</v>
      </c>
      <c r="B110" s="17" t="s">
        <v>79</v>
      </c>
      <c r="C110" s="18" t="s">
        <v>257</v>
      </c>
      <c r="D110" s="17" t="s">
        <v>258</v>
      </c>
      <c r="E110">
        <v>2015</v>
      </c>
      <c r="F110">
        <v>3</v>
      </c>
      <c r="G110" s="17" t="s">
        <v>32</v>
      </c>
      <c r="H110" s="17" t="s">
        <v>45</v>
      </c>
      <c r="I110" s="17" t="s">
        <v>46</v>
      </c>
      <c r="J110" s="17" t="s">
        <v>31</v>
      </c>
      <c r="K110" s="17" t="s">
        <v>89</v>
      </c>
      <c r="L110" s="17" t="s">
        <v>89</v>
      </c>
    </row>
    <row r="111" spans="1:12" hidden="1" x14ac:dyDescent="0.3">
      <c r="A111">
        <v>118</v>
      </c>
      <c r="B111" s="17" t="s">
        <v>23</v>
      </c>
      <c r="C111" s="18" t="s">
        <v>259</v>
      </c>
      <c r="D111" s="17" t="s">
        <v>260</v>
      </c>
      <c r="E111">
        <v>2015</v>
      </c>
      <c r="F111">
        <v>3</v>
      </c>
      <c r="G111" s="17" t="s">
        <v>32</v>
      </c>
      <c r="H111" s="17" t="s">
        <v>45</v>
      </c>
      <c r="I111" s="17" t="s">
        <v>46</v>
      </c>
      <c r="J111" s="17" t="s">
        <v>31</v>
      </c>
      <c r="K111" s="17" t="s">
        <v>89</v>
      </c>
      <c r="L111" s="17" t="s">
        <v>89</v>
      </c>
    </row>
    <row r="112" spans="1:12" hidden="1" x14ac:dyDescent="0.3">
      <c r="A112">
        <v>119</v>
      </c>
      <c r="B112" s="17" t="s">
        <v>261</v>
      </c>
      <c r="C112" s="18" t="s">
        <v>262</v>
      </c>
      <c r="D112" s="17" t="s">
        <v>263</v>
      </c>
      <c r="E112">
        <v>2015</v>
      </c>
      <c r="F112">
        <v>3</v>
      </c>
      <c r="G112" s="17" t="s">
        <v>32</v>
      </c>
      <c r="H112" s="17" t="s">
        <v>45</v>
      </c>
      <c r="I112" s="17" t="s">
        <v>46</v>
      </c>
      <c r="J112" s="17" t="s">
        <v>31</v>
      </c>
      <c r="K112" s="17" t="s">
        <v>89</v>
      </c>
      <c r="L112" s="17" t="s">
        <v>89</v>
      </c>
    </row>
    <row r="113" spans="1:12" hidden="1" x14ac:dyDescent="0.3">
      <c r="A113">
        <v>120</v>
      </c>
      <c r="B113" s="17" t="s">
        <v>80</v>
      </c>
      <c r="C113" s="18" t="s">
        <v>264</v>
      </c>
      <c r="D113" s="17" t="s">
        <v>253</v>
      </c>
      <c r="E113">
        <v>2015</v>
      </c>
      <c r="F113">
        <v>3</v>
      </c>
      <c r="G113" s="17" t="s">
        <v>32</v>
      </c>
      <c r="H113" s="17" t="s">
        <v>45</v>
      </c>
      <c r="I113" s="17" t="s">
        <v>46</v>
      </c>
      <c r="J113" s="17" t="s">
        <v>31</v>
      </c>
      <c r="K113" s="17" t="s">
        <v>89</v>
      </c>
      <c r="L113" s="17" t="s">
        <v>89</v>
      </c>
    </row>
    <row r="114" spans="1:12" hidden="1" x14ac:dyDescent="0.3">
      <c r="A114">
        <v>122</v>
      </c>
      <c r="B114" s="17" t="s">
        <v>22</v>
      </c>
      <c r="C114" s="18" t="s">
        <v>265</v>
      </c>
      <c r="D114" s="17" t="s">
        <v>266</v>
      </c>
      <c r="E114">
        <v>2016</v>
      </c>
      <c r="F114">
        <v>2</v>
      </c>
      <c r="G114" s="17" t="s">
        <v>32</v>
      </c>
      <c r="H114" s="17" t="s">
        <v>45</v>
      </c>
      <c r="I114" s="17" t="s">
        <v>46</v>
      </c>
      <c r="J114" s="17" t="s">
        <v>31</v>
      </c>
      <c r="K114" s="17" t="s">
        <v>89</v>
      </c>
      <c r="L114" s="17" t="s">
        <v>89</v>
      </c>
    </row>
    <row r="115" spans="1:12" hidden="1" x14ac:dyDescent="0.3">
      <c r="A115">
        <v>123</v>
      </c>
      <c r="B115" s="17" t="s">
        <v>22</v>
      </c>
      <c r="C115" s="18" t="s">
        <v>267</v>
      </c>
      <c r="D115" s="17" t="s">
        <v>268</v>
      </c>
      <c r="E115">
        <v>2016</v>
      </c>
      <c r="F115">
        <v>2</v>
      </c>
      <c r="G115" s="17" t="s">
        <v>32</v>
      </c>
      <c r="H115" s="17" t="s">
        <v>45</v>
      </c>
      <c r="I115" s="17" t="s">
        <v>46</v>
      </c>
      <c r="J115" s="17" t="s">
        <v>31</v>
      </c>
      <c r="K115" s="17" t="s">
        <v>89</v>
      </c>
      <c r="L115" s="17" t="s">
        <v>89</v>
      </c>
    </row>
    <row r="116" spans="1:12" hidden="1" x14ac:dyDescent="0.3">
      <c r="A116">
        <v>124</v>
      </c>
      <c r="B116" s="17" t="s">
        <v>23</v>
      </c>
      <c r="C116" s="18" t="s">
        <v>269</v>
      </c>
      <c r="D116" s="17" t="s">
        <v>270</v>
      </c>
      <c r="E116">
        <v>2015</v>
      </c>
      <c r="F116">
        <v>3</v>
      </c>
      <c r="G116" s="17" t="s">
        <v>32</v>
      </c>
      <c r="H116" s="17" t="s">
        <v>45</v>
      </c>
      <c r="I116" s="17" t="s">
        <v>46</v>
      </c>
      <c r="J116" s="17" t="s">
        <v>31</v>
      </c>
      <c r="K116" s="17" t="s">
        <v>89</v>
      </c>
      <c r="L116" s="17" t="s">
        <v>89</v>
      </c>
    </row>
    <row r="117" spans="1:12" hidden="1" x14ac:dyDescent="0.3">
      <c r="A117">
        <v>125</v>
      </c>
      <c r="B117" s="17" t="s">
        <v>23</v>
      </c>
      <c r="C117" s="18" t="s">
        <v>271</v>
      </c>
      <c r="D117" s="17" t="s">
        <v>272</v>
      </c>
      <c r="E117">
        <v>2015</v>
      </c>
      <c r="F117">
        <v>3</v>
      </c>
      <c r="G117" s="17" t="s">
        <v>32</v>
      </c>
      <c r="H117" s="17" t="s">
        <v>45</v>
      </c>
      <c r="I117" s="17" t="s">
        <v>46</v>
      </c>
      <c r="J117" s="17" t="s">
        <v>31</v>
      </c>
      <c r="K117" s="17" t="s">
        <v>89</v>
      </c>
      <c r="L117" s="17" t="s">
        <v>89</v>
      </c>
    </row>
    <row r="118" spans="1:12" hidden="1" x14ac:dyDescent="0.3">
      <c r="A118">
        <v>126</v>
      </c>
      <c r="B118" s="17" t="s">
        <v>28</v>
      </c>
      <c r="C118" s="18" t="s">
        <v>271</v>
      </c>
      <c r="D118" s="17" t="s">
        <v>273</v>
      </c>
      <c r="E118">
        <v>2015</v>
      </c>
      <c r="F118">
        <v>3</v>
      </c>
      <c r="G118" s="17" t="s">
        <v>32</v>
      </c>
      <c r="H118" s="17" t="s">
        <v>45</v>
      </c>
      <c r="I118" s="17" t="s">
        <v>46</v>
      </c>
      <c r="J118" s="17" t="s">
        <v>31</v>
      </c>
      <c r="K118" s="17" t="s">
        <v>89</v>
      </c>
      <c r="L118" s="17" t="s">
        <v>89</v>
      </c>
    </row>
    <row r="119" spans="1:12" hidden="1" x14ac:dyDescent="0.3">
      <c r="A119">
        <v>127</v>
      </c>
      <c r="B119" s="17" t="s">
        <v>28</v>
      </c>
      <c r="C119" s="18" t="s">
        <v>274</v>
      </c>
      <c r="D119" s="17" t="s">
        <v>275</v>
      </c>
      <c r="E119">
        <v>2016</v>
      </c>
      <c r="F119">
        <v>2</v>
      </c>
      <c r="G119" s="17" t="s">
        <v>32</v>
      </c>
      <c r="H119" s="17" t="s">
        <v>45</v>
      </c>
      <c r="I119" s="17" t="s">
        <v>46</v>
      </c>
      <c r="J119" s="17" t="s">
        <v>31</v>
      </c>
      <c r="K119" s="17" t="s">
        <v>89</v>
      </c>
      <c r="L119" s="17" t="s">
        <v>89</v>
      </c>
    </row>
    <row r="120" spans="1:12" x14ac:dyDescent="0.3">
      <c r="A120">
        <v>128</v>
      </c>
      <c r="B120" s="17" t="s">
        <v>53</v>
      </c>
      <c r="C120" s="18" t="s">
        <v>276</v>
      </c>
      <c r="D120" s="17" t="s">
        <v>277</v>
      </c>
      <c r="E120">
        <v>2015</v>
      </c>
      <c r="F120">
        <v>3</v>
      </c>
      <c r="G120" s="17" t="s">
        <v>30</v>
      </c>
      <c r="H120" s="17" t="s">
        <v>45</v>
      </c>
      <c r="I120" s="17" t="s">
        <v>92</v>
      </c>
      <c r="J120" s="17" t="s">
        <v>31</v>
      </c>
      <c r="K120" s="17" t="s">
        <v>89</v>
      </c>
      <c r="L120" s="17" t="s">
        <v>89</v>
      </c>
    </row>
    <row r="121" spans="1:12" hidden="1" x14ac:dyDescent="0.3">
      <c r="A121">
        <v>129</v>
      </c>
      <c r="B121" s="17" t="s">
        <v>23</v>
      </c>
      <c r="C121" s="18" t="s">
        <v>278</v>
      </c>
      <c r="D121" s="17" t="s">
        <v>159</v>
      </c>
      <c r="E121">
        <v>2016</v>
      </c>
      <c r="F121">
        <v>2</v>
      </c>
      <c r="G121" s="17" t="s">
        <v>32</v>
      </c>
      <c r="H121" s="17" t="s">
        <v>45</v>
      </c>
      <c r="I121" s="17" t="s">
        <v>46</v>
      </c>
      <c r="J121" s="17" t="s">
        <v>31</v>
      </c>
      <c r="K121" s="17" t="s">
        <v>89</v>
      </c>
      <c r="L121" s="17" t="s">
        <v>89</v>
      </c>
    </row>
    <row r="122" spans="1:12" hidden="1" x14ac:dyDescent="0.3">
      <c r="A122">
        <v>130</v>
      </c>
      <c r="B122" s="17" t="s">
        <v>23</v>
      </c>
      <c r="C122" s="18" t="s">
        <v>279</v>
      </c>
      <c r="D122" s="17" t="s">
        <v>250</v>
      </c>
      <c r="E122">
        <v>2015</v>
      </c>
      <c r="F122">
        <v>3</v>
      </c>
      <c r="G122" s="17" t="s">
        <v>32</v>
      </c>
      <c r="H122" s="17" t="s">
        <v>45</v>
      </c>
      <c r="I122" s="17" t="s">
        <v>46</v>
      </c>
      <c r="J122" s="17" t="s">
        <v>31</v>
      </c>
      <c r="K122" s="17" t="s">
        <v>89</v>
      </c>
      <c r="L122" s="17" t="s">
        <v>89</v>
      </c>
    </row>
    <row r="123" spans="1:12" hidden="1" x14ac:dyDescent="0.3">
      <c r="A123">
        <v>131</v>
      </c>
      <c r="B123" s="17" t="s">
        <v>28</v>
      </c>
      <c r="C123" s="18" t="s">
        <v>280</v>
      </c>
      <c r="D123" s="17" t="s">
        <v>281</v>
      </c>
      <c r="E123">
        <v>2015</v>
      </c>
      <c r="F123">
        <v>3</v>
      </c>
      <c r="G123" s="17" t="s">
        <v>32</v>
      </c>
      <c r="H123" s="17" t="s">
        <v>45</v>
      </c>
      <c r="I123" s="17" t="s">
        <v>46</v>
      </c>
      <c r="J123" s="17" t="s">
        <v>31</v>
      </c>
      <c r="K123" s="17" t="s">
        <v>89</v>
      </c>
      <c r="L123" s="17" t="s">
        <v>89</v>
      </c>
    </row>
    <row r="124" spans="1:12" hidden="1" x14ac:dyDescent="0.3">
      <c r="A124">
        <v>133</v>
      </c>
      <c r="B124" s="17" t="s">
        <v>64</v>
      </c>
      <c r="C124" s="18" t="s">
        <v>282</v>
      </c>
      <c r="D124" s="17" t="s">
        <v>283</v>
      </c>
      <c r="E124">
        <v>2015</v>
      </c>
      <c r="F124">
        <v>3</v>
      </c>
      <c r="G124" s="17" t="s">
        <v>32</v>
      </c>
      <c r="H124" s="17" t="s">
        <v>45</v>
      </c>
      <c r="I124" s="17" t="s">
        <v>46</v>
      </c>
      <c r="J124" s="17" t="s">
        <v>31</v>
      </c>
      <c r="K124" s="17" t="s">
        <v>89</v>
      </c>
      <c r="L124" s="17" t="s">
        <v>89</v>
      </c>
    </row>
    <row r="125" spans="1:12" x14ac:dyDescent="0.3">
      <c r="A125">
        <v>134</v>
      </c>
      <c r="B125" s="17" t="s">
        <v>53</v>
      </c>
      <c r="C125" s="18" t="s">
        <v>284</v>
      </c>
      <c r="D125" s="17" t="s">
        <v>285</v>
      </c>
      <c r="E125">
        <v>2015</v>
      </c>
      <c r="F125">
        <v>3</v>
      </c>
      <c r="G125" s="17" t="s">
        <v>30</v>
      </c>
      <c r="H125" s="17" t="s">
        <v>45</v>
      </c>
      <c r="I125" s="17" t="s">
        <v>92</v>
      </c>
      <c r="J125" s="17" t="s">
        <v>31</v>
      </c>
      <c r="K125" s="17" t="s">
        <v>89</v>
      </c>
      <c r="L125" s="17" t="s">
        <v>89</v>
      </c>
    </row>
    <row r="126" spans="1:12" hidden="1" x14ac:dyDescent="0.3">
      <c r="A126">
        <v>135</v>
      </c>
      <c r="B126" s="17" t="s">
        <v>23</v>
      </c>
      <c r="C126" s="18" t="s">
        <v>252</v>
      </c>
      <c r="D126" s="17" t="s">
        <v>286</v>
      </c>
      <c r="E126">
        <v>2016</v>
      </c>
      <c r="F126">
        <v>2</v>
      </c>
      <c r="G126" s="17" t="s">
        <v>32</v>
      </c>
      <c r="H126" s="17" t="s">
        <v>45</v>
      </c>
      <c r="I126" s="17" t="s">
        <v>46</v>
      </c>
      <c r="J126" s="17" t="s">
        <v>31</v>
      </c>
      <c r="K126" s="17" t="s">
        <v>89</v>
      </c>
      <c r="L126" s="17" t="s">
        <v>89</v>
      </c>
    </row>
    <row r="127" spans="1:12" x14ac:dyDescent="0.3">
      <c r="A127">
        <v>136</v>
      </c>
      <c r="B127" s="17" t="s">
        <v>62</v>
      </c>
      <c r="C127" s="18" t="s">
        <v>287</v>
      </c>
      <c r="D127" s="17" t="s">
        <v>288</v>
      </c>
      <c r="E127">
        <v>2015</v>
      </c>
      <c r="F127">
        <v>3</v>
      </c>
      <c r="G127" s="17" t="s">
        <v>30</v>
      </c>
      <c r="H127" s="17" t="s">
        <v>45</v>
      </c>
      <c r="I127" s="17" t="s">
        <v>92</v>
      </c>
      <c r="J127" s="17" t="s">
        <v>31</v>
      </c>
      <c r="K127" s="17" t="s">
        <v>89</v>
      </c>
      <c r="L127" s="17" t="s">
        <v>89</v>
      </c>
    </row>
    <row r="128" spans="1:12" hidden="1" x14ac:dyDescent="0.3">
      <c r="A128">
        <v>137</v>
      </c>
      <c r="B128" s="17" t="s">
        <v>54</v>
      </c>
      <c r="C128" s="18" t="s">
        <v>287</v>
      </c>
      <c r="D128" s="17" t="s">
        <v>289</v>
      </c>
      <c r="E128">
        <v>2016</v>
      </c>
      <c r="F128">
        <v>2</v>
      </c>
      <c r="G128" s="17" t="s">
        <v>32</v>
      </c>
      <c r="H128" s="17" t="s">
        <v>45</v>
      </c>
      <c r="I128" s="17" t="s">
        <v>46</v>
      </c>
      <c r="J128" s="17" t="s">
        <v>31</v>
      </c>
      <c r="K128" s="17" t="s">
        <v>89</v>
      </c>
      <c r="L128" s="17" t="s">
        <v>89</v>
      </c>
    </row>
    <row r="129" spans="1:12" hidden="1" x14ac:dyDescent="0.3">
      <c r="A129">
        <v>138</v>
      </c>
      <c r="B129" s="17" t="s">
        <v>81</v>
      </c>
      <c r="C129" s="18" t="s">
        <v>290</v>
      </c>
      <c r="D129" s="17" t="s">
        <v>291</v>
      </c>
      <c r="E129">
        <v>2015</v>
      </c>
      <c r="F129">
        <v>3</v>
      </c>
      <c r="G129" s="17" t="s">
        <v>32</v>
      </c>
      <c r="H129" s="17" t="s">
        <v>45</v>
      </c>
      <c r="I129" s="17" t="s">
        <v>46</v>
      </c>
      <c r="J129" s="17" t="s">
        <v>31</v>
      </c>
      <c r="K129" s="17" t="s">
        <v>89</v>
      </c>
      <c r="L129" s="17" t="s">
        <v>89</v>
      </c>
    </row>
    <row r="130" spans="1:12" hidden="1" x14ac:dyDescent="0.3">
      <c r="A130">
        <v>139</v>
      </c>
      <c r="B130" s="17" t="s">
        <v>82</v>
      </c>
      <c r="C130" s="18" t="s">
        <v>292</v>
      </c>
      <c r="D130" s="17" t="s">
        <v>293</v>
      </c>
      <c r="E130">
        <v>2015</v>
      </c>
      <c r="F130">
        <v>3</v>
      </c>
      <c r="G130" s="17" t="s">
        <v>32</v>
      </c>
      <c r="H130" s="17" t="s">
        <v>45</v>
      </c>
      <c r="I130" s="17" t="s">
        <v>46</v>
      </c>
      <c r="J130" s="17" t="s">
        <v>31</v>
      </c>
      <c r="K130" s="17" t="s">
        <v>89</v>
      </c>
      <c r="L130" s="17" t="s">
        <v>89</v>
      </c>
    </row>
    <row r="131" spans="1:12" hidden="1" x14ac:dyDescent="0.3">
      <c r="A131">
        <v>140</v>
      </c>
      <c r="B131" s="17" t="s">
        <v>23</v>
      </c>
      <c r="C131" s="18" t="s">
        <v>294</v>
      </c>
      <c r="D131" s="17" t="s">
        <v>295</v>
      </c>
      <c r="E131">
        <v>2014</v>
      </c>
      <c r="F131">
        <v>4</v>
      </c>
      <c r="G131" s="17" t="s">
        <v>32</v>
      </c>
      <c r="H131" s="17" t="s">
        <v>45</v>
      </c>
      <c r="I131" s="17" t="s">
        <v>46</v>
      </c>
      <c r="J131" s="17" t="s">
        <v>31</v>
      </c>
      <c r="K131" s="17" t="s">
        <v>89</v>
      </c>
      <c r="L131" s="17" t="s">
        <v>89</v>
      </c>
    </row>
    <row r="132" spans="1:12" hidden="1" x14ac:dyDescent="0.3">
      <c r="A132">
        <v>141</v>
      </c>
      <c r="B132" s="17" t="s">
        <v>23</v>
      </c>
      <c r="C132" s="18" t="s">
        <v>296</v>
      </c>
      <c r="D132" s="17" t="s">
        <v>297</v>
      </c>
      <c r="E132">
        <v>2015</v>
      </c>
      <c r="F132">
        <v>3</v>
      </c>
      <c r="G132" s="17" t="s">
        <v>32</v>
      </c>
      <c r="H132" s="17" t="s">
        <v>45</v>
      </c>
      <c r="I132" s="17" t="s">
        <v>46</v>
      </c>
      <c r="J132" s="17" t="s">
        <v>31</v>
      </c>
      <c r="K132" s="17" t="s">
        <v>89</v>
      </c>
      <c r="L132" s="17" t="s">
        <v>89</v>
      </c>
    </row>
    <row r="133" spans="1:12" hidden="1" x14ac:dyDescent="0.3">
      <c r="A133">
        <v>142</v>
      </c>
      <c r="B133" s="17" t="s">
        <v>22</v>
      </c>
      <c r="C133" s="18" t="s">
        <v>296</v>
      </c>
      <c r="D133" s="17" t="s">
        <v>298</v>
      </c>
      <c r="E133">
        <v>2015</v>
      </c>
      <c r="F133">
        <v>3</v>
      </c>
      <c r="G133" s="17" t="s">
        <v>32</v>
      </c>
      <c r="H133" s="17" t="s">
        <v>45</v>
      </c>
      <c r="I133" s="17" t="s">
        <v>46</v>
      </c>
      <c r="J133" s="17" t="s">
        <v>31</v>
      </c>
      <c r="K133" s="17" t="s">
        <v>89</v>
      </c>
      <c r="L133" s="17" t="s">
        <v>89</v>
      </c>
    </row>
    <row r="134" spans="1:12" hidden="1" x14ac:dyDescent="0.3">
      <c r="A134">
        <v>144</v>
      </c>
      <c r="B134" s="17" t="s">
        <v>22</v>
      </c>
      <c r="C134" s="18" t="s">
        <v>299</v>
      </c>
      <c r="D134" s="17" t="s">
        <v>300</v>
      </c>
      <c r="E134">
        <v>2015</v>
      </c>
      <c r="F134">
        <v>3</v>
      </c>
      <c r="G134" s="17" t="s">
        <v>32</v>
      </c>
      <c r="H134" s="17" t="s">
        <v>45</v>
      </c>
      <c r="I134" s="17" t="s">
        <v>46</v>
      </c>
      <c r="J134" s="17" t="s">
        <v>31</v>
      </c>
      <c r="K134" s="17" t="s">
        <v>89</v>
      </c>
      <c r="L134" s="17" t="s">
        <v>89</v>
      </c>
    </row>
    <row r="135" spans="1:12" hidden="1" x14ac:dyDescent="0.3">
      <c r="A135">
        <v>145</v>
      </c>
      <c r="B135" s="17" t="s">
        <v>23</v>
      </c>
      <c r="C135" s="18" t="s">
        <v>301</v>
      </c>
      <c r="D135" s="17" t="s">
        <v>302</v>
      </c>
      <c r="E135">
        <v>2015</v>
      </c>
      <c r="F135">
        <v>3</v>
      </c>
      <c r="G135" s="17" t="s">
        <v>32</v>
      </c>
      <c r="H135" s="17" t="s">
        <v>45</v>
      </c>
      <c r="I135" s="17" t="s">
        <v>46</v>
      </c>
      <c r="J135" s="17" t="s">
        <v>31</v>
      </c>
      <c r="K135" s="17" t="s">
        <v>89</v>
      </c>
      <c r="L135" s="17" t="s">
        <v>89</v>
      </c>
    </row>
    <row r="136" spans="1:12" x14ac:dyDescent="0.3">
      <c r="A136">
        <v>146</v>
      </c>
      <c r="B136" s="17" t="s">
        <v>53</v>
      </c>
      <c r="C136" s="18" t="s">
        <v>301</v>
      </c>
      <c r="D136" s="17" t="s">
        <v>303</v>
      </c>
      <c r="E136">
        <v>2016</v>
      </c>
      <c r="F136">
        <v>2</v>
      </c>
      <c r="G136" s="17" t="s">
        <v>30</v>
      </c>
      <c r="H136" s="17" t="s">
        <v>45</v>
      </c>
      <c r="I136" s="17" t="s">
        <v>92</v>
      </c>
      <c r="J136" s="17" t="s">
        <v>31</v>
      </c>
      <c r="K136" s="17" t="s">
        <v>89</v>
      </c>
      <c r="L136" s="17" t="s">
        <v>89</v>
      </c>
    </row>
    <row r="137" spans="1:12" hidden="1" x14ac:dyDescent="0.3">
      <c r="A137">
        <v>147</v>
      </c>
      <c r="B137" s="17" t="s">
        <v>23</v>
      </c>
      <c r="C137" s="18" t="s">
        <v>304</v>
      </c>
      <c r="D137" s="17" t="s">
        <v>305</v>
      </c>
      <c r="E137">
        <v>2015</v>
      </c>
      <c r="F137">
        <v>3</v>
      </c>
      <c r="G137" s="17" t="s">
        <v>32</v>
      </c>
      <c r="H137" s="17" t="s">
        <v>45</v>
      </c>
      <c r="I137" s="17" t="s">
        <v>46</v>
      </c>
      <c r="J137" s="17" t="s">
        <v>31</v>
      </c>
      <c r="K137" s="17" t="s">
        <v>89</v>
      </c>
      <c r="L137" s="17" t="s">
        <v>89</v>
      </c>
    </row>
    <row r="138" spans="1:12" hidden="1" x14ac:dyDescent="0.3">
      <c r="A138">
        <v>148</v>
      </c>
      <c r="B138" s="17" t="s">
        <v>64</v>
      </c>
      <c r="C138" s="18" t="s">
        <v>306</v>
      </c>
      <c r="D138" s="17" t="s">
        <v>307</v>
      </c>
      <c r="E138">
        <v>2015</v>
      </c>
      <c r="F138">
        <v>3</v>
      </c>
      <c r="G138" s="17" t="s">
        <v>32</v>
      </c>
      <c r="H138" s="17" t="s">
        <v>45</v>
      </c>
      <c r="I138" s="17" t="s">
        <v>46</v>
      </c>
      <c r="J138" s="17" t="s">
        <v>31</v>
      </c>
      <c r="K138" s="17" t="s">
        <v>89</v>
      </c>
      <c r="L138" s="17" t="s">
        <v>89</v>
      </c>
    </row>
    <row r="139" spans="1:12" hidden="1" x14ac:dyDescent="0.3">
      <c r="A139">
        <v>149</v>
      </c>
      <c r="B139" s="17" t="s">
        <v>23</v>
      </c>
      <c r="C139" s="18" t="s">
        <v>308</v>
      </c>
      <c r="D139" s="17" t="s">
        <v>309</v>
      </c>
      <c r="E139">
        <v>2015</v>
      </c>
      <c r="F139">
        <v>3</v>
      </c>
      <c r="G139" s="17" t="s">
        <v>32</v>
      </c>
      <c r="H139" s="17" t="s">
        <v>45</v>
      </c>
      <c r="I139" s="17" t="s">
        <v>46</v>
      </c>
      <c r="J139" s="17" t="s">
        <v>31</v>
      </c>
      <c r="K139" s="17" t="s">
        <v>89</v>
      </c>
      <c r="L139" s="17" t="s">
        <v>89</v>
      </c>
    </row>
    <row r="140" spans="1:12" hidden="1" x14ac:dyDescent="0.3">
      <c r="A140">
        <v>150</v>
      </c>
      <c r="B140" s="17" t="s">
        <v>23</v>
      </c>
      <c r="C140" s="18" t="s">
        <v>310</v>
      </c>
      <c r="D140" s="17" t="s">
        <v>311</v>
      </c>
      <c r="E140">
        <v>2015</v>
      </c>
      <c r="F140">
        <v>3</v>
      </c>
      <c r="G140" s="17" t="s">
        <v>32</v>
      </c>
      <c r="H140" s="17" t="s">
        <v>45</v>
      </c>
      <c r="I140" s="17" t="s">
        <v>46</v>
      </c>
      <c r="J140" s="17" t="s">
        <v>31</v>
      </c>
      <c r="K140" s="17" t="s">
        <v>89</v>
      </c>
      <c r="L140" s="17" t="s">
        <v>89</v>
      </c>
    </row>
    <row r="141" spans="1:12" hidden="1" x14ac:dyDescent="0.3">
      <c r="A141">
        <v>151</v>
      </c>
      <c r="B141" s="17" t="s">
        <v>22</v>
      </c>
      <c r="C141" s="18" t="s">
        <v>312</v>
      </c>
      <c r="D141" s="17" t="s">
        <v>313</v>
      </c>
      <c r="E141">
        <v>2015</v>
      </c>
      <c r="F141">
        <v>3</v>
      </c>
      <c r="G141" s="17" t="s">
        <v>32</v>
      </c>
      <c r="H141" s="17" t="s">
        <v>45</v>
      </c>
      <c r="I141" s="17" t="s">
        <v>46</v>
      </c>
      <c r="J141" s="17" t="s">
        <v>31</v>
      </c>
      <c r="K141" s="17" t="s">
        <v>89</v>
      </c>
      <c r="L141" s="17" t="s">
        <v>89</v>
      </c>
    </row>
    <row r="142" spans="1:12" hidden="1" x14ac:dyDescent="0.3">
      <c r="A142">
        <v>152</v>
      </c>
      <c r="B142" s="17" t="s">
        <v>22</v>
      </c>
      <c r="C142" s="18" t="s">
        <v>314</v>
      </c>
      <c r="D142" s="17" t="s">
        <v>315</v>
      </c>
      <c r="E142">
        <v>2015</v>
      </c>
      <c r="F142">
        <v>3</v>
      </c>
      <c r="G142" s="17" t="s">
        <v>32</v>
      </c>
      <c r="H142" s="17" t="s">
        <v>45</v>
      </c>
      <c r="I142" s="17" t="s">
        <v>46</v>
      </c>
      <c r="J142" s="17" t="s">
        <v>31</v>
      </c>
      <c r="K142" s="17" t="s">
        <v>89</v>
      </c>
      <c r="L142" s="17" t="s">
        <v>89</v>
      </c>
    </row>
    <row r="143" spans="1:12" hidden="1" x14ac:dyDescent="0.3">
      <c r="A143">
        <v>153</v>
      </c>
      <c r="B143" s="17" t="s">
        <v>83</v>
      </c>
      <c r="C143" s="18" t="s">
        <v>316</v>
      </c>
      <c r="D143" s="17" t="s">
        <v>317</v>
      </c>
      <c r="E143">
        <v>2015</v>
      </c>
      <c r="F143">
        <v>3</v>
      </c>
      <c r="G143" s="17" t="s">
        <v>32</v>
      </c>
      <c r="H143" s="17" t="s">
        <v>45</v>
      </c>
      <c r="I143" s="17" t="s">
        <v>46</v>
      </c>
      <c r="J143" s="17" t="s">
        <v>31</v>
      </c>
      <c r="K143" s="17" t="s">
        <v>89</v>
      </c>
      <c r="L143" s="17" t="s">
        <v>89</v>
      </c>
    </row>
    <row r="144" spans="1:12" hidden="1" x14ac:dyDescent="0.3">
      <c r="A144">
        <v>155</v>
      </c>
      <c r="B144" s="17" t="s">
        <v>23</v>
      </c>
      <c r="C144" s="18" t="s">
        <v>316</v>
      </c>
      <c r="D144" s="17" t="s">
        <v>318</v>
      </c>
      <c r="E144">
        <v>2015</v>
      </c>
      <c r="F144">
        <v>3</v>
      </c>
      <c r="G144" s="17" t="s">
        <v>32</v>
      </c>
      <c r="H144" s="17" t="s">
        <v>45</v>
      </c>
      <c r="I144" s="17" t="s">
        <v>46</v>
      </c>
      <c r="J144" s="17" t="s">
        <v>31</v>
      </c>
      <c r="K144" s="17" t="s">
        <v>89</v>
      </c>
      <c r="L144" s="17" t="s">
        <v>89</v>
      </c>
    </row>
    <row r="145" spans="1:12" hidden="1" x14ac:dyDescent="0.3">
      <c r="A145">
        <v>156</v>
      </c>
      <c r="B145" s="17" t="s">
        <v>23</v>
      </c>
      <c r="C145" s="18" t="s">
        <v>226</v>
      </c>
      <c r="D145" s="17" t="s">
        <v>319</v>
      </c>
      <c r="E145">
        <v>2016</v>
      </c>
      <c r="F145">
        <v>2</v>
      </c>
      <c r="G145" s="17" t="s">
        <v>32</v>
      </c>
      <c r="H145" s="17" t="s">
        <v>45</v>
      </c>
      <c r="I145" s="17" t="s">
        <v>46</v>
      </c>
      <c r="J145" s="17" t="s">
        <v>31</v>
      </c>
      <c r="K145" s="17" t="s">
        <v>89</v>
      </c>
      <c r="L145" s="17" t="s">
        <v>89</v>
      </c>
    </row>
    <row r="146" spans="1:12" x14ac:dyDescent="0.3">
      <c r="A146">
        <v>157</v>
      </c>
      <c r="B146" s="17" t="s">
        <v>84</v>
      </c>
      <c r="C146" s="18" t="s">
        <v>320</v>
      </c>
      <c r="D146" s="17" t="s">
        <v>321</v>
      </c>
      <c r="E146">
        <v>2014</v>
      </c>
      <c r="F146">
        <v>4</v>
      </c>
      <c r="G146" s="17" t="s">
        <v>30</v>
      </c>
      <c r="H146" s="17" t="s">
        <v>45</v>
      </c>
      <c r="I146" s="17" t="s">
        <v>92</v>
      </c>
      <c r="J146" s="17" t="s">
        <v>31</v>
      </c>
      <c r="K146" s="17" t="s">
        <v>89</v>
      </c>
      <c r="L146" s="17" t="s">
        <v>89</v>
      </c>
    </row>
    <row r="147" spans="1:12" hidden="1" x14ac:dyDescent="0.3">
      <c r="A147">
        <v>158</v>
      </c>
      <c r="B147" s="17" t="s">
        <v>22</v>
      </c>
      <c r="C147" s="18" t="s">
        <v>322</v>
      </c>
      <c r="D147" s="17" t="s">
        <v>252</v>
      </c>
      <c r="E147">
        <v>2015</v>
      </c>
      <c r="F147">
        <v>3</v>
      </c>
      <c r="G147" s="17" t="s">
        <v>32</v>
      </c>
      <c r="H147" s="17" t="s">
        <v>45</v>
      </c>
      <c r="I147" s="17" t="s">
        <v>46</v>
      </c>
      <c r="J147" s="17" t="s">
        <v>31</v>
      </c>
      <c r="K147" s="17" t="s">
        <v>89</v>
      </c>
      <c r="L147" s="17" t="s">
        <v>89</v>
      </c>
    </row>
    <row r="148" spans="1:12" hidden="1" x14ac:dyDescent="0.3">
      <c r="A148">
        <v>159</v>
      </c>
      <c r="B148" s="17" t="s">
        <v>79</v>
      </c>
      <c r="C148" s="18" t="s">
        <v>322</v>
      </c>
      <c r="D148" s="17" t="s">
        <v>323</v>
      </c>
      <c r="E148">
        <v>2016</v>
      </c>
      <c r="F148">
        <v>2</v>
      </c>
      <c r="G148" s="17" t="s">
        <v>32</v>
      </c>
      <c r="H148" s="17" t="s">
        <v>45</v>
      </c>
      <c r="I148" s="17" t="s">
        <v>46</v>
      </c>
      <c r="J148" s="17" t="s">
        <v>31</v>
      </c>
      <c r="K148" s="17" t="s">
        <v>89</v>
      </c>
      <c r="L148" s="17" t="s">
        <v>89</v>
      </c>
    </row>
    <row r="149" spans="1:12" hidden="1" x14ac:dyDescent="0.3">
      <c r="A149">
        <v>160</v>
      </c>
      <c r="B149" s="17" t="s">
        <v>70</v>
      </c>
      <c r="C149" s="18" t="s">
        <v>322</v>
      </c>
      <c r="D149" s="17" t="s">
        <v>324</v>
      </c>
      <c r="E149">
        <v>2014</v>
      </c>
      <c r="F149">
        <v>4</v>
      </c>
      <c r="G149" s="17" t="s">
        <v>32</v>
      </c>
      <c r="H149" s="17" t="s">
        <v>45</v>
      </c>
      <c r="I149" s="17" t="s">
        <v>46</v>
      </c>
      <c r="J149" s="17" t="s">
        <v>31</v>
      </c>
      <c r="K149" s="17" t="s">
        <v>89</v>
      </c>
      <c r="L149" s="17" t="s">
        <v>89</v>
      </c>
    </row>
    <row r="150" spans="1:12" hidden="1" x14ac:dyDescent="0.3">
      <c r="A150">
        <v>161</v>
      </c>
      <c r="B150" s="17" t="s">
        <v>22</v>
      </c>
      <c r="C150" s="18" t="s">
        <v>322</v>
      </c>
      <c r="D150" s="17" t="s">
        <v>325</v>
      </c>
      <c r="E150">
        <v>2015</v>
      </c>
      <c r="F150">
        <v>3</v>
      </c>
      <c r="G150" s="17" t="s">
        <v>32</v>
      </c>
      <c r="H150" s="17" t="s">
        <v>45</v>
      </c>
      <c r="I150" s="17" t="s">
        <v>46</v>
      </c>
      <c r="J150" s="17" t="s">
        <v>31</v>
      </c>
      <c r="K150" s="17" t="s">
        <v>89</v>
      </c>
      <c r="L150" s="17" t="s">
        <v>89</v>
      </c>
    </row>
    <row r="151" spans="1:12" hidden="1" x14ac:dyDescent="0.3">
      <c r="A151">
        <v>162</v>
      </c>
      <c r="B151" s="17" t="s">
        <v>23</v>
      </c>
      <c r="C151" s="18" t="s">
        <v>326</v>
      </c>
      <c r="D151" s="17" t="s">
        <v>327</v>
      </c>
      <c r="E151">
        <v>2016</v>
      </c>
      <c r="F151">
        <v>2</v>
      </c>
      <c r="G151" s="17" t="s">
        <v>32</v>
      </c>
      <c r="H151" s="17" t="s">
        <v>45</v>
      </c>
      <c r="I151" s="17" t="s">
        <v>46</v>
      </c>
      <c r="J151" s="17" t="s">
        <v>31</v>
      </c>
      <c r="K151" s="17" t="s">
        <v>89</v>
      </c>
      <c r="L151" s="17" t="s">
        <v>89</v>
      </c>
    </row>
    <row r="152" spans="1:12" hidden="1" x14ac:dyDescent="0.3">
      <c r="A152">
        <v>163</v>
      </c>
      <c r="B152" s="17" t="s">
        <v>85</v>
      </c>
      <c r="C152" s="18" t="s">
        <v>326</v>
      </c>
      <c r="D152" s="17" t="s">
        <v>323</v>
      </c>
      <c r="E152">
        <v>2015</v>
      </c>
      <c r="F152">
        <v>3</v>
      </c>
      <c r="G152" s="17" t="s">
        <v>32</v>
      </c>
      <c r="H152" s="17" t="s">
        <v>45</v>
      </c>
      <c r="I152" s="17" t="s">
        <v>46</v>
      </c>
      <c r="J152" s="17" t="s">
        <v>31</v>
      </c>
      <c r="K152" s="17" t="s">
        <v>89</v>
      </c>
      <c r="L152" s="17" t="s">
        <v>89</v>
      </c>
    </row>
    <row r="153" spans="1:12" hidden="1" x14ac:dyDescent="0.3">
      <c r="A153">
        <v>164</v>
      </c>
      <c r="B153" s="17" t="s">
        <v>23</v>
      </c>
      <c r="C153" s="18" t="s">
        <v>328</v>
      </c>
      <c r="D153" s="17" t="s">
        <v>329</v>
      </c>
      <c r="E153">
        <v>2015</v>
      </c>
      <c r="F153">
        <v>3</v>
      </c>
      <c r="G153" s="17" t="s">
        <v>32</v>
      </c>
      <c r="H153" s="17" t="s">
        <v>45</v>
      </c>
      <c r="I153" s="17" t="s">
        <v>46</v>
      </c>
      <c r="J153" s="17" t="s">
        <v>31</v>
      </c>
      <c r="K153" s="17" t="s">
        <v>89</v>
      </c>
      <c r="L153" s="17" t="s">
        <v>89</v>
      </c>
    </row>
    <row r="154" spans="1:12" hidden="1" x14ac:dyDescent="0.3">
      <c r="A154">
        <v>166</v>
      </c>
      <c r="B154" s="17" t="s">
        <v>28</v>
      </c>
      <c r="C154" s="18" t="s">
        <v>330</v>
      </c>
      <c r="D154" s="17" t="s">
        <v>331</v>
      </c>
      <c r="E154">
        <v>2015</v>
      </c>
      <c r="F154">
        <v>3</v>
      </c>
      <c r="G154" s="17" t="s">
        <v>32</v>
      </c>
      <c r="H154" s="17" t="s">
        <v>45</v>
      </c>
      <c r="I154" s="17" t="s">
        <v>46</v>
      </c>
      <c r="J154" s="17" t="s">
        <v>31</v>
      </c>
      <c r="K154" s="17" t="s">
        <v>89</v>
      </c>
      <c r="L154" s="17" t="s">
        <v>89</v>
      </c>
    </row>
    <row r="155" spans="1:12" hidden="1" x14ac:dyDescent="0.3">
      <c r="A155">
        <v>167</v>
      </c>
      <c r="B155" s="17" t="s">
        <v>23</v>
      </c>
      <c r="C155" s="18" t="s">
        <v>332</v>
      </c>
      <c r="D155" s="17" t="s">
        <v>333</v>
      </c>
      <c r="E155">
        <v>2014</v>
      </c>
      <c r="F155">
        <v>4</v>
      </c>
      <c r="G155" s="17" t="s">
        <v>32</v>
      </c>
      <c r="H155" s="17" t="s">
        <v>45</v>
      </c>
      <c r="I155" s="17" t="s">
        <v>46</v>
      </c>
      <c r="J155" s="17" t="s">
        <v>31</v>
      </c>
      <c r="K155" s="17" t="s">
        <v>89</v>
      </c>
      <c r="L155" s="17" t="s">
        <v>89</v>
      </c>
    </row>
    <row r="156" spans="1:12" hidden="1" x14ac:dyDescent="0.3">
      <c r="A156">
        <v>168</v>
      </c>
      <c r="B156" s="17" t="s">
        <v>86</v>
      </c>
      <c r="C156" s="18" t="s">
        <v>332</v>
      </c>
      <c r="D156" s="17" t="s">
        <v>334</v>
      </c>
      <c r="E156">
        <v>2015</v>
      </c>
      <c r="F156">
        <v>3</v>
      </c>
      <c r="G156" s="17" t="s">
        <v>32</v>
      </c>
      <c r="H156" s="17" t="s">
        <v>45</v>
      </c>
      <c r="I156" s="17" t="s">
        <v>46</v>
      </c>
      <c r="J156" s="17" t="s">
        <v>31</v>
      </c>
      <c r="K156" s="17" t="s">
        <v>89</v>
      </c>
      <c r="L156" s="17" t="s">
        <v>89</v>
      </c>
    </row>
    <row r="157" spans="1:12" hidden="1" x14ac:dyDescent="0.3">
      <c r="A157">
        <v>169</v>
      </c>
      <c r="B157" s="17" t="s">
        <v>67</v>
      </c>
      <c r="C157" s="18" t="s">
        <v>335</v>
      </c>
      <c r="D157" s="17" t="s">
        <v>309</v>
      </c>
      <c r="E157">
        <v>2015</v>
      </c>
      <c r="F157">
        <v>3</v>
      </c>
      <c r="G157" s="17" t="s">
        <v>32</v>
      </c>
      <c r="H157" s="17" t="s">
        <v>45</v>
      </c>
      <c r="I157" s="17" t="s">
        <v>46</v>
      </c>
      <c r="J157" s="17" t="s">
        <v>31</v>
      </c>
      <c r="K157" s="17" t="s">
        <v>89</v>
      </c>
      <c r="L157" s="17" t="s">
        <v>89</v>
      </c>
    </row>
    <row r="158" spans="1:12" hidden="1" x14ac:dyDescent="0.3">
      <c r="A158">
        <v>170</v>
      </c>
      <c r="B158" s="17" t="s">
        <v>75</v>
      </c>
      <c r="C158" s="18" t="s">
        <v>336</v>
      </c>
      <c r="D158" s="17" t="s">
        <v>337</v>
      </c>
      <c r="E158">
        <v>2015</v>
      </c>
      <c r="F158">
        <v>3</v>
      </c>
      <c r="G158" s="17" t="s">
        <v>32</v>
      </c>
      <c r="H158" s="17" t="s">
        <v>45</v>
      </c>
      <c r="I158" s="17" t="s">
        <v>46</v>
      </c>
      <c r="J158" s="17" t="s">
        <v>31</v>
      </c>
      <c r="K158" s="17" t="s">
        <v>89</v>
      </c>
      <c r="L158" s="17" t="s">
        <v>89</v>
      </c>
    </row>
    <row r="159" spans="1:12" hidden="1" x14ac:dyDescent="0.3">
      <c r="A159">
        <v>171</v>
      </c>
      <c r="B159" s="17" t="s">
        <v>23</v>
      </c>
      <c r="C159" s="18" t="s">
        <v>338</v>
      </c>
      <c r="D159" s="17" t="s">
        <v>339</v>
      </c>
      <c r="E159">
        <v>2015</v>
      </c>
      <c r="F159">
        <v>3</v>
      </c>
      <c r="G159" s="17" t="s">
        <v>32</v>
      </c>
      <c r="H159" s="17" t="s">
        <v>45</v>
      </c>
      <c r="I159" s="17" t="s">
        <v>46</v>
      </c>
      <c r="J159" s="17" t="s">
        <v>31</v>
      </c>
      <c r="K159" s="17" t="s">
        <v>89</v>
      </c>
      <c r="L159" s="17" t="s">
        <v>89</v>
      </c>
    </row>
    <row r="160" spans="1:12" hidden="1" x14ac:dyDescent="0.3">
      <c r="A160">
        <v>172</v>
      </c>
      <c r="B160" s="17" t="s">
        <v>22</v>
      </c>
      <c r="C160" s="18" t="s">
        <v>340</v>
      </c>
      <c r="D160" s="17" t="s">
        <v>341</v>
      </c>
      <c r="E160">
        <v>2016</v>
      </c>
      <c r="F160">
        <v>2</v>
      </c>
      <c r="G160" s="17" t="s">
        <v>32</v>
      </c>
      <c r="H160" s="17" t="s">
        <v>45</v>
      </c>
      <c r="I160" s="17" t="s">
        <v>46</v>
      </c>
      <c r="J160" s="17" t="s">
        <v>31</v>
      </c>
      <c r="K160" s="17" t="s">
        <v>89</v>
      </c>
      <c r="L160" s="17" t="s">
        <v>89</v>
      </c>
    </row>
    <row r="161" spans="1:12" hidden="1" x14ac:dyDescent="0.3">
      <c r="A161">
        <v>173</v>
      </c>
      <c r="B161" s="17" t="s">
        <v>79</v>
      </c>
      <c r="C161" s="18" t="s">
        <v>342</v>
      </c>
      <c r="D161" s="17" t="s">
        <v>343</v>
      </c>
      <c r="E161">
        <v>2015</v>
      </c>
      <c r="F161">
        <v>3</v>
      </c>
      <c r="G161" s="17" t="s">
        <v>32</v>
      </c>
      <c r="H161" s="17" t="s">
        <v>45</v>
      </c>
      <c r="I161" s="17" t="s">
        <v>46</v>
      </c>
      <c r="J161" s="17" t="s">
        <v>31</v>
      </c>
      <c r="K161" s="17" t="s">
        <v>89</v>
      </c>
      <c r="L161" s="17" t="s">
        <v>89</v>
      </c>
    </row>
    <row r="162" spans="1:12" hidden="1" x14ac:dyDescent="0.3">
      <c r="A162">
        <v>174</v>
      </c>
      <c r="B162" s="17" t="s">
        <v>23</v>
      </c>
      <c r="C162" s="18" t="s">
        <v>302</v>
      </c>
      <c r="D162" s="17" t="s">
        <v>344</v>
      </c>
      <c r="E162">
        <v>2014</v>
      </c>
      <c r="F162">
        <v>4</v>
      </c>
      <c r="G162" s="17" t="s">
        <v>32</v>
      </c>
      <c r="H162" s="17" t="s">
        <v>45</v>
      </c>
      <c r="I162" s="17" t="s">
        <v>46</v>
      </c>
      <c r="J162" s="17" t="s">
        <v>31</v>
      </c>
      <c r="K162" s="17" t="s">
        <v>89</v>
      </c>
      <c r="L162" s="17" t="s">
        <v>89</v>
      </c>
    </row>
    <row r="163" spans="1:12" hidden="1" x14ac:dyDescent="0.3">
      <c r="A163">
        <v>175</v>
      </c>
      <c r="B163" s="17" t="s">
        <v>87</v>
      </c>
      <c r="C163" s="18" t="s">
        <v>345</v>
      </c>
      <c r="D163" s="17" t="s">
        <v>346</v>
      </c>
      <c r="E163">
        <v>2015</v>
      </c>
      <c r="F163">
        <v>3</v>
      </c>
      <c r="G163" s="17" t="s">
        <v>32</v>
      </c>
      <c r="H163" s="17" t="s">
        <v>45</v>
      </c>
      <c r="I163" s="17" t="s">
        <v>46</v>
      </c>
      <c r="J163" s="17" t="s">
        <v>31</v>
      </c>
      <c r="K163" s="17" t="s">
        <v>89</v>
      </c>
      <c r="L163" s="17" t="s">
        <v>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B1:M375"/>
  <sheetViews>
    <sheetView showGridLines="0" zoomScaleNormal="100" workbookViewId="0">
      <pane ySplit="15" topLeftCell="A52" activePane="bottomLeft" state="frozenSplit"/>
      <selection pane="bottomLeft" activeCell="G52" sqref="G52"/>
    </sheetView>
  </sheetViews>
  <sheetFormatPr defaultRowHeight="16.5" x14ac:dyDescent="0.3"/>
  <cols>
    <col min="1" max="1" width="2.625" customWidth="1"/>
    <col min="2" max="2" width="5.75" customWidth="1"/>
    <col min="3" max="3" width="13.625" customWidth="1"/>
    <col min="4" max="4" width="16.625" customWidth="1"/>
    <col min="5" max="8" width="13.625" customWidth="1"/>
    <col min="9" max="9" width="2.625" customWidth="1"/>
  </cols>
  <sheetData>
    <row r="1" spans="2:13" ht="30" customHeight="1" x14ac:dyDescent="0.35">
      <c r="B1" s="1" t="s">
        <v>0</v>
      </c>
      <c r="C1" s="2"/>
      <c r="D1" s="2"/>
      <c r="E1" s="2"/>
      <c r="F1" s="2"/>
      <c r="G1" s="2"/>
      <c r="H1" s="2"/>
    </row>
    <row r="2" spans="2:13" ht="30" customHeight="1" x14ac:dyDescent="0.3">
      <c r="B2" s="21" t="s">
        <v>13</v>
      </c>
      <c r="C2" s="21"/>
      <c r="D2" s="21"/>
      <c r="E2" s="21"/>
    </row>
    <row r="3" spans="2:13" x14ac:dyDescent="0.3">
      <c r="B3" s="24" t="s">
        <v>5</v>
      </c>
      <c r="C3" s="24"/>
      <c r="D3" s="25"/>
      <c r="E3" s="7">
        <f>E4-E5</f>
        <v>14395</v>
      </c>
    </row>
    <row r="4" spans="2:13" x14ac:dyDescent="0.3">
      <c r="B4" s="14"/>
      <c r="C4" s="14" t="s">
        <v>17</v>
      </c>
      <c r="D4" s="15"/>
      <c r="E4" s="7">
        <v>15995</v>
      </c>
      <c r="M4">
        <f>1</f>
        <v>1</v>
      </c>
    </row>
    <row r="5" spans="2:13" x14ac:dyDescent="0.3">
      <c r="B5" s="14"/>
      <c r="C5" s="14" t="s">
        <v>18</v>
      </c>
      <c r="D5" s="15"/>
      <c r="E5" s="7">
        <v>1600</v>
      </c>
    </row>
    <row r="6" spans="2:13" x14ac:dyDescent="0.3">
      <c r="B6" s="14"/>
      <c r="C6" s="14" t="s">
        <v>19</v>
      </c>
      <c r="D6" s="15"/>
      <c r="E6" s="7">
        <v>8000</v>
      </c>
    </row>
    <row r="7" spans="2:13" x14ac:dyDescent="0.3">
      <c r="B7" s="22" t="s">
        <v>6</v>
      </c>
      <c r="C7" s="22"/>
      <c r="D7" s="26"/>
      <c r="E7" s="8">
        <v>6.9000000000000006E-2</v>
      </c>
    </row>
    <row r="8" spans="2:13" x14ac:dyDescent="0.3">
      <c r="B8" s="22" t="s">
        <v>7</v>
      </c>
      <c r="C8" s="22"/>
      <c r="D8" s="26"/>
      <c r="E8" s="9">
        <v>4</v>
      </c>
    </row>
    <row r="9" spans="2:13" x14ac:dyDescent="0.3">
      <c r="B9" s="22" t="s">
        <v>8</v>
      </c>
      <c r="C9" s="22"/>
      <c r="D9" s="26"/>
      <c r="E9" s="10">
        <f ca="1">TODAY()</f>
        <v>43245</v>
      </c>
    </row>
    <row r="10" spans="2:13" x14ac:dyDescent="0.3">
      <c r="B10" s="4"/>
      <c r="C10" s="4"/>
      <c r="D10" s="4"/>
    </row>
    <row r="11" spans="2:13" x14ac:dyDescent="0.3">
      <c r="B11" s="22" t="s">
        <v>9</v>
      </c>
      <c r="C11" s="22"/>
      <c r="D11" s="23"/>
      <c r="E11" s="11">
        <f ca="1">IFERROR(IF(Values_Entered,Monthly_Payment,""), "")</f>
        <v>344.03872937135378</v>
      </c>
    </row>
    <row r="12" spans="2:13" x14ac:dyDescent="0.3">
      <c r="B12" s="22" t="s">
        <v>10</v>
      </c>
      <c r="C12" s="22"/>
      <c r="D12" s="23"/>
      <c r="E12" s="12">
        <f ca="1">IFERROR(IF(Values_Entered,Loan_Years*12,""), "")</f>
        <v>48</v>
      </c>
    </row>
    <row r="13" spans="2:13" x14ac:dyDescent="0.3">
      <c r="B13" s="22" t="s">
        <v>11</v>
      </c>
      <c r="C13" s="22"/>
      <c r="D13" s="23"/>
      <c r="E13" s="11">
        <f ca="1">IFERROR(IF(Values_Entered,Total_Cost-Loan_Amount,""), "")</f>
        <v>2118.8590098249806</v>
      </c>
    </row>
    <row r="14" spans="2:13" x14ac:dyDescent="0.3">
      <c r="B14" s="22" t="s">
        <v>12</v>
      </c>
      <c r="C14" s="22"/>
      <c r="D14" s="23"/>
      <c r="E14" s="11">
        <f ca="1">IFERROR(IF(Values_Entered,Monthly_Payment*Number_of_Payments,""), "")</f>
        <v>16513.859009824981</v>
      </c>
    </row>
    <row r="15" spans="2:13" ht="62.25" customHeight="1" x14ac:dyDescent="0.3">
      <c r="B15" s="13" t="s">
        <v>1</v>
      </c>
      <c r="C15" s="13" t="s">
        <v>14</v>
      </c>
      <c r="D15" s="13" t="s">
        <v>15</v>
      </c>
      <c r="E15" s="13" t="s">
        <v>4</v>
      </c>
      <c r="F15" s="13" t="s">
        <v>2</v>
      </c>
      <c r="G15" s="13" t="s">
        <v>3</v>
      </c>
      <c r="H15" s="13" t="s">
        <v>16</v>
      </c>
    </row>
    <row r="16" spans="2:13" x14ac:dyDescent="0.3">
      <c r="B16" s="5">
        <f ca="1">IFERROR(IF(Loan_Not_Paid*Values_Entered,Payment_Number,""), "")</f>
        <v>1</v>
      </c>
      <c r="C16" s="3">
        <f ca="1">IFERROR(IF(Loan_Not_Paid*Values_Entered,Payment_Date,""), "")</f>
        <v>43276</v>
      </c>
      <c r="D16" s="6">
        <f ca="1">IFERROR(IF(Loan_Not_Paid*Values_Entered,Beginning_Balance,""), "")</f>
        <v>14395</v>
      </c>
      <c r="E16" s="6">
        <f ca="1">IFERROR(IF(Loan_Not_Paid*Values_Entered,Monthly_Payment,""), "")</f>
        <v>344.03872937135378</v>
      </c>
      <c r="F16" s="6">
        <f ca="1">IFERROR(IF(Loan_Not_Paid*Values_Entered,Principal,""), "")</f>
        <v>261.26747937135377</v>
      </c>
      <c r="G16" s="6">
        <f ca="1">IFERROR(IF(Loan_Not_Paid*Values_Entered,Interest,""), "")</f>
        <v>82.771250000000009</v>
      </c>
      <c r="H16" s="6">
        <f ca="1">IFERROR(IF(Loan_Not_Paid*Values_Entered,Ending_Balance,""), "")</f>
        <v>14133.732520628651</v>
      </c>
    </row>
    <row r="17" spans="2:8" x14ac:dyDescent="0.3">
      <c r="B17" s="5">
        <f ca="1">IFERROR(IF(Loan_Not_Paid*Values_Entered,Payment_Number,""), "")</f>
        <v>2</v>
      </c>
      <c r="C17" s="3">
        <f ca="1">IFERROR(IF(Loan_Not_Paid*Values_Entered,Payment_Date,""), "")</f>
        <v>43306</v>
      </c>
      <c r="D17" s="6">
        <f ca="1">IFERROR(IF(Loan_Not_Paid*Values_Entered,Beginning_Balance,""), "")</f>
        <v>14133.732520628651</v>
      </c>
      <c r="E17" s="6">
        <f ca="1">IFERROR(IF(Loan_Not_Paid*Values_Entered,Monthly_Payment,""), "")</f>
        <v>344.03872937135378</v>
      </c>
      <c r="F17" s="6">
        <f ca="1">IFERROR(IF(Loan_Not_Paid*Values_Entered,Principal,""), "")</f>
        <v>262.76976737773907</v>
      </c>
      <c r="G17" s="6">
        <f ca="1">IFERROR(IF(Loan_Not_Paid*Values_Entered,Interest,""), "")</f>
        <v>81.268961993614724</v>
      </c>
      <c r="H17" s="6">
        <f ca="1">IFERROR(IF(Loan_Not_Paid*Values_Entered,Ending_Balance,""), "")</f>
        <v>13870.962753250913</v>
      </c>
    </row>
    <row r="18" spans="2:8" x14ac:dyDescent="0.3">
      <c r="B18" s="5">
        <f ca="1">IFERROR(IF(Loan_Not_Paid*Values_Entered,Payment_Number,""), "")</f>
        <v>3</v>
      </c>
      <c r="C18" s="3">
        <f ca="1">IFERROR(IF(Loan_Not_Paid*Values_Entered,Payment_Date,""), "")</f>
        <v>43337</v>
      </c>
      <c r="D18" s="6">
        <f ca="1">IFERROR(IF(Loan_Not_Paid*Values_Entered,Beginning_Balance,""), "")</f>
        <v>13870.962753250913</v>
      </c>
      <c r="E18" s="6">
        <f ca="1">IFERROR(IF(Loan_Not_Paid*Values_Entered,Monthly_Payment,""), "")</f>
        <v>344.03872937135378</v>
      </c>
      <c r="F18" s="6">
        <f ca="1">IFERROR(IF(Loan_Not_Paid*Values_Entered,Principal,""), "")</f>
        <v>264.28069354016105</v>
      </c>
      <c r="G18" s="6">
        <f ca="1">IFERROR(IF(Loan_Not_Paid*Values_Entered,Interest,""), "")</f>
        <v>79.758035831192728</v>
      </c>
      <c r="H18" s="6">
        <f ca="1">IFERROR(IF(Loan_Not_Paid*Values_Entered,Ending_Balance,""), "")</f>
        <v>13606.68205971076</v>
      </c>
    </row>
    <row r="19" spans="2:8" x14ac:dyDescent="0.3">
      <c r="B19" s="5">
        <f ca="1">IFERROR(IF(Loan_Not_Paid*Values_Entered,Payment_Number,""), "")</f>
        <v>4</v>
      </c>
      <c r="C19" s="3">
        <f ca="1">IFERROR(IF(Loan_Not_Paid*Values_Entered,Payment_Date,""), "")</f>
        <v>43368</v>
      </c>
      <c r="D19" s="6">
        <f ca="1">IFERROR(IF(Loan_Not_Paid*Values_Entered,Beginning_Balance,""), "")</f>
        <v>13606.68205971076</v>
      </c>
      <c r="E19" s="6">
        <f ca="1">IFERROR(IF(Loan_Not_Paid*Values_Entered,Monthly_Payment,""), "")</f>
        <v>344.03872937135378</v>
      </c>
      <c r="F19" s="6">
        <f ca="1">IFERROR(IF(Loan_Not_Paid*Values_Entered,Principal,""), "")</f>
        <v>265.80030752801702</v>
      </c>
      <c r="G19" s="6">
        <f ca="1">IFERROR(IF(Loan_Not_Paid*Values_Entered,Interest,""), "")</f>
        <v>78.238421843336809</v>
      </c>
      <c r="H19" s="6">
        <f ca="1">IFERROR(IF(Loan_Not_Paid*Values_Entered,Ending_Balance,""), "")</f>
        <v>13340.881752182746</v>
      </c>
    </row>
    <row r="20" spans="2:8" x14ac:dyDescent="0.3">
      <c r="B20" s="5">
        <f ca="1">IFERROR(IF(Loan_Not_Paid*Values_Entered,Payment_Number,""), "")</f>
        <v>5</v>
      </c>
      <c r="C20" s="3">
        <f ca="1">IFERROR(IF(Loan_Not_Paid*Values_Entered,Payment_Date,""), "")</f>
        <v>43398</v>
      </c>
      <c r="D20" s="6">
        <f ca="1">IFERROR(IF(Loan_Not_Paid*Values_Entered,Beginning_Balance,""), "")</f>
        <v>13340.881752182746</v>
      </c>
      <c r="E20" s="6">
        <f ca="1">IFERROR(IF(Loan_Not_Paid*Values_Entered,Monthly_Payment,""), "")</f>
        <v>344.03872937135378</v>
      </c>
      <c r="F20" s="6">
        <f ca="1">IFERROR(IF(Loan_Not_Paid*Values_Entered,Principal,""), "")</f>
        <v>267.32865929630304</v>
      </c>
      <c r="G20" s="6">
        <f ca="1">IFERROR(IF(Loan_Not_Paid*Values_Entered,Interest,""), "")</f>
        <v>76.710070075050709</v>
      </c>
      <c r="H20" s="6">
        <f ca="1">IFERROR(IF(Loan_Not_Paid*Values_Entered,Ending_Balance,""), "")</f>
        <v>13073.55309288645</v>
      </c>
    </row>
    <row r="21" spans="2:8" x14ac:dyDescent="0.3">
      <c r="B21" s="5">
        <f ca="1">IFERROR(IF(Loan_Not_Paid*Values_Entered,Payment_Number,""), "")</f>
        <v>6</v>
      </c>
      <c r="C21" s="3">
        <f ca="1">IFERROR(IF(Loan_Not_Paid*Values_Entered,Payment_Date,""), "")</f>
        <v>43429</v>
      </c>
      <c r="D21" s="6">
        <f ca="1">IFERROR(IF(Loan_Not_Paid*Values_Entered,Beginning_Balance,""), "")</f>
        <v>13073.55309288645</v>
      </c>
      <c r="E21" s="6">
        <f ca="1">IFERROR(IF(Loan_Not_Paid*Values_Entered,Monthly_Payment,""), "")</f>
        <v>344.03872937135378</v>
      </c>
      <c r="F21" s="6">
        <f ca="1">IFERROR(IF(Loan_Not_Paid*Values_Entered,Principal,""), "")</f>
        <v>268.86579908725685</v>
      </c>
      <c r="G21" s="6">
        <f ca="1">IFERROR(IF(Loan_Not_Paid*Values_Entered,Interest,""), "")</f>
        <v>75.17293028409695</v>
      </c>
      <c r="H21" s="6">
        <f ca="1">IFERROR(IF(Loan_Not_Paid*Values_Entered,Ending_Balance,""), "")</f>
        <v>12804.687293799192</v>
      </c>
    </row>
    <row r="22" spans="2:8" x14ac:dyDescent="0.3">
      <c r="B22" s="5">
        <f ca="1">IFERROR(IF(Loan_Not_Paid*Values_Entered,Payment_Number,""), "")</f>
        <v>7</v>
      </c>
      <c r="C22" s="3">
        <f ca="1">IFERROR(IF(Loan_Not_Paid*Values_Entered,Payment_Date,""), "")</f>
        <v>43459</v>
      </c>
      <c r="D22" s="6">
        <f ca="1">IFERROR(IF(Loan_Not_Paid*Values_Entered,Beginning_Balance,""), "")</f>
        <v>12804.687293799192</v>
      </c>
      <c r="E22" s="6">
        <f ca="1">IFERROR(IF(Loan_Not_Paid*Values_Entered,Monthly_Payment,""), "")</f>
        <v>344.03872937135378</v>
      </c>
      <c r="F22" s="6">
        <f ca="1">IFERROR(IF(Loan_Not_Paid*Values_Entered,Principal,""), "")</f>
        <v>270.41177743200859</v>
      </c>
      <c r="G22" s="6">
        <f ca="1">IFERROR(IF(Loan_Not_Paid*Values_Entered,Interest,""), "")</f>
        <v>73.626951939345233</v>
      </c>
      <c r="H22" s="6">
        <f ca="1">IFERROR(IF(Loan_Not_Paid*Values_Entered,Ending_Balance,""), "")</f>
        <v>12534.275516367186</v>
      </c>
    </row>
    <row r="23" spans="2:8" x14ac:dyDescent="0.3">
      <c r="B23" s="5">
        <f ca="1">IFERROR(IF(Loan_Not_Paid*Values_Entered,Payment_Number,""), "")</f>
        <v>8</v>
      </c>
      <c r="C23" s="3">
        <f ca="1">IFERROR(IF(Loan_Not_Paid*Values_Entered,Payment_Date,""), "")</f>
        <v>43490</v>
      </c>
      <c r="D23" s="6">
        <f ca="1">IFERROR(IF(Loan_Not_Paid*Values_Entered,Beginning_Balance,""), "")</f>
        <v>12534.275516367186</v>
      </c>
      <c r="E23" s="6">
        <f ca="1">IFERROR(IF(Loan_Not_Paid*Values_Entered,Monthly_Payment,""), "")</f>
        <v>344.03872937135378</v>
      </c>
      <c r="F23" s="6">
        <f ca="1">IFERROR(IF(Loan_Not_Paid*Values_Entered,Principal,""), "")</f>
        <v>271.96664515224256</v>
      </c>
      <c r="G23" s="6">
        <f ca="1">IFERROR(IF(Loan_Not_Paid*Values_Entered,Interest,""), "")</f>
        <v>72.07208421911119</v>
      </c>
      <c r="H23" s="6">
        <f ca="1">IFERROR(IF(Loan_Not_Paid*Values_Entered,Ending_Balance,""), "")</f>
        <v>12262.308871214951</v>
      </c>
    </row>
    <row r="24" spans="2:8" x14ac:dyDescent="0.3">
      <c r="B24" s="5">
        <f ca="1">IFERROR(IF(Loan_Not_Paid*Values_Entered,Payment_Number,""), "")</f>
        <v>9</v>
      </c>
      <c r="C24" s="3">
        <f ca="1">IFERROR(IF(Loan_Not_Paid*Values_Entered,Payment_Date,""), "")</f>
        <v>43521</v>
      </c>
      <c r="D24" s="6">
        <f ca="1">IFERROR(IF(Loan_Not_Paid*Values_Entered,Beginning_Balance,""), "")</f>
        <v>12262.308871214951</v>
      </c>
      <c r="E24" s="6">
        <f ca="1">IFERROR(IF(Loan_Not_Paid*Values_Entered,Monthly_Payment,""), "")</f>
        <v>344.03872937135378</v>
      </c>
      <c r="F24" s="6">
        <f ca="1">IFERROR(IF(Loan_Not_Paid*Values_Entered,Principal,""), "")</f>
        <v>273.53045336186801</v>
      </c>
      <c r="G24" s="6">
        <f ca="1">IFERROR(IF(Loan_Not_Paid*Values_Entered,Interest,""), "")</f>
        <v>70.508276009485783</v>
      </c>
      <c r="H24" s="6">
        <f ca="1">IFERROR(IF(Loan_Not_Paid*Values_Entered,Ending_Balance,""), "")</f>
        <v>11988.778417853086</v>
      </c>
    </row>
    <row r="25" spans="2:8" x14ac:dyDescent="0.3">
      <c r="B25" s="5">
        <f ca="1">IFERROR(IF(Loan_Not_Paid*Values_Entered,Payment_Number,""), "")</f>
        <v>10</v>
      </c>
      <c r="C25" s="3">
        <f ca="1">IFERROR(IF(Loan_Not_Paid*Values_Entered,Payment_Date,""), "")</f>
        <v>43549</v>
      </c>
      <c r="D25" s="6">
        <f ca="1">IFERROR(IF(Loan_Not_Paid*Values_Entered,Beginning_Balance,""), "")</f>
        <v>11988.778417853086</v>
      </c>
      <c r="E25" s="6">
        <f ca="1">IFERROR(IF(Loan_Not_Paid*Values_Entered,Monthly_Payment,""), "")</f>
        <v>344.03872937135378</v>
      </c>
      <c r="F25" s="6">
        <f ca="1">IFERROR(IF(Loan_Not_Paid*Values_Entered,Principal,""), "")</f>
        <v>275.10325346869871</v>
      </c>
      <c r="G25" s="6">
        <f ca="1">IFERROR(IF(Loan_Not_Paid*Values_Entered,Interest,""), "")</f>
        <v>68.935475902655043</v>
      </c>
      <c r="H25" s="6">
        <f ca="1">IFERROR(IF(Loan_Not_Paid*Values_Entered,Ending_Balance,""), "")</f>
        <v>11713.675164384387</v>
      </c>
    </row>
    <row r="26" spans="2:8" x14ac:dyDescent="0.3">
      <c r="B26" s="5">
        <f ca="1">IFERROR(IF(Loan_Not_Paid*Values_Entered,Payment_Number,""), "")</f>
        <v>11</v>
      </c>
      <c r="C26" s="3">
        <f ca="1">IFERROR(IF(Loan_Not_Paid*Values_Entered,Payment_Date,""), "")</f>
        <v>43580</v>
      </c>
      <c r="D26" s="6">
        <f ca="1">IFERROR(IF(Loan_Not_Paid*Values_Entered,Beginning_Balance,""), "")</f>
        <v>11713.675164384387</v>
      </c>
      <c r="E26" s="6">
        <f ca="1">IFERROR(IF(Loan_Not_Paid*Values_Entered,Monthly_Payment,""), "")</f>
        <v>344.03872937135378</v>
      </c>
      <c r="F26" s="6">
        <f ca="1">IFERROR(IF(Loan_Not_Paid*Values_Entered,Principal,""), "")</f>
        <v>276.68509717614376</v>
      </c>
      <c r="G26" s="6">
        <f ca="1">IFERROR(IF(Loan_Not_Paid*Values_Entered,Interest,""), "")</f>
        <v>67.353632195210011</v>
      </c>
      <c r="H26" s="6">
        <f ca="1">IFERROR(IF(Loan_Not_Paid*Values_Entered,Ending_Balance,""), "")</f>
        <v>11436.990067208257</v>
      </c>
    </row>
    <row r="27" spans="2:8" x14ac:dyDescent="0.3">
      <c r="B27" s="5">
        <f ca="1">IFERROR(IF(Loan_Not_Paid*Values_Entered,Payment_Number,""), "")</f>
        <v>12</v>
      </c>
      <c r="C27" s="3">
        <f ca="1">IFERROR(IF(Loan_Not_Paid*Values_Entered,Payment_Date,""), "")</f>
        <v>43610</v>
      </c>
      <c r="D27" s="6">
        <f ca="1">IFERROR(IF(Loan_Not_Paid*Values_Entered,Beginning_Balance,""), "")</f>
        <v>11436.990067208257</v>
      </c>
      <c r="E27" s="6">
        <f ca="1">IFERROR(IF(Loan_Not_Paid*Values_Entered,Monthly_Payment,""), "")</f>
        <v>344.03872937135378</v>
      </c>
      <c r="F27" s="6">
        <f ca="1">IFERROR(IF(Loan_Not_Paid*Values_Entered,Principal,""), "")</f>
        <v>278.27603648490657</v>
      </c>
      <c r="G27" s="6">
        <f ca="1">IFERROR(IF(Loan_Not_Paid*Values_Entered,Interest,""), "")</f>
        <v>65.762692886447212</v>
      </c>
      <c r="H27" s="6">
        <f ca="1">IFERROR(IF(Loan_Not_Paid*Values_Entered,Ending_Balance,""), "")</f>
        <v>11158.714030723349</v>
      </c>
    </row>
    <row r="28" spans="2:8" x14ac:dyDescent="0.3">
      <c r="B28" s="5">
        <f ca="1">IFERROR(IF(Loan_Not_Paid*Values_Entered,Payment_Number,""), "")</f>
        <v>13</v>
      </c>
      <c r="C28" s="3">
        <f ca="1">IFERROR(IF(Loan_Not_Paid*Values_Entered,Payment_Date,""), "")</f>
        <v>43641</v>
      </c>
      <c r="D28" s="6">
        <f ca="1">IFERROR(IF(Loan_Not_Paid*Values_Entered,Beginning_Balance,""), "")</f>
        <v>11158.714030723349</v>
      </c>
      <c r="E28" s="6">
        <f ca="1">IFERROR(IF(Loan_Not_Paid*Values_Entered,Monthly_Payment,""), "")</f>
        <v>344.03872937135378</v>
      </c>
      <c r="F28" s="6">
        <f ca="1">IFERROR(IF(Loan_Not_Paid*Values_Entered,Principal,""), "")</f>
        <v>279.8761236946948</v>
      </c>
      <c r="G28" s="6">
        <f ca="1">IFERROR(IF(Loan_Not_Paid*Values_Entered,Interest,""), "")</f>
        <v>64.162605676658984</v>
      </c>
      <c r="H28" s="6">
        <f ca="1">IFERROR(IF(Loan_Not_Paid*Values_Entered,Ending_Balance,""), "")</f>
        <v>10878.837907028668</v>
      </c>
    </row>
    <row r="29" spans="2:8" x14ac:dyDescent="0.3">
      <c r="B29" s="5">
        <f ca="1">IFERROR(IF(Loan_Not_Paid*Values_Entered,Payment_Number,""), "")</f>
        <v>14</v>
      </c>
      <c r="C29" s="3">
        <f ca="1">IFERROR(IF(Loan_Not_Paid*Values_Entered,Payment_Date,""), "")</f>
        <v>43671</v>
      </c>
      <c r="D29" s="6">
        <f ca="1">IFERROR(IF(Loan_Not_Paid*Values_Entered,Beginning_Balance,""), "")</f>
        <v>10878.837907028668</v>
      </c>
      <c r="E29" s="6">
        <f ca="1">IFERROR(IF(Loan_Not_Paid*Values_Entered,Monthly_Payment,""), "")</f>
        <v>344.03872937135378</v>
      </c>
      <c r="F29" s="6">
        <f ca="1">IFERROR(IF(Loan_Not_Paid*Values_Entered,Principal,""), "")</f>
        <v>281.48541140593932</v>
      </c>
      <c r="G29" s="6">
        <f ca="1">IFERROR(IF(Loan_Not_Paid*Values_Entered,Interest,""), "")</f>
        <v>62.553317965414493</v>
      </c>
      <c r="H29" s="6">
        <f ca="1">IFERROR(IF(Loan_Not_Paid*Values_Entered,Ending_Balance,""), "")</f>
        <v>10597.352495622725</v>
      </c>
    </row>
    <row r="30" spans="2:8" x14ac:dyDescent="0.3">
      <c r="B30" s="5">
        <f ca="1">IFERROR(IF(Loan_Not_Paid*Values_Entered,Payment_Number,""), "")</f>
        <v>15</v>
      </c>
      <c r="C30" s="3">
        <f ca="1">IFERROR(IF(Loan_Not_Paid*Values_Entered,Payment_Date,""), "")</f>
        <v>43702</v>
      </c>
      <c r="D30" s="6">
        <f ca="1">IFERROR(IF(Loan_Not_Paid*Values_Entered,Beginning_Balance,""), "")</f>
        <v>10597.352495622725</v>
      </c>
      <c r="E30" s="6">
        <f ca="1">IFERROR(IF(Loan_Not_Paid*Values_Entered,Monthly_Payment,""), "")</f>
        <v>344.03872937135378</v>
      </c>
      <c r="F30" s="6">
        <f ca="1">IFERROR(IF(Loan_Not_Paid*Values_Entered,Principal,""), "")</f>
        <v>283.10395252152341</v>
      </c>
      <c r="G30" s="6">
        <f ca="1">IFERROR(IF(Loan_Not_Paid*Values_Entered,Interest,""), "")</f>
        <v>60.934776849830342</v>
      </c>
      <c r="H30" s="6">
        <f ca="1">IFERROR(IF(Loan_Not_Paid*Values_Entered,Ending_Balance,""), "")</f>
        <v>10314.248543101203</v>
      </c>
    </row>
    <row r="31" spans="2:8" x14ac:dyDescent="0.3">
      <c r="B31" s="5">
        <f ca="1">IFERROR(IF(Loan_Not_Paid*Values_Entered,Payment_Number,""), "")</f>
        <v>16</v>
      </c>
      <c r="C31" s="3">
        <f ca="1">IFERROR(IF(Loan_Not_Paid*Values_Entered,Payment_Date,""), "")</f>
        <v>43733</v>
      </c>
      <c r="D31" s="6">
        <f ca="1">IFERROR(IF(Loan_Not_Paid*Values_Entered,Beginning_Balance,""), "")</f>
        <v>10314.248543101203</v>
      </c>
      <c r="E31" s="6">
        <f ca="1">IFERROR(IF(Loan_Not_Paid*Values_Entered,Monthly_Payment,""), "")</f>
        <v>344.03872937135378</v>
      </c>
      <c r="F31" s="6">
        <f ca="1">IFERROR(IF(Loan_Not_Paid*Values_Entered,Principal,""), "")</f>
        <v>284.73180024852218</v>
      </c>
      <c r="G31" s="6">
        <f ca="1">IFERROR(IF(Loan_Not_Paid*Values_Entered,Interest,""), "")</f>
        <v>59.306929122831576</v>
      </c>
      <c r="H31" s="6">
        <f ca="1">IFERROR(IF(Loan_Not_Paid*Values_Entered,Ending_Balance,""), "")</f>
        <v>10029.516742852693</v>
      </c>
    </row>
    <row r="32" spans="2:8" x14ac:dyDescent="0.3">
      <c r="B32" s="5">
        <f ca="1">IFERROR(IF(Loan_Not_Paid*Values_Entered,Payment_Number,""), "")</f>
        <v>17</v>
      </c>
      <c r="C32" s="3">
        <f ca="1">IFERROR(IF(Loan_Not_Paid*Values_Entered,Payment_Date,""), "")</f>
        <v>43763</v>
      </c>
      <c r="D32" s="6">
        <f ca="1">IFERROR(IF(Loan_Not_Paid*Values_Entered,Beginning_Balance,""), "")</f>
        <v>10029.516742852693</v>
      </c>
      <c r="E32" s="6">
        <f ca="1">IFERROR(IF(Loan_Not_Paid*Values_Entered,Monthly_Payment,""), "")</f>
        <v>344.03872937135378</v>
      </c>
      <c r="F32" s="6">
        <f ca="1">IFERROR(IF(Loan_Not_Paid*Values_Entered,Principal,""), "")</f>
        <v>286.3690080999512</v>
      </c>
      <c r="G32" s="6">
        <f ca="1">IFERROR(IF(Loan_Not_Paid*Values_Entered,Interest,""), "")</f>
        <v>57.669721271402587</v>
      </c>
      <c r="H32" s="6">
        <f ca="1">IFERROR(IF(Loan_Not_Paid*Values_Entered,Ending_Balance,""), "")</f>
        <v>9743.1477347527416</v>
      </c>
    </row>
    <row r="33" spans="2:8" x14ac:dyDescent="0.3">
      <c r="B33" s="5">
        <f ca="1">IFERROR(IF(Loan_Not_Paid*Values_Entered,Payment_Number,""), "")</f>
        <v>18</v>
      </c>
      <c r="C33" s="3">
        <f ca="1">IFERROR(IF(Loan_Not_Paid*Values_Entered,Payment_Date,""), "")</f>
        <v>43794</v>
      </c>
      <c r="D33" s="6">
        <f ca="1">IFERROR(IF(Loan_Not_Paid*Values_Entered,Beginning_Balance,""), "")</f>
        <v>9743.1477347527416</v>
      </c>
      <c r="E33" s="6">
        <f ca="1">IFERROR(IF(Loan_Not_Paid*Values_Entered,Monthly_Payment,""), "")</f>
        <v>344.03872937135378</v>
      </c>
      <c r="F33" s="6">
        <f ca="1">IFERROR(IF(Loan_Not_Paid*Values_Entered,Principal,""), "")</f>
        <v>288.01562989652587</v>
      </c>
      <c r="G33" s="6">
        <f ca="1">IFERROR(IF(Loan_Not_Paid*Values_Entered,Interest,""), "")</f>
        <v>56.023099474827852</v>
      </c>
      <c r="H33" s="6">
        <f ca="1">IFERROR(IF(Loan_Not_Paid*Values_Entered,Ending_Balance,""), "")</f>
        <v>9455.132104856224</v>
      </c>
    </row>
    <row r="34" spans="2:8" x14ac:dyDescent="0.3">
      <c r="B34" s="5">
        <f ca="1">IFERROR(IF(Loan_Not_Paid*Values_Entered,Payment_Number,""), "")</f>
        <v>19</v>
      </c>
      <c r="C34" s="3">
        <f ca="1">IFERROR(IF(Loan_Not_Paid*Values_Entered,Payment_Date,""), "")</f>
        <v>43824</v>
      </c>
      <c r="D34" s="6">
        <f ca="1">IFERROR(IF(Loan_Not_Paid*Values_Entered,Beginning_Balance,""), "")</f>
        <v>9455.132104856224</v>
      </c>
      <c r="E34" s="6">
        <f ca="1">IFERROR(IF(Loan_Not_Paid*Values_Entered,Monthly_Payment,""), "")</f>
        <v>344.03872937135378</v>
      </c>
      <c r="F34" s="6">
        <f ca="1">IFERROR(IF(Loan_Not_Paid*Values_Entered,Principal,""), "")</f>
        <v>289.67171976843093</v>
      </c>
      <c r="G34" s="6">
        <f ca="1">IFERROR(IF(Loan_Not_Paid*Values_Entered,Interest,""), "")</f>
        <v>54.367009602922835</v>
      </c>
      <c r="H34" s="6">
        <f ca="1">IFERROR(IF(Loan_Not_Paid*Values_Entered,Ending_Balance,""), "")</f>
        <v>9165.4603850877975</v>
      </c>
    </row>
    <row r="35" spans="2:8" x14ac:dyDescent="0.3">
      <c r="B35" s="5">
        <f ca="1">IFERROR(IF(Loan_Not_Paid*Values_Entered,Payment_Number,""), "")</f>
        <v>20</v>
      </c>
      <c r="C35" s="3">
        <f ca="1">IFERROR(IF(Loan_Not_Paid*Values_Entered,Payment_Date,""), "")</f>
        <v>43855</v>
      </c>
      <c r="D35" s="6">
        <f ca="1">IFERROR(IF(Loan_Not_Paid*Values_Entered,Beginning_Balance,""), "")</f>
        <v>9165.4603850877975</v>
      </c>
      <c r="E35" s="6">
        <f ca="1">IFERROR(IF(Loan_Not_Paid*Values_Entered,Monthly_Payment,""), "")</f>
        <v>344.03872937135378</v>
      </c>
      <c r="F35" s="6">
        <f ca="1">IFERROR(IF(Loan_Not_Paid*Values_Entered,Principal,""), "")</f>
        <v>291.33733215709941</v>
      </c>
      <c r="G35" s="6">
        <f ca="1">IFERROR(IF(Loan_Not_Paid*Values_Entered,Interest,""), "")</f>
        <v>52.701397214254349</v>
      </c>
      <c r="H35" s="6">
        <f ca="1">IFERROR(IF(Loan_Not_Paid*Values_Entered,Ending_Balance,""), "")</f>
        <v>8874.1230529307031</v>
      </c>
    </row>
    <row r="36" spans="2:8" x14ac:dyDescent="0.3">
      <c r="B36" s="5">
        <f ca="1">IFERROR(IF(Loan_Not_Paid*Values_Entered,Payment_Number,""), "")</f>
        <v>21</v>
      </c>
      <c r="C36" s="3">
        <f ca="1">IFERROR(IF(Loan_Not_Paid*Values_Entered,Payment_Date,""), "")</f>
        <v>43886</v>
      </c>
      <c r="D36" s="6">
        <f ca="1">IFERROR(IF(Loan_Not_Paid*Values_Entered,Beginning_Balance,""), "")</f>
        <v>8874.1230529307031</v>
      </c>
      <c r="E36" s="6">
        <f ca="1">IFERROR(IF(Loan_Not_Paid*Values_Entered,Monthly_Payment,""), "")</f>
        <v>344.03872937135378</v>
      </c>
      <c r="F36" s="6">
        <f ca="1">IFERROR(IF(Loan_Not_Paid*Values_Entered,Principal,""), "")</f>
        <v>293.01252181700272</v>
      </c>
      <c r="G36" s="6">
        <f ca="1">IFERROR(IF(Loan_Not_Paid*Values_Entered,Interest,""), "")</f>
        <v>51.026207554351039</v>
      </c>
      <c r="H36" s="6">
        <f ca="1">IFERROR(IF(Loan_Not_Paid*Values_Entered,Ending_Balance,""), "")</f>
        <v>8581.1105311137144</v>
      </c>
    </row>
    <row r="37" spans="2:8" x14ac:dyDescent="0.3">
      <c r="B37" s="5">
        <f ca="1">IFERROR(IF(Loan_Not_Paid*Values_Entered,Payment_Number,""), "")</f>
        <v>22</v>
      </c>
      <c r="C37" s="3">
        <f ca="1">IFERROR(IF(Loan_Not_Paid*Values_Entered,Payment_Date,""), "")</f>
        <v>43915</v>
      </c>
      <c r="D37" s="6">
        <f ca="1">IFERROR(IF(Loan_Not_Paid*Values_Entered,Beginning_Balance,""), "")</f>
        <v>8581.1105311137144</v>
      </c>
      <c r="E37" s="6">
        <f ca="1">IFERROR(IF(Loan_Not_Paid*Values_Entered,Monthly_Payment,""), "")</f>
        <v>344.03872937135378</v>
      </c>
      <c r="F37" s="6">
        <f ca="1">IFERROR(IF(Loan_Not_Paid*Values_Entered,Principal,""), "")</f>
        <v>294.69734381745047</v>
      </c>
      <c r="G37" s="6">
        <f ca="1">IFERROR(IF(Loan_Not_Paid*Values_Entered,Interest,""), "")</f>
        <v>49.341385553903258</v>
      </c>
      <c r="H37" s="6">
        <f ca="1">IFERROR(IF(Loan_Not_Paid*Values_Entered,Ending_Balance,""), "")</f>
        <v>8286.4131872962571</v>
      </c>
    </row>
    <row r="38" spans="2:8" x14ac:dyDescent="0.3">
      <c r="B38" s="5">
        <f ca="1">IFERROR(IF(Loan_Not_Paid*Values_Entered,Payment_Number,""), "")</f>
        <v>23</v>
      </c>
      <c r="C38" s="3">
        <f ca="1">IFERROR(IF(Loan_Not_Paid*Values_Entered,Payment_Date,""), "")</f>
        <v>43946</v>
      </c>
      <c r="D38" s="6">
        <f ca="1">IFERROR(IF(Loan_Not_Paid*Values_Entered,Beginning_Balance,""), "")</f>
        <v>8286.4131872962571</v>
      </c>
      <c r="E38" s="6">
        <f ca="1">IFERROR(IF(Loan_Not_Paid*Values_Entered,Monthly_Payment,""), "")</f>
        <v>344.03872937135378</v>
      </c>
      <c r="F38" s="6">
        <f ca="1">IFERROR(IF(Loan_Not_Paid*Values_Entered,Principal,""), "")</f>
        <v>296.39185354440087</v>
      </c>
      <c r="G38" s="6">
        <f ca="1">IFERROR(IF(Loan_Not_Paid*Values_Entered,Interest,""), "")</f>
        <v>47.646875826952922</v>
      </c>
      <c r="H38" s="6">
        <f ca="1">IFERROR(IF(Loan_Not_Paid*Values_Entered,Ending_Balance,""), "")</f>
        <v>7990.021333751869</v>
      </c>
    </row>
    <row r="39" spans="2:8" x14ac:dyDescent="0.3">
      <c r="B39" s="5">
        <f ca="1">IFERROR(IF(Loan_Not_Paid*Values_Entered,Payment_Number,""), "")</f>
        <v>24</v>
      </c>
      <c r="C39" s="3">
        <f ca="1">IFERROR(IF(Loan_Not_Paid*Values_Entered,Payment_Date,""), "")</f>
        <v>43976</v>
      </c>
      <c r="D39" s="6">
        <f ca="1">IFERROR(IF(Loan_Not_Paid*Values_Entered,Beginning_Balance,""), "")</f>
        <v>7990.021333751869</v>
      </c>
      <c r="E39" s="6">
        <f ca="1">IFERROR(IF(Loan_Not_Paid*Values_Entered,Monthly_Payment,""), "")</f>
        <v>344.03872937135378</v>
      </c>
      <c r="F39" s="6">
        <f ca="1">IFERROR(IF(Loan_Not_Paid*Values_Entered,Principal,""), "")</f>
        <v>298.09610670228119</v>
      </c>
      <c r="G39" s="6">
        <f ca="1">IFERROR(IF(Loan_Not_Paid*Values_Entered,Interest,""), "")</f>
        <v>45.94262266907262</v>
      </c>
      <c r="H39" s="6">
        <f ca="1">IFERROR(IF(Loan_Not_Paid*Values_Entered,Ending_Balance,""), "")</f>
        <v>7691.9252270495908</v>
      </c>
    </row>
    <row r="40" spans="2:8" x14ac:dyDescent="0.3">
      <c r="B40" s="5">
        <f ca="1">IFERROR(IF(Loan_Not_Paid*Values_Entered,Payment_Number,""), "")</f>
        <v>25</v>
      </c>
      <c r="C40" s="3">
        <f ca="1">IFERROR(IF(Loan_Not_Paid*Values_Entered,Payment_Date,""), "")</f>
        <v>44007</v>
      </c>
      <c r="D40" s="6">
        <f ca="1">IFERROR(IF(Loan_Not_Paid*Values_Entered,Beginning_Balance,""), "")</f>
        <v>7691.9252270495908</v>
      </c>
      <c r="E40" s="6">
        <f ca="1">IFERROR(IF(Loan_Not_Paid*Values_Entered,Monthly_Payment,""), "")</f>
        <v>344.03872937135378</v>
      </c>
      <c r="F40" s="6">
        <f ca="1">IFERROR(IF(Loan_Not_Paid*Values_Entered,Principal,""), "")</f>
        <v>299.81015931581931</v>
      </c>
      <c r="G40" s="6">
        <f ca="1">IFERROR(IF(Loan_Not_Paid*Values_Entered,Interest,""), "")</f>
        <v>44.228570055534512</v>
      </c>
      <c r="H40" s="6">
        <f ca="1">IFERROR(IF(Loan_Not_Paid*Values_Entered,Ending_Balance,""), "")</f>
        <v>7392.1150677337791</v>
      </c>
    </row>
    <row r="41" spans="2:8" x14ac:dyDescent="0.3">
      <c r="B41" s="5">
        <f ca="1">IFERROR(IF(Loan_Not_Paid*Values_Entered,Payment_Number,""), "")</f>
        <v>26</v>
      </c>
      <c r="C41" s="3">
        <f ca="1">IFERROR(IF(Loan_Not_Paid*Values_Entered,Payment_Date,""), "")</f>
        <v>44037</v>
      </c>
      <c r="D41" s="6">
        <f ca="1">IFERROR(IF(Loan_Not_Paid*Values_Entered,Beginning_Balance,""), "")</f>
        <v>7392.1150677337791</v>
      </c>
      <c r="E41" s="6">
        <f ca="1">IFERROR(IF(Loan_Not_Paid*Values_Entered,Monthly_Payment,""), "")</f>
        <v>344.03872937135378</v>
      </c>
      <c r="F41" s="6">
        <f ca="1">IFERROR(IF(Loan_Not_Paid*Values_Entered,Principal,""), "")</f>
        <v>301.53406773188522</v>
      </c>
      <c r="G41" s="6">
        <f ca="1">IFERROR(IF(Loan_Not_Paid*Values_Entered,Interest,""), "")</f>
        <v>42.504661639468544</v>
      </c>
      <c r="H41" s="6">
        <f ca="1">IFERROR(IF(Loan_Not_Paid*Values_Entered,Ending_Balance,""), "")</f>
        <v>7090.5810000018901</v>
      </c>
    </row>
    <row r="42" spans="2:8" x14ac:dyDescent="0.3">
      <c r="B42" s="5">
        <f ca="1">IFERROR(IF(Loan_Not_Paid*Values_Entered,Payment_Number,""), "")</f>
        <v>27</v>
      </c>
      <c r="C42" s="3">
        <f ca="1">IFERROR(IF(Loan_Not_Paid*Values_Entered,Payment_Date,""), "")</f>
        <v>44068</v>
      </c>
      <c r="D42" s="6">
        <f ca="1">IFERROR(IF(Loan_Not_Paid*Values_Entered,Beginning_Balance,""), "")</f>
        <v>7090.5810000018901</v>
      </c>
      <c r="E42" s="6">
        <f ca="1">IFERROR(IF(Loan_Not_Paid*Values_Entered,Monthly_Payment,""), "")</f>
        <v>344.03872937135378</v>
      </c>
      <c r="F42" s="6">
        <f ca="1">IFERROR(IF(Loan_Not_Paid*Values_Entered,Principal,""), "")</f>
        <v>303.26788862134356</v>
      </c>
      <c r="G42" s="6">
        <f ca="1">IFERROR(IF(Loan_Not_Paid*Values_Entered,Interest,""), "")</f>
        <v>40.770840750010201</v>
      </c>
      <c r="H42" s="6">
        <f ca="1">IFERROR(IF(Loan_Not_Paid*Values_Entered,Ending_Balance,""), "")</f>
        <v>6787.3131113805612</v>
      </c>
    </row>
    <row r="43" spans="2:8" x14ac:dyDescent="0.3">
      <c r="B43" s="5">
        <f ca="1">IFERROR(IF(Loan_Not_Paid*Values_Entered,Payment_Number,""), "")</f>
        <v>28</v>
      </c>
      <c r="C43" s="3">
        <f ca="1">IFERROR(IF(Loan_Not_Paid*Values_Entered,Payment_Date,""), "")</f>
        <v>44099</v>
      </c>
      <c r="D43" s="6">
        <f ca="1">IFERROR(IF(Loan_Not_Paid*Values_Entered,Beginning_Balance,""), "")</f>
        <v>6787.3131113805612</v>
      </c>
      <c r="E43" s="6">
        <f ca="1">IFERROR(IF(Loan_Not_Paid*Values_Entered,Monthly_Payment,""), "")</f>
        <v>344.03872937135378</v>
      </c>
      <c r="F43" s="6">
        <f ca="1">IFERROR(IF(Loan_Not_Paid*Values_Entered,Principal,""), "")</f>
        <v>305.01167898091626</v>
      </c>
      <c r="G43" s="6">
        <f ca="1">IFERROR(IF(Loan_Not_Paid*Values_Entered,Interest,""), "")</f>
        <v>39.027050390437481</v>
      </c>
      <c r="H43" s="6">
        <f ca="1">IFERROR(IF(Loan_Not_Paid*Values_Entered,Ending_Balance,""), "")</f>
        <v>6482.3014323996431</v>
      </c>
    </row>
    <row r="44" spans="2:8" x14ac:dyDescent="0.3">
      <c r="B44" s="5">
        <f ca="1">IFERROR(IF(Loan_Not_Paid*Values_Entered,Payment_Number,""), "")</f>
        <v>29</v>
      </c>
      <c r="C44" s="3">
        <f ca="1">IFERROR(IF(Loan_Not_Paid*Values_Entered,Payment_Date,""), "")</f>
        <v>44129</v>
      </c>
      <c r="D44" s="6">
        <f ca="1">IFERROR(IF(Loan_Not_Paid*Values_Entered,Beginning_Balance,""), "")</f>
        <v>6482.3014323996431</v>
      </c>
      <c r="E44" s="6">
        <f ca="1">IFERROR(IF(Loan_Not_Paid*Values_Entered,Monthly_Payment,""), "")</f>
        <v>344.03872937135378</v>
      </c>
      <c r="F44" s="6">
        <f ca="1">IFERROR(IF(Loan_Not_Paid*Values_Entered,Principal,""), "")</f>
        <v>306.76549613505659</v>
      </c>
      <c r="G44" s="6">
        <f ca="1">IFERROR(IF(Loan_Not_Paid*Values_Entered,Interest,""), "")</f>
        <v>37.273233236297202</v>
      </c>
      <c r="H44" s="6">
        <f ca="1">IFERROR(IF(Loan_Not_Paid*Values_Entered,Ending_Balance,""), "")</f>
        <v>6175.5359362645977</v>
      </c>
    </row>
    <row r="45" spans="2:8" x14ac:dyDescent="0.3">
      <c r="B45" s="5">
        <f ca="1">IFERROR(IF(Loan_Not_Paid*Values_Entered,Payment_Number,""), "")</f>
        <v>30</v>
      </c>
      <c r="C45" s="3">
        <f ca="1">IFERROR(IF(Loan_Not_Paid*Values_Entered,Payment_Date,""), "")</f>
        <v>44160</v>
      </c>
      <c r="D45" s="6">
        <f ca="1">IFERROR(IF(Loan_Not_Paid*Values_Entered,Beginning_Balance,""), "")</f>
        <v>6175.5359362645977</v>
      </c>
      <c r="E45" s="6">
        <f ca="1">IFERROR(IF(Loan_Not_Paid*Values_Entered,Monthly_Payment,""), "")</f>
        <v>344.03872937135378</v>
      </c>
      <c r="F45" s="6">
        <f ca="1">IFERROR(IF(Loan_Not_Paid*Values_Entered,Principal,""), "")</f>
        <v>308.52939773783311</v>
      </c>
      <c r="G45" s="6">
        <f ca="1">IFERROR(IF(Loan_Not_Paid*Values_Entered,Interest,""), "")</f>
        <v>35.509331633520631</v>
      </c>
      <c r="H45" s="6">
        <f ca="1">IFERROR(IF(Loan_Not_Paid*Values_Entered,Ending_Balance,""), "")</f>
        <v>5867.0065385267699</v>
      </c>
    </row>
    <row r="46" spans="2:8" x14ac:dyDescent="0.3">
      <c r="B46" s="5">
        <f ca="1">IFERROR(IF(Loan_Not_Paid*Values_Entered,Payment_Number,""), "")</f>
        <v>31</v>
      </c>
      <c r="C46" s="3">
        <f ca="1">IFERROR(IF(Loan_Not_Paid*Values_Entered,Payment_Date,""), "")</f>
        <v>44190</v>
      </c>
      <c r="D46" s="6">
        <f ca="1">IFERROR(IF(Loan_Not_Paid*Values_Entered,Beginning_Balance,""), "")</f>
        <v>5867.0065385267699</v>
      </c>
      <c r="E46" s="6">
        <f ca="1">IFERROR(IF(Loan_Not_Paid*Values_Entered,Monthly_Payment,""), "")</f>
        <v>344.03872937135378</v>
      </c>
      <c r="F46" s="6">
        <f ca="1">IFERROR(IF(Loan_Not_Paid*Values_Entered,Principal,""), "")</f>
        <v>310.30344177482573</v>
      </c>
      <c r="G46" s="6">
        <f ca="1">IFERROR(IF(Loan_Not_Paid*Values_Entered,Interest,""), "")</f>
        <v>33.735287596528082</v>
      </c>
      <c r="H46" s="6">
        <f ca="1">IFERROR(IF(Loan_Not_Paid*Values_Entered,Ending_Balance,""), "")</f>
        <v>5556.7030967519422</v>
      </c>
    </row>
    <row r="47" spans="2:8" x14ac:dyDescent="0.3">
      <c r="B47" s="5">
        <f ca="1">IFERROR(IF(Loan_Not_Paid*Values_Entered,Payment_Number,""), "")</f>
        <v>32</v>
      </c>
      <c r="C47" s="3">
        <f ca="1">IFERROR(IF(Loan_Not_Paid*Values_Entered,Payment_Date,""), "")</f>
        <v>44221</v>
      </c>
      <c r="D47" s="6">
        <f ca="1">IFERROR(IF(Loan_Not_Paid*Values_Entered,Beginning_Balance,""), "")</f>
        <v>5556.7030967519422</v>
      </c>
      <c r="E47" s="6">
        <f ca="1">IFERROR(IF(Loan_Not_Paid*Values_Entered,Monthly_Payment,""), "")</f>
        <v>344.03872937135378</v>
      </c>
      <c r="F47" s="6">
        <f ca="1">IFERROR(IF(Loan_Not_Paid*Values_Entered,Principal,""), "")</f>
        <v>312.08768656503094</v>
      </c>
      <c r="G47" s="6">
        <f ca="1">IFERROR(IF(Loan_Not_Paid*Values_Entered,Interest,""), "")</f>
        <v>31.951042806322839</v>
      </c>
      <c r="H47" s="6">
        <f ca="1">IFERROR(IF(Loan_Not_Paid*Values_Entered,Ending_Balance,""), "")</f>
        <v>5244.6154101869233</v>
      </c>
    </row>
    <row r="48" spans="2:8" x14ac:dyDescent="0.3">
      <c r="B48" s="5">
        <f ca="1">IFERROR(IF(Loan_Not_Paid*Values_Entered,Payment_Number,""), "")</f>
        <v>33</v>
      </c>
      <c r="C48" s="3">
        <f ca="1">IFERROR(IF(Loan_Not_Paid*Values_Entered,Payment_Date,""), "")</f>
        <v>44252</v>
      </c>
      <c r="D48" s="6">
        <f ca="1">IFERROR(IF(Loan_Not_Paid*Values_Entered,Beginning_Balance,""), "")</f>
        <v>5244.6154101869233</v>
      </c>
      <c r="E48" s="6">
        <f ca="1">IFERROR(IF(Loan_Not_Paid*Values_Entered,Monthly_Payment,""), "")</f>
        <v>344.03872937135378</v>
      </c>
      <c r="F48" s="6">
        <f ca="1">IFERROR(IF(Loan_Not_Paid*Values_Entered,Principal,""), "")</f>
        <v>313.88219076277989</v>
      </c>
      <c r="G48" s="6">
        <f ca="1">IFERROR(IF(Loan_Not_Paid*Values_Entered,Interest,""), "")</f>
        <v>30.156538608573914</v>
      </c>
      <c r="H48" s="6">
        <f ca="1">IFERROR(IF(Loan_Not_Paid*Values_Entered,Ending_Balance,""), "")</f>
        <v>4930.733219424148</v>
      </c>
    </row>
    <row r="49" spans="2:8" x14ac:dyDescent="0.3">
      <c r="B49" s="5">
        <f ca="1">IFERROR(IF(Loan_Not_Paid*Values_Entered,Payment_Number,""), "")</f>
        <v>34</v>
      </c>
      <c r="C49" s="3">
        <f ca="1">IFERROR(IF(Loan_Not_Paid*Values_Entered,Payment_Date,""), "")</f>
        <v>44280</v>
      </c>
      <c r="D49" s="6">
        <f ca="1">IFERROR(IF(Loan_Not_Paid*Values_Entered,Beginning_Balance,""), "")</f>
        <v>4930.733219424148</v>
      </c>
      <c r="E49" s="6">
        <f ca="1">IFERROR(IF(Loan_Not_Paid*Values_Entered,Monthly_Payment,""), "")</f>
        <v>344.03872937135378</v>
      </c>
      <c r="F49" s="6">
        <f ca="1">IFERROR(IF(Loan_Not_Paid*Values_Entered,Principal,""), "")</f>
        <v>315.68701335966585</v>
      </c>
      <c r="G49" s="6">
        <f ca="1">IFERROR(IF(Loan_Not_Paid*Values_Entered,Interest,""), "")</f>
        <v>28.35171601168793</v>
      </c>
      <c r="H49" s="6">
        <f ca="1">IFERROR(IF(Loan_Not_Paid*Values_Entered,Ending_Balance,""), "")</f>
        <v>4615.0462060644913</v>
      </c>
    </row>
    <row r="50" spans="2:8" x14ac:dyDescent="0.3">
      <c r="B50" s="5">
        <f ca="1">IFERROR(IF(Loan_Not_Paid*Values_Entered,Payment_Number,""), "")</f>
        <v>35</v>
      </c>
      <c r="C50" s="3">
        <f ca="1">IFERROR(IF(Loan_Not_Paid*Values_Entered,Payment_Date,""), "")</f>
        <v>44311</v>
      </c>
      <c r="D50" s="6">
        <f ca="1">IFERROR(IF(Loan_Not_Paid*Values_Entered,Beginning_Balance,""), "")</f>
        <v>4615.0462060644913</v>
      </c>
      <c r="E50" s="6">
        <f ca="1">IFERROR(IF(Loan_Not_Paid*Values_Entered,Monthly_Payment,""), "")</f>
        <v>344.03872937135378</v>
      </c>
      <c r="F50" s="6">
        <f ca="1">IFERROR(IF(Loan_Not_Paid*Values_Entered,Principal,""), "")</f>
        <v>317.50221368648391</v>
      </c>
      <c r="G50" s="6">
        <f ca="1">IFERROR(IF(Loan_Not_Paid*Values_Entered,Interest,""), "")</f>
        <v>26.536515684869855</v>
      </c>
      <c r="H50" s="6">
        <f ca="1">IFERROR(IF(Loan_Not_Paid*Values_Entered,Ending_Balance,""), "")</f>
        <v>4297.5439923780086</v>
      </c>
    </row>
    <row r="51" spans="2:8" x14ac:dyDescent="0.3">
      <c r="B51" s="5">
        <f ca="1">IFERROR(IF(Loan_Not_Paid*Values_Entered,Payment_Number,""), "")</f>
        <v>36</v>
      </c>
      <c r="C51" s="3">
        <f ca="1">IFERROR(IF(Loan_Not_Paid*Values_Entered,Payment_Date,""), "")</f>
        <v>44341</v>
      </c>
      <c r="D51" s="6">
        <f ca="1">IFERROR(IF(Loan_Not_Paid*Values_Entered,Beginning_Balance,""), "")</f>
        <v>4297.5439923780086</v>
      </c>
      <c r="E51" s="6">
        <f ca="1">IFERROR(IF(Loan_Not_Paid*Values_Entered,Monthly_Payment,""), "")</f>
        <v>344.03872937135378</v>
      </c>
      <c r="F51" s="6">
        <f ca="1">IFERROR(IF(Loan_Not_Paid*Values_Entered,Principal,""), "")</f>
        <v>319.32785141518121</v>
      </c>
      <c r="G51" s="6">
        <f ca="1">IFERROR(IF(Loan_Not_Paid*Values_Entered,Interest,""), "")</f>
        <v>24.71087795617257</v>
      </c>
      <c r="H51" s="6">
        <f ca="1">IFERROR(IF(Loan_Not_Paid*Values_Entered,Ending_Balance,""), "")</f>
        <v>3978.2161409628407</v>
      </c>
    </row>
    <row r="52" spans="2:8" x14ac:dyDescent="0.3">
      <c r="B52" s="5">
        <f ca="1">IFERROR(IF(Loan_Not_Paid*Values_Entered,Payment_Number,""), "")</f>
        <v>37</v>
      </c>
      <c r="C52" s="3">
        <f ca="1">IFERROR(IF(Loan_Not_Paid*Values_Entered,Payment_Date,""), "")</f>
        <v>44372</v>
      </c>
      <c r="D52" s="6">
        <f ca="1">IFERROR(IF(Loan_Not_Paid*Values_Entered,Beginning_Balance,""), "")</f>
        <v>3978.2161409628407</v>
      </c>
      <c r="E52" s="6">
        <f ca="1">IFERROR(IF(Loan_Not_Paid*Values_Entered,Monthly_Payment,""), "")</f>
        <v>344.03872937135378</v>
      </c>
      <c r="F52" s="6">
        <f ca="1">IFERROR(IF(Loan_Not_Paid*Values_Entered,Principal,""), "")</f>
        <v>321.1639865608185</v>
      </c>
      <c r="G52" s="6">
        <f ca="1">IFERROR(IF(Loan_Not_Paid*Values_Entered,Interest,""), "")</f>
        <v>22.874742810535277</v>
      </c>
      <c r="H52" s="6">
        <f ca="1">IFERROR(IF(Loan_Not_Paid*Values_Entered,Ending_Balance,""), "")</f>
        <v>3657.0521544020321</v>
      </c>
    </row>
    <row r="53" spans="2:8" x14ac:dyDescent="0.3">
      <c r="B53" s="5">
        <f ca="1">IFERROR(IF(Loan_Not_Paid*Values_Entered,Payment_Number,""), "")</f>
        <v>38</v>
      </c>
      <c r="C53" s="3">
        <f ca="1">IFERROR(IF(Loan_Not_Paid*Values_Entered,Payment_Date,""), "")</f>
        <v>44402</v>
      </c>
      <c r="D53" s="6">
        <f ca="1">IFERROR(IF(Loan_Not_Paid*Values_Entered,Beginning_Balance,""), "")</f>
        <v>3657.0521544020321</v>
      </c>
      <c r="E53" s="6">
        <f ca="1">IFERROR(IF(Loan_Not_Paid*Values_Entered,Monthly_Payment,""), "")</f>
        <v>344.03872937135378</v>
      </c>
      <c r="F53" s="6">
        <f ca="1">IFERROR(IF(Loan_Not_Paid*Values_Entered,Principal,""), "")</f>
        <v>323.01067948354319</v>
      </c>
      <c r="G53" s="6">
        <f ca="1">IFERROR(IF(Loan_Not_Paid*Values_Entered,Interest,""), "")</f>
        <v>21.028049887810571</v>
      </c>
      <c r="H53" s="6">
        <f ca="1">IFERROR(IF(Loan_Not_Paid*Values_Entered,Ending_Balance,""), "")</f>
        <v>3334.0414749184802</v>
      </c>
    </row>
    <row r="54" spans="2:8" x14ac:dyDescent="0.3">
      <c r="B54" s="5">
        <f ca="1">IFERROR(IF(Loan_Not_Paid*Values_Entered,Payment_Number,""), "")</f>
        <v>39</v>
      </c>
      <c r="C54" s="3">
        <f ca="1">IFERROR(IF(Loan_Not_Paid*Values_Entered,Payment_Date,""), "")</f>
        <v>44433</v>
      </c>
      <c r="D54" s="6">
        <f ca="1">IFERROR(IF(Loan_Not_Paid*Values_Entered,Beginning_Balance,""), "")</f>
        <v>3334.0414749184802</v>
      </c>
      <c r="E54" s="6">
        <f ca="1">IFERROR(IF(Loan_Not_Paid*Values_Entered,Monthly_Payment,""), "")</f>
        <v>344.03872937135378</v>
      </c>
      <c r="F54" s="6">
        <f ca="1">IFERROR(IF(Loan_Not_Paid*Values_Entered,Principal,""), "")</f>
        <v>324.86799089057359</v>
      </c>
      <c r="G54" s="6">
        <f ca="1">IFERROR(IF(Loan_Not_Paid*Values_Entered,Interest,""), "")</f>
        <v>19.170738480780194</v>
      </c>
      <c r="H54" s="6">
        <f ca="1">IFERROR(IF(Loan_Not_Paid*Values_Entered,Ending_Balance,""), "")</f>
        <v>3009.173484027915</v>
      </c>
    </row>
    <row r="55" spans="2:8" x14ac:dyDescent="0.3">
      <c r="B55" s="5">
        <f ca="1">IFERROR(IF(Loan_Not_Paid*Values_Entered,Payment_Number,""), "")</f>
        <v>40</v>
      </c>
      <c r="C55" s="3">
        <f ca="1">IFERROR(IF(Loan_Not_Paid*Values_Entered,Payment_Date,""), "")</f>
        <v>44464</v>
      </c>
      <c r="D55" s="6">
        <f ca="1">IFERROR(IF(Loan_Not_Paid*Values_Entered,Beginning_Balance,""), "")</f>
        <v>3009.173484027915</v>
      </c>
      <c r="E55" s="6">
        <f ca="1">IFERROR(IF(Loan_Not_Paid*Values_Entered,Monthly_Payment,""), "")</f>
        <v>344.03872937135378</v>
      </c>
      <c r="F55" s="6">
        <f ca="1">IFERROR(IF(Loan_Not_Paid*Values_Entered,Principal,""), "")</f>
        <v>326.73598183819439</v>
      </c>
      <c r="G55" s="6">
        <f ca="1">IFERROR(IF(Loan_Not_Paid*Values_Entered,Interest,""), "")</f>
        <v>17.302747533159394</v>
      </c>
      <c r="H55" s="6">
        <f ca="1">IFERROR(IF(Loan_Not_Paid*Values_Entered,Ending_Balance,""), "")</f>
        <v>2682.437502189734</v>
      </c>
    </row>
    <row r="56" spans="2:8" x14ac:dyDescent="0.3">
      <c r="B56" s="5">
        <f ca="1">IFERROR(IF(Loan_Not_Paid*Values_Entered,Payment_Number,""), "")</f>
        <v>41</v>
      </c>
      <c r="C56" s="3">
        <f ca="1">IFERROR(IF(Loan_Not_Paid*Values_Entered,Payment_Date,""), "")</f>
        <v>44494</v>
      </c>
      <c r="D56" s="6">
        <f ca="1">IFERROR(IF(Loan_Not_Paid*Values_Entered,Beginning_Balance,""), "")</f>
        <v>2682.437502189734</v>
      </c>
      <c r="E56" s="6">
        <f ca="1">IFERROR(IF(Loan_Not_Paid*Values_Entered,Monthly_Payment,""), "")</f>
        <v>344.03872937135378</v>
      </c>
      <c r="F56" s="6">
        <f ca="1">IFERROR(IF(Loan_Not_Paid*Values_Entered,Principal,""), "")</f>
        <v>328.61471373376401</v>
      </c>
      <c r="G56" s="6">
        <f ca="1">IFERROR(IF(Loan_Not_Paid*Values_Entered,Interest,""), "")</f>
        <v>15.424015637589775</v>
      </c>
      <c r="H56" s="6">
        <f ca="1">IFERROR(IF(Loan_Not_Paid*Values_Entered,Ending_Balance,""), "")</f>
        <v>2353.8227884559728</v>
      </c>
    </row>
    <row r="57" spans="2:8" x14ac:dyDescent="0.3">
      <c r="B57" s="5">
        <f ca="1">IFERROR(IF(Loan_Not_Paid*Values_Entered,Payment_Number,""), "")</f>
        <v>42</v>
      </c>
      <c r="C57" s="3">
        <f ca="1">IFERROR(IF(Loan_Not_Paid*Values_Entered,Payment_Date,""), "")</f>
        <v>44525</v>
      </c>
      <c r="D57" s="6">
        <f ca="1">IFERROR(IF(Loan_Not_Paid*Values_Entered,Beginning_Balance,""), "")</f>
        <v>2353.8227884559728</v>
      </c>
      <c r="E57" s="6">
        <f ca="1">IFERROR(IF(Loan_Not_Paid*Values_Entered,Monthly_Payment,""), "")</f>
        <v>344.03872937135378</v>
      </c>
      <c r="F57" s="6">
        <f ca="1">IFERROR(IF(Loan_Not_Paid*Values_Entered,Principal,""), "")</f>
        <v>330.5042483377332</v>
      </c>
      <c r="G57" s="6">
        <f ca="1">IFERROR(IF(Loan_Not_Paid*Values_Entered,Interest,""), "")</f>
        <v>13.534481033620635</v>
      </c>
      <c r="H57" s="6">
        <f ca="1">IFERROR(IF(Loan_Not_Paid*Values_Entered,Ending_Balance,""), "")</f>
        <v>2023.31854011824</v>
      </c>
    </row>
    <row r="58" spans="2:8" x14ac:dyDescent="0.3">
      <c r="B58" s="5">
        <f ca="1">IFERROR(IF(Loan_Not_Paid*Values_Entered,Payment_Number,""), "")</f>
        <v>43</v>
      </c>
      <c r="C58" s="3">
        <f ca="1">IFERROR(IF(Loan_Not_Paid*Values_Entered,Payment_Date,""), "")</f>
        <v>44555</v>
      </c>
      <c r="D58" s="6">
        <f ca="1">IFERROR(IF(Loan_Not_Paid*Values_Entered,Beginning_Balance,""), "")</f>
        <v>2023.31854011824</v>
      </c>
      <c r="E58" s="6">
        <f ca="1">IFERROR(IF(Loan_Not_Paid*Values_Entered,Monthly_Payment,""), "")</f>
        <v>344.03872937135378</v>
      </c>
      <c r="F58" s="6">
        <f ca="1">IFERROR(IF(Loan_Not_Paid*Values_Entered,Principal,""), "")</f>
        <v>332.40464776567512</v>
      </c>
      <c r="G58" s="6">
        <f ca="1">IFERROR(IF(Loan_Not_Paid*Values_Entered,Interest,""), "")</f>
        <v>11.634081605678666</v>
      </c>
      <c r="H58" s="6">
        <f ca="1">IFERROR(IF(Loan_Not_Paid*Values_Entered,Ending_Balance,""), "")</f>
        <v>1690.9138923525861</v>
      </c>
    </row>
    <row r="59" spans="2:8" x14ac:dyDescent="0.3">
      <c r="B59" s="5">
        <f ca="1">IFERROR(IF(Loan_Not_Paid*Values_Entered,Payment_Number,""), "")</f>
        <v>44</v>
      </c>
      <c r="C59" s="3">
        <f ca="1">IFERROR(IF(Loan_Not_Paid*Values_Entered,Payment_Date,""), "")</f>
        <v>44586</v>
      </c>
      <c r="D59" s="6">
        <f ca="1">IFERROR(IF(Loan_Not_Paid*Values_Entered,Beginning_Balance,""), "")</f>
        <v>1690.9138923525861</v>
      </c>
      <c r="E59" s="6">
        <f ca="1">IFERROR(IF(Loan_Not_Paid*Values_Entered,Monthly_Payment,""), "")</f>
        <v>344.03872937135378</v>
      </c>
      <c r="F59" s="6">
        <f ca="1">IFERROR(IF(Loan_Not_Paid*Values_Entered,Principal,""), "")</f>
        <v>334.31597449032779</v>
      </c>
      <c r="G59" s="6">
        <f ca="1">IFERROR(IF(Loan_Not_Paid*Values_Entered,Interest,""), "")</f>
        <v>9.7227548810260362</v>
      </c>
      <c r="H59" s="6">
        <f ca="1">IFERROR(IF(Loan_Not_Paid*Values_Entered,Ending_Balance,""), "")</f>
        <v>1356.5979178622547</v>
      </c>
    </row>
    <row r="60" spans="2:8" x14ac:dyDescent="0.3">
      <c r="B60" s="5">
        <f ca="1">IFERROR(IF(Loan_Not_Paid*Values_Entered,Payment_Number,""), "")</f>
        <v>45</v>
      </c>
      <c r="C60" s="3">
        <f ca="1">IFERROR(IF(Loan_Not_Paid*Values_Entered,Payment_Date,""), "")</f>
        <v>44617</v>
      </c>
      <c r="D60" s="6">
        <f ca="1">IFERROR(IF(Loan_Not_Paid*Values_Entered,Beginning_Balance,""), "")</f>
        <v>1356.5979178622547</v>
      </c>
      <c r="E60" s="6">
        <f ca="1">IFERROR(IF(Loan_Not_Paid*Values_Entered,Monthly_Payment,""), "")</f>
        <v>344.03872937135378</v>
      </c>
      <c r="F60" s="6">
        <f ca="1">IFERROR(IF(Loan_Not_Paid*Values_Entered,Principal,""), "")</f>
        <v>336.23829134364712</v>
      </c>
      <c r="G60" s="6">
        <f ca="1">IFERROR(IF(Loan_Not_Paid*Values_Entered,Interest,""), "")</f>
        <v>7.8004380277066518</v>
      </c>
      <c r="H60" s="6">
        <f ca="1">IFERROR(IF(Loan_Not_Paid*Values_Entered,Ending_Balance,""), "")</f>
        <v>1020.3596265186206</v>
      </c>
    </row>
    <row r="61" spans="2:8" x14ac:dyDescent="0.3">
      <c r="B61" s="5">
        <f ca="1">IFERROR(IF(Loan_Not_Paid*Values_Entered,Payment_Number,""), "")</f>
        <v>46</v>
      </c>
      <c r="C61" s="3">
        <f ca="1">IFERROR(IF(Loan_Not_Paid*Values_Entered,Payment_Date,""), "")</f>
        <v>44645</v>
      </c>
      <c r="D61" s="6">
        <f ca="1">IFERROR(IF(Loan_Not_Paid*Values_Entered,Beginning_Balance,""), "")</f>
        <v>1020.3596265186206</v>
      </c>
      <c r="E61" s="6">
        <f ca="1">IFERROR(IF(Loan_Not_Paid*Values_Entered,Monthly_Payment,""), "")</f>
        <v>344.03872937135378</v>
      </c>
      <c r="F61" s="6">
        <f ca="1">IFERROR(IF(Loan_Not_Paid*Values_Entered,Principal,""), "")</f>
        <v>338.17166151887307</v>
      </c>
      <c r="G61" s="6">
        <f ca="1">IFERROR(IF(Loan_Not_Paid*Values_Entered,Interest,""), "")</f>
        <v>5.8670678524806794</v>
      </c>
      <c r="H61" s="6">
        <f ca="1">IFERROR(IF(Loan_Not_Paid*Values_Entered,Ending_Balance,""), "")</f>
        <v>682.18796499974269</v>
      </c>
    </row>
    <row r="62" spans="2:8" x14ac:dyDescent="0.3">
      <c r="B62" s="5">
        <f ca="1">IFERROR(IF(Loan_Not_Paid*Values_Entered,Payment_Number,""), "")</f>
        <v>47</v>
      </c>
      <c r="C62" s="3">
        <f ca="1">IFERROR(IF(Loan_Not_Paid*Values_Entered,Payment_Date,""), "")</f>
        <v>44676</v>
      </c>
      <c r="D62" s="6">
        <f ca="1">IFERROR(IF(Loan_Not_Paid*Values_Entered,Beginning_Balance,""), "")</f>
        <v>682.18796499974269</v>
      </c>
      <c r="E62" s="6">
        <f ca="1">IFERROR(IF(Loan_Not_Paid*Values_Entered,Monthly_Payment,""), "")</f>
        <v>344.03872937135378</v>
      </c>
      <c r="F62" s="6">
        <f ca="1">IFERROR(IF(Loan_Not_Paid*Values_Entered,Principal,""), "")</f>
        <v>340.11614857260662</v>
      </c>
      <c r="G62" s="6">
        <f ca="1">IFERROR(IF(Loan_Not_Paid*Values_Entered,Interest,""), "")</f>
        <v>3.9225807987471586</v>
      </c>
      <c r="H62" s="6">
        <f ca="1">IFERROR(IF(Loan_Not_Paid*Values_Entered,Ending_Balance,""), "")</f>
        <v>342.0718164271384</v>
      </c>
    </row>
    <row r="63" spans="2:8" x14ac:dyDescent="0.3">
      <c r="B63" s="5">
        <f ca="1">IFERROR(IF(Loan_Not_Paid*Values_Entered,Payment_Number,""), "")</f>
        <v>48</v>
      </c>
      <c r="C63" s="3">
        <f ca="1">IFERROR(IF(Loan_Not_Paid*Values_Entered,Payment_Date,""), "")</f>
        <v>44706</v>
      </c>
      <c r="D63" s="6">
        <f ca="1">IFERROR(IF(Loan_Not_Paid*Values_Entered,Beginning_Balance,""), "")</f>
        <v>342.0718164271384</v>
      </c>
      <c r="E63" s="6">
        <f ca="1">IFERROR(IF(Loan_Not_Paid*Values_Entered,Monthly_Payment,""), "")</f>
        <v>344.03872937135378</v>
      </c>
      <c r="F63" s="6">
        <f ca="1">IFERROR(IF(Loan_Not_Paid*Values_Entered,Principal,""), "")</f>
        <v>342.07181642689909</v>
      </c>
      <c r="G63" s="6">
        <f ca="1">IFERROR(IF(Loan_Not_Paid*Values_Entered,Interest,""), "")</f>
        <v>1.9669129444546705</v>
      </c>
      <c r="H63" s="6">
        <f ca="1">IFERROR(IF(Loan_Not_Paid*Values_Entered,Ending_Balance,""), "")</f>
        <v>2.5829649530351162E-10</v>
      </c>
    </row>
    <row r="64" spans="2:8" x14ac:dyDescent="0.3">
      <c r="B64" s="5" t="str">
        <f ca="1">IFERROR(IF(Loan_Not_Paid*Values_Entered,Payment_Number,""), "")</f>
        <v/>
      </c>
      <c r="C64" s="3" t="str">
        <f ca="1">IFERROR(IF(Loan_Not_Paid*Values_Entered,Payment_Date,""), "")</f>
        <v/>
      </c>
      <c r="D64" s="6" t="str">
        <f ca="1">IFERROR(IF(Loan_Not_Paid*Values_Entered,Beginning_Balance,""), "")</f>
        <v/>
      </c>
      <c r="E64" s="6" t="str">
        <f ca="1">IFERROR(IF(Loan_Not_Paid*Values_Entered,Monthly_Payment,""), "")</f>
        <v/>
      </c>
      <c r="F64" s="6" t="str">
        <f ca="1">IFERROR(IF(Loan_Not_Paid*Values_Entered,Principal,""), "")</f>
        <v/>
      </c>
      <c r="G64" s="6" t="str">
        <f ca="1">IFERROR(IF(Loan_Not_Paid*Values_Entered,Interest,""), "")</f>
        <v/>
      </c>
      <c r="H64" s="6" t="str">
        <f ca="1">IFERROR(IF(Loan_Not_Paid*Values_Entered,Ending_Balance,""), "")</f>
        <v/>
      </c>
    </row>
    <row r="65" spans="2:8" x14ac:dyDescent="0.3">
      <c r="B65" s="5" t="str">
        <f ca="1">IFERROR(IF(Loan_Not_Paid*Values_Entered,Payment_Number,""), "")</f>
        <v/>
      </c>
      <c r="C65" s="3" t="str">
        <f ca="1">IFERROR(IF(Loan_Not_Paid*Values_Entered,Payment_Date,""), "")</f>
        <v/>
      </c>
      <c r="D65" s="6" t="str">
        <f ca="1">IFERROR(IF(Loan_Not_Paid*Values_Entered,Beginning_Balance,""), "")</f>
        <v/>
      </c>
      <c r="E65" s="6" t="str">
        <f ca="1">IFERROR(IF(Loan_Not_Paid*Values_Entered,Monthly_Payment,""), "")</f>
        <v/>
      </c>
      <c r="F65" s="6" t="str">
        <f ca="1">IFERROR(IF(Loan_Not_Paid*Values_Entered,Principal,""), "")</f>
        <v/>
      </c>
      <c r="G65" s="6" t="str">
        <f ca="1">IFERROR(IF(Loan_Not_Paid*Values_Entered,Interest,""), "")</f>
        <v/>
      </c>
      <c r="H65" s="6" t="str">
        <f ca="1">IFERROR(IF(Loan_Not_Paid*Values_Entered,Ending_Balance,""), "")</f>
        <v/>
      </c>
    </row>
    <row r="66" spans="2:8" x14ac:dyDescent="0.3">
      <c r="B66" s="5" t="str">
        <f ca="1">IFERROR(IF(Loan_Not_Paid*Values_Entered,Payment_Number,""), "")</f>
        <v/>
      </c>
      <c r="C66" s="3" t="str">
        <f ca="1">IFERROR(IF(Loan_Not_Paid*Values_Entered,Payment_Date,""), "")</f>
        <v/>
      </c>
      <c r="D66" s="6" t="str">
        <f ca="1">IFERROR(IF(Loan_Not_Paid*Values_Entered,Beginning_Balance,""), "")</f>
        <v/>
      </c>
      <c r="E66" s="6" t="str">
        <f ca="1">IFERROR(IF(Loan_Not_Paid*Values_Entered,Monthly_Payment,""), "")</f>
        <v/>
      </c>
      <c r="F66" s="6" t="str">
        <f ca="1">IFERROR(IF(Loan_Not_Paid*Values_Entered,Principal,""), "")</f>
        <v/>
      </c>
      <c r="G66" s="6" t="str">
        <f ca="1">IFERROR(IF(Loan_Not_Paid*Values_Entered,Interest,""), "")</f>
        <v/>
      </c>
      <c r="H66" s="6" t="str">
        <f ca="1">IFERROR(IF(Loan_Not_Paid*Values_Entered,Ending_Balance,""), "")</f>
        <v/>
      </c>
    </row>
    <row r="67" spans="2:8" x14ac:dyDescent="0.3">
      <c r="B67" s="5" t="str">
        <f ca="1">IFERROR(IF(Loan_Not_Paid*Values_Entered,Payment_Number,""), "")</f>
        <v/>
      </c>
      <c r="C67" s="3" t="str">
        <f ca="1">IFERROR(IF(Loan_Not_Paid*Values_Entered,Payment_Date,""), "")</f>
        <v/>
      </c>
      <c r="D67" s="6" t="str">
        <f ca="1">IFERROR(IF(Loan_Not_Paid*Values_Entered,Beginning_Balance,""), "")</f>
        <v/>
      </c>
      <c r="E67" s="6" t="str">
        <f ca="1">IFERROR(IF(Loan_Not_Paid*Values_Entered,Monthly_Payment,""), "")</f>
        <v/>
      </c>
      <c r="F67" s="6" t="str">
        <f ca="1">IFERROR(IF(Loan_Not_Paid*Values_Entered,Principal,""), "")</f>
        <v/>
      </c>
      <c r="G67" s="6" t="str">
        <f ca="1">IFERROR(IF(Loan_Not_Paid*Values_Entered,Interest,""), "")</f>
        <v/>
      </c>
      <c r="H67" s="6" t="str">
        <f ca="1">IFERROR(IF(Loan_Not_Paid*Values_Entered,Ending_Balance,""), "")</f>
        <v/>
      </c>
    </row>
    <row r="68" spans="2:8" x14ac:dyDescent="0.3">
      <c r="B68" s="5" t="str">
        <f ca="1">IFERROR(IF(Loan_Not_Paid*Values_Entered,Payment_Number,""), "")</f>
        <v/>
      </c>
      <c r="C68" s="3" t="str">
        <f ca="1">IFERROR(IF(Loan_Not_Paid*Values_Entered,Payment_Date,""), "")</f>
        <v/>
      </c>
      <c r="D68" s="6" t="str">
        <f ca="1">IFERROR(IF(Loan_Not_Paid*Values_Entered,Beginning_Balance,""), "")</f>
        <v/>
      </c>
      <c r="E68" s="6" t="str">
        <f ca="1">IFERROR(IF(Loan_Not_Paid*Values_Entered,Monthly_Payment,""), "")</f>
        <v/>
      </c>
      <c r="F68" s="6" t="str">
        <f ca="1">IFERROR(IF(Loan_Not_Paid*Values_Entered,Principal,""), "")</f>
        <v/>
      </c>
      <c r="G68" s="6" t="str">
        <f ca="1">IFERROR(IF(Loan_Not_Paid*Values_Entered,Interest,""), "")</f>
        <v/>
      </c>
      <c r="H68" s="6" t="str">
        <f ca="1">IFERROR(IF(Loan_Not_Paid*Values_Entered,Ending_Balance,""), "")</f>
        <v/>
      </c>
    </row>
    <row r="69" spans="2:8" x14ac:dyDescent="0.3">
      <c r="B69" s="5" t="str">
        <f ca="1">IFERROR(IF(Loan_Not_Paid*Values_Entered,Payment_Number,""), "")</f>
        <v/>
      </c>
      <c r="C69" s="3" t="str">
        <f ca="1">IFERROR(IF(Loan_Not_Paid*Values_Entered,Payment_Date,""), "")</f>
        <v/>
      </c>
      <c r="D69" s="6" t="str">
        <f ca="1">IFERROR(IF(Loan_Not_Paid*Values_Entered,Beginning_Balance,""), "")</f>
        <v/>
      </c>
      <c r="E69" s="6" t="str">
        <f ca="1">IFERROR(IF(Loan_Not_Paid*Values_Entered,Monthly_Payment,""), "")</f>
        <v/>
      </c>
      <c r="F69" s="6" t="str">
        <f ca="1">IFERROR(IF(Loan_Not_Paid*Values_Entered,Principal,""), "")</f>
        <v/>
      </c>
      <c r="G69" s="6" t="str">
        <f ca="1">IFERROR(IF(Loan_Not_Paid*Values_Entered,Interest,""), "")</f>
        <v/>
      </c>
      <c r="H69" s="6" t="str">
        <f ca="1">IFERROR(IF(Loan_Not_Paid*Values_Entered,Ending_Balance,""), "")</f>
        <v/>
      </c>
    </row>
    <row r="70" spans="2:8" x14ac:dyDescent="0.3">
      <c r="B70" s="5" t="str">
        <f ca="1">IFERROR(IF(Loan_Not_Paid*Values_Entered,Payment_Number,""), "")</f>
        <v/>
      </c>
      <c r="C70" s="3" t="str">
        <f ca="1">IFERROR(IF(Loan_Not_Paid*Values_Entered,Payment_Date,""), "")</f>
        <v/>
      </c>
      <c r="D70" s="6" t="str">
        <f ca="1">IFERROR(IF(Loan_Not_Paid*Values_Entered,Beginning_Balance,""), "")</f>
        <v/>
      </c>
      <c r="E70" s="6" t="str">
        <f ca="1">IFERROR(IF(Loan_Not_Paid*Values_Entered,Monthly_Payment,""), "")</f>
        <v/>
      </c>
      <c r="F70" s="6" t="str">
        <f ca="1">IFERROR(IF(Loan_Not_Paid*Values_Entered,Principal,""), "")</f>
        <v/>
      </c>
      <c r="G70" s="6" t="str">
        <f ca="1">IFERROR(IF(Loan_Not_Paid*Values_Entered,Interest,""), "")</f>
        <v/>
      </c>
      <c r="H70" s="6" t="str">
        <f ca="1">IFERROR(IF(Loan_Not_Paid*Values_Entered,Ending_Balance,""), "")</f>
        <v/>
      </c>
    </row>
    <row r="71" spans="2:8" x14ac:dyDescent="0.3">
      <c r="B71" s="5" t="str">
        <f ca="1">IFERROR(IF(Loan_Not_Paid*Values_Entered,Payment_Number,""), "")</f>
        <v/>
      </c>
      <c r="C71" s="3" t="str">
        <f ca="1">IFERROR(IF(Loan_Not_Paid*Values_Entered,Payment_Date,""), "")</f>
        <v/>
      </c>
      <c r="D71" s="6" t="str">
        <f ca="1">IFERROR(IF(Loan_Not_Paid*Values_Entered,Beginning_Balance,""), "")</f>
        <v/>
      </c>
      <c r="E71" s="6" t="str">
        <f ca="1">IFERROR(IF(Loan_Not_Paid*Values_Entered,Monthly_Payment,""), "")</f>
        <v/>
      </c>
      <c r="F71" s="6" t="str">
        <f ca="1">IFERROR(IF(Loan_Not_Paid*Values_Entered,Principal,""), "")</f>
        <v/>
      </c>
      <c r="G71" s="6" t="str">
        <f ca="1">IFERROR(IF(Loan_Not_Paid*Values_Entered,Interest,""), "")</f>
        <v/>
      </c>
      <c r="H71" s="6" t="str">
        <f ca="1">IFERROR(IF(Loan_Not_Paid*Values_Entered,Ending_Balance,""), "")</f>
        <v/>
      </c>
    </row>
    <row r="72" spans="2:8" x14ac:dyDescent="0.3">
      <c r="B72" s="5" t="str">
        <f ca="1">IFERROR(IF(Loan_Not_Paid*Values_Entered,Payment_Number,""), "")</f>
        <v/>
      </c>
      <c r="C72" s="3" t="str">
        <f ca="1">IFERROR(IF(Loan_Not_Paid*Values_Entered,Payment_Date,""), "")</f>
        <v/>
      </c>
      <c r="D72" s="6" t="str">
        <f ca="1">IFERROR(IF(Loan_Not_Paid*Values_Entered,Beginning_Balance,""), "")</f>
        <v/>
      </c>
      <c r="E72" s="6" t="str">
        <f ca="1">IFERROR(IF(Loan_Not_Paid*Values_Entered,Monthly_Payment,""), "")</f>
        <v/>
      </c>
      <c r="F72" s="6" t="str">
        <f ca="1">IFERROR(IF(Loan_Not_Paid*Values_Entered,Principal,""), "")</f>
        <v/>
      </c>
      <c r="G72" s="6" t="str">
        <f ca="1">IFERROR(IF(Loan_Not_Paid*Values_Entered,Interest,""), "")</f>
        <v/>
      </c>
      <c r="H72" s="6" t="str">
        <f ca="1">IFERROR(IF(Loan_Not_Paid*Values_Entered,Ending_Balance,""), "")</f>
        <v/>
      </c>
    </row>
    <row r="73" spans="2:8" x14ac:dyDescent="0.3">
      <c r="B73" s="5" t="str">
        <f ca="1">IFERROR(IF(Loan_Not_Paid*Values_Entered,Payment_Number,""), "")</f>
        <v/>
      </c>
      <c r="C73" s="3" t="str">
        <f ca="1">IFERROR(IF(Loan_Not_Paid*Values_Entered,Payment_Date,""), "")</f>
        <v/>
      </c>
      <c r="D73" s="6" t="str">
        <f ca="1">IFERROR(IF(Loan_Not_Paid*Values_Entered,Beginning_Balance,""), "")</f>
        <v/>
      </c>
      <c r="E73" s="6" t="str">
        <f ca="1">IFERROR(IF(Loan_Not_Paid*Values_Entered,Monthly_Payment,""), "")</f>
        <v/>
      </c>
      <c r="F73" s="6" t="str">
        <f ca="1">IFERROR(IF(Loan_Not_Paid*Values_Entered,Principal,""), "")</f>
        <v/>
      </c>
      <c r="G73" s="6" t="str">
        <f ca="1">IFERROR(IF(Loan_Not_Paid*Values_Entered,Interest,""), "")</f>
        <v/>
      </c>
      <c r="H73" s="6" t="str">
        <f ca="1">IFERROR(IF(Loan_Not_Paid*Values_Entered,Ending_Balance,""), "")</f>
        <v/>
      </c>
    </row>
    <row r="74" spans="2:8" x14ac:dyDescent="0.3">
      <c r="B74" s="5" t="str">
        <f ca="1">IFERROR(IF(Loan_Not_Paid*Values_Entered,Payment_Number,""), "")</f>
        <v/>
      </c>
      <c r="C74" s="3" t="str">
        <f ca="1">IFERROR(IF(Loan_Not_Paid*Values_Entered,Payment_Date,""), "")</f>
        <v/>
      </c>
      <c r="D74" s="6" t="str">
        <f ca="1">IFERROR(IF(Loan_Not_Paid*Values_Entered,Beginning_Balance,""), "")</f>
        <v/>
      </c>
      <c r="E74" s="6" t="str">
        <f ca="1">IFERROR(IF(Loan_Not_Paid*Values_Entered,Monthly_Payment,""), "")</f>
        <v/>
      </c>
      <c r="F74" s="6" t="str">
        <f ca="1">IFERROR(IF(Loan_Not_Paid*Values_Entered,Principal,""), "")</f>
        <v/>
      </c>
      <c r="G74" s="6" t="str">
        <f ca="1">IFERROR(IF(Loan_Not_Paid*Values_Entered,Interest,""), "")</f>
        <v/>
      </c>
      <c r="H74" s="6" t="str">
        <f ca="1">IFERROR(IF(Loan_Not_Paid*Values_Entered,Ending_Balance,""), "")</f>
        <v/>
      </c>
    </row>
    <row r="75" spans="2:8" x14ac:dyDescent="0.3">
      <c r="B75" s="5" t="str">
        <f ca="1">IFERROR(IF(Loan_Not_Paid*Values_Entered,Payment_Number,""), "")</f>
        <v/>
      </c>
      <c r="C75" s="3" t="str">
        <f ca="1">IFERROR(IF(Loan_Not_Paid*Values_Entered,Payment_Date,""), "")</f>
        <v/>
      </c>
      <c r="D75" s="6" t="str">
        <f ca="1">IFERROR(IF(Loan_Not_Paid*Values_Entered,Beginning_Balance,""), "")</f>
        <v/>
      </c>
      <c r="E75" s="6" t="str">
        <f ca="1">IFERROR(IF(Loan_Not_Paid*Values_Entered,Monthly_Payment,""), "")</f>
        <v/>
      </c>
      <c r="F75" s="6" t="str">
        <f ca="1">IFERROR(IF(Loan_Not_Paid*Values_Entered,Principal,""), "")</f>
        <v/>
      </c>
      <c r="G75" s="6" t="str">
        <f ca="1">IFERROR(IF(Loan_Not_Paid*Values_Entered,Interest,""), "")</f>
        <v/>
      </c>
      <c r="H75" s="6" t="str">
        <f ca="1">IFERROR(IF(Loan_Not_Paid*Values_Entered,Ending_Balance,""), "")</f>
        <v/>
      </c>
    </row>
    <row r="76" spans="2:8" x14ac:dyDescent="0.3">
      <c r="B76" s="5" t="str">
        <f ca="1">IFERROR(IF(Loan_Not_Paid*Values_Entered,Payment_Number,""), "")</f>
        <v/>
      </c>
      <c r="C76" s="3" t="str">
        <f ca="1">IFERROR(IF(Loan_Not_Paid*Values_Entered,Payment_Date,""), "")</f>
        <v/>
      </c>
      <c r="D76" s="6" t="str">
        <f ca="1">IFERROR(IF(Loan_Not_Paid*Values_Entered,Beginning_Balance,""), "")</f>
        <v/>
      </c>
      <c r="E76" s="6" t="str">
        <f ca="1">IFERROR(IF(Loan_Not_Paid*Values_Entered,Monthly_Payment,""), "")</f>
        <v/>
      </c>
      <c r="F76" s="6" t="str">
        <f ca="1">IFERROR(IF(Loan_Not_Paid*Values_Entered,Principal,""), "")</f>
        <v/>
      </c>
      <c r="G76" s="6" t="str">
        <f ca="1">IFERROR(IF(Loan_Not_Paid*Values_Entered,Interest,""), "")</f>
        <v/>
      </c>
      <c r="H76" s="6" t="str">
        <f ca="1">IFERROR(IF(Loan_Not_Paid*Values_Entered,Ending_Balance,""), "")</f>
        <v/>
      </c>
    </row>
    <row r="77" spans="2:8" x14ac:dyDescent="0.3">
      <c r="B77" s="5" t="str">
        <f ca="1">IFERROR(IF(Loan_Not_Paid*Values_Entered,Payment_Number,""), "")</f>
        <v/>
      </c>
      <c r="C77" s="3" t="str">
        <f ca="1">IFERROR(IF(Loan_Not_Paid*Values_Entered,Payment_Date,""), "")</f>
        <v/>
      </c>
      <c r="D77" s="6" t="str">
        <f ca="1">IFERROR(IF(Loan_Not_Paid*Values_Entered,Beginning_Balance,""), "")</f>
        <v/>
      </c>
      <c r="E77" s="6" t="str">
        <f ca="1">IFERROR(IF(Loan_Not_Paid*Values_Entered,Monthly_Payment,""), "")</f>
        <v/>
      </c>
      <c r="F77" s="6" t="str">
        <f ca="1">IFERROR(IF(Loan_Not_Paid*Values_Entered,Principal,""), "")</f>
        <v/>
      </c>
      <c r="G77" s="6" t="str">
        <f ca="1">IFERROR(IF(Loan_Not_Paid*Values_Entered,Interest,""), "")</f>
        <v/>
      </c>
      <c r="H77" s="6" t="str">
        <f ca="1">IFERROR(IF(Loan_Not_Paid*Values_Entered,Ending_Balance,""), "")</f>
        <v/>
      </c>
    </row>
    <row r="78" spans="2:8" x14ac:dyDescent="0.3">
      <c r="B78" s="5" t="str">
        <f ca="1">IFERROR(IF(Loan_Not_Paid*Values_Entered,Payment_Number,""), "")</f>
        <v/>
      </c>
      <c r="C78" s="3" t="str">
        <f ca="1">IFERROR(IF(Loan_Not_Paid*Values_Entered,Payment_Date,""), "")</f>
        <v/>
      </c>
      <c r="D78" s="6" t="str">
        <f ca="1">IFERROR(IF(Loan_Not_Paid*Values_Entered,Beginning_Balance,""), "")</f>
        <v/>
      </c>
      <c r="E78" s="6" t="str">
        <f ca="1">IFERROR(IF(Loan_Not_Paid*Values_Entered,Monthly_Payment,""), "")</f>
        <v/>
      </c>
      <c r="F78" s="6" t="str">
        <f ca="1">IFERROR(IF(Loan_Not_Paid*Values_Entered,Principal,""), "")</f>
        <v/>
      </c>
      <c r="G78" s="6" t="str">
        <f ca="1">IFERROR(IF(Loan_Not_Paid*Values_Entered,Interest,""), "")</f>
        <v/>
      </c>
      <c r="H78" s="6" t="str">
        <f ca="1">IFERROR(IF(Loan_Not_Paid*Values_Entered,Ending_Balance,""), "")</f>
        <v/>
      </c>
    </row>
    <row r="79" spans="2:8" x14ac:dyDescent="0.3">
      <c r="B79" s="5" t="str">
        <f ca="1">IFERROR(IF(Loan_Not_Paid*Values_Entered,Payment_Number,""), "")</f>
        <v/>
      </c>
      <c r="C79" s="3" t="str">
        <f ca="1">IFERROR(IF(Loan_Not_Paid*Values_Entered,Payment_Date,""), "")</f>
        <v/>
      </c>
      <c r="D79" s="6" t="str">
        <f ca="1">IFERROR(IF(Loan_Not_Paid*Values_Entered,Beginning_Balance,""), "")</f>
        <v/>
      </c>
      <c r="E79" s="6" t="str">
        <f ca="1">IFERROR(IF(Loan_Not_Paid*Values_Entered,Monthly_Payment,""), "")</f>
        <v/>
      </c>
      <c r="F79" s="6" t="str">
        <f ca="1">IFERROR(IF(Loan_Not_Paid*Values_Entered,Principal,""), "")</f>
        <v/>
      </c>
      <c r="G79" s="6" t="str">
        <f ca="1">IFERROR(IF(Loan_Not_Paid*Values_Entered,Interest,""), "")</f>
        <v/>
      </c>
      <c r="H79" s="6" t="str">
        <f ca="1">IFERROR(IF(Loan_Not_Paid*Values_Entered,Ending_Balance,""), "")</f>
        <v/>
      </c>
    </row>
    <row r="80" spans="2:8" x14ac:dyDescent="0.3">
      <c r="B80" s="5" t="str">
        <f ca="1">IFERROR(IF(Loan_Not_Paid*Values_Entered,Payment_Number,""), "")</f>
        <v/>
      </c>
      <c r="C80" s="3" t="str">
        <f ca="1">IFERROR(IF(Loan_Not_Paid*Values_Entered,Payment_Date,""), "")</f>
        <v/>
      </c>
      <c r="D80" s="6" t="str">
        <f ca="1">IFERROR(IF(Loan_Not_Paid*Values_Entered,Beginning_Balance,""), "")</f>
        <v/>
      </c>
      <c r="E80" s="6" t="str">
        <f ca="1">IFERROR(IF(Loan_Not_Paid*Values_Entered,Monthly_Payment,""), "")</f>
        <v/>
      </c>
      <c r="F80" s="6" t="str">
        <f ca="1">IFERROR(IF(Loan_Not_Paid*Values_Entered,Principal,""), "")</f>
        <v/>
      </c>
      <c r="G80" s="6" t="str">
        <f ca="1">IFERROR(IF(Loan_Not_Paid*Values_Entered,Interest,""), "")</f>
        <v/>
      </c>
      <c r="H80" s="6" t="str">
        <f ca="1">IFERROR(IF(Loan_Not_Paid*Values_Entered,Ending_Balance,""), "")</f>
        <v/>
      </c>
    </row>
    <row r="81" spans="2:8" x14ac:dyDescent="0.3">
      <c r="B81" s="5" t="str">
        <f ca="1">IFERROR(IF(Loan_Not_Paid*Values_Entered,Payment_Number,""), "")</f>
        <v/>
      </c>
      <c r="C81" s="3" t="str">
        <f ca="1">IFERROR(IF(Loan_Not_Paid*Values_Entered,Payment_Date,""), "")</f>
        <v/>
      </c>
      <c r="D81" s="6" t="str">
        <f ca="1">IFERROR(IF(Loan_Not_Paid*Values_Entered,Beginning_Balance,""), "")</f>
        <v/>
      </c>
      <c r="E81" s="6" t="str">
        <f ca="1">IFERROR(IF(Loan_Not_Paid*Values_Entered,Monthly_Payment,""), "")</f>
        <v/>
      </c>
      <c r="F81" s="6" t="str">
        <f ca="1">IFERROR(IF(Loan_Not_Paid*Values_Entered,Principal,""), "")</f>
        <v/>
      </c>
      <c r="G81" s="6" t="str">
        <f ca="1">IFERROR(IF(Loan_Not_Paid*Values_Entered,Interest,""), "")</f>
        <v/>
      </c>
      <c r="H81" s="6" t="str">
        <f ca="1">IFERROR(IF(Loan_Not_Paid*Values_Entered,Ending_Balance,""), "")</f>
        <v/>
      </c>
    </row>
    <row r="82" spans="2:8" x14ac:dyDescent="0.3">
      <c r="B82" s="5" t="str">
        <f ca="1">IFERROR(IF(Loan_Not_Paid*Values_Entered,Payment_Number,""), "")</f>
        <v/>
      </c>
      <c r="C82" s="3" t="str">
        <f ca="1">IFERROR(IF(Loan_Not_Paid*Values_Entered,Payment_Date,""), "")</f>
        <v/>
      </c>
      <c r="D82" s="6" t="str">
        <f ca="1">IFERROR(IF(Loan_Not_Paid*Values_Entered,Beginning_Balance,""), "")</f>
        <v/>
      </c>
      <c r="E82" s="6" t="str">
        <f ca="1">IFERROR(IF(Loan_Not_Paid*Values_Entered,Monthly_Payment,""), "")</f>
        <v/>
      </c>
      <c r="F82" s="6" t="str">
        <f ca="1">IFERROR(IF(Loan_Not_Paid*Values_Entered,Principal,""), "")</f>
        <v/>
      </c>
      <c r="G82" s="6" t="str">
        <f ca="1">IFERROR(IF(Loan_Not_Paid*Values_Entered,Interest,""), "")</f>
        <v/>
      </c>
      <c r="H82" s="6" t="str">
        <f ca="1">IFERROR(IF(Loan_Not_Paid*Values_Entered,Ending_Balance,""), "")</f>
        <v/>
      </c>
    </row>
    <row r="83" spans="2:8" x14ac:dyDescent="0.3">
      <c r="B83" s="5" t="str">
        <f ca="1">IFERROR(IF(Loan_Not_Paid*Values_Entered,Payment_Number,""), "")</f>
        <v/>
      </c>
      <c r="C83" s="3" t="str">
        <f ca="1">IFERROR(IF(Loan_Not_Paid*Values_Entered,Payment_Date,""), "")</f>
        <v/>
      </c>
      <c r="D83" s="6" t="str">
        <f ca="1">IFERROR(IF(Loan_Not_Paid*Values_Entered,Beginning_Balance,""), "")</f>
        <v/>
      </c>
      <c r="E83" s="6" t="str">
        <f ca="1">IFERROR(IF(Loan_Not_Paid*Values_Entered,Monthly_Payment,""), "")</f>
        <v/>
      </c>
      <c r="F83" s="6" t="str">
        <f ca="1">IFERROR(IF(Loan_Not_Paid*Values_Entered,Principal,""), "")</f>
        <v/>
      </c>
      <c r="G83" s="6" t="str">
        <f ca="1">IFERROR(IF(Loan_Not_Paid*Values_Entered,Interest,""), "")</f>
        <v/>
      </c>
      <c r="H83" s="6" t="str">
        <f ca="1">IFERROR(IF(Loan_Not_Paid*Values_Entered,Ending_Balance,""), "")</f>
        <v/>
      </c>
    </row>
    <row r="84" spans="2:8" x14ac:dyDescent="0.3">
      <c r="B84" s="5" t="str">
        <f ca="1">IFERROR(IF(Loan_Not_Paid*Values_Entered,Payment_Number,""), "")</f>
        <v/>
      </c>
      <c r="C84" s="3" t="str">
        <f ca="1">IFERROR(IF(Loan_Not_Paid*Values_Entered,Payment_Date,""), "")</f>
        <v/>
      </c>
      <c r="D84" s="6" t="str">
        <f ca="1">IFERROR(IF(Loan_Not_Paid*Values_Entered,Beginning_Balance,""), "")</f>
        <v/>
      </c>
      <c r="E84" s="6" t="str">
        <f ca="1">IFERROR(IF(Loan_Not_Paid*Values_Entered,Monthly_Payment,""), "")</f>
        <v/>
      </c>
      <c r="F84" s="6" t="str">
        <f ca="1">IFERROR(IF(Loan_Not_Paid*Values_Entered,Principal,""), "")</f>
        <v/>
      </c>
      <c r="G84" s="6" t="str">
        <f ca="1">IFERROR(IF(Loan_Not_Paid*Values_Entered,Interest,""), "")</f>
        <v/>
      </c>
      <c r="H84" s="6" t="str">
        <f ca="1">IFERROR(IF(Loan_Not_Paid*Values_Entered,Ending_Balance,""), "")</f>
        <v/>
      </c>
    </row>
    <row r="85" spans="2:8" x14ac:dyDescent="0.3">
      <c r="B85" s="5" t="str">
        <f ca="1">IFERROR(IF(Loan_Not_Paid*Values_Entered,Payment_Number,""), "")</f>
        <v/>
      </c>
      <c r="C85" s="3" t="str">
        <f ca="1">IFERROR(IF(Loan_Not_Paid*Values_Entered,Payment_Date,""), "")</f>
        <v/>
      </c>
      <c r="D85" s="6" t="str">
        <f ca="1">IFERROR(IF(Loan_Not_Paid*Values_Entered,Beginning_Balance,""), "")</f>
        <v/>
      </c>
      <c r="E85" s="6" t="str">
        <f ca="1">IFERROR(IF(Loan_Not_Paid*Values_Entered,Monthly_Payment,""), "")</f>
        <v/>
      </c>
      <c r="F85" s="6" t="str">
        <f ca="1">IFERROR(IF(Loan_Not_Paid*Values_Entered,Principal,""), "")</f>
        <v/>
      </c>
      <c r="G85" s="6" t="str">
        <f ca="1">IFERROR(IF(Loan_Not_Paid*Values_Entered,Interest,""), "")</f>
        <v/>
      </c>
      <c r="H85" s="6" t="str">
        <f ca="1">IFERROR(IF(Loan_Not_Paid*Values_Entered,Ending_Balance,""), "")</f>
        <v/>
      </c>
    </row>
    <row r="86" spans="2:8" x14ac:dyDescent="0.3">
      <c r="B86" s="5" t="str">
        <f ca="1">IFERROR(IF(Loan_Not_Paid*Values_Entered,Payment_Number,""), "")</f>
        <v/>
      </c>
      <c r="C86" s="3" t="str">
        <f ca="1">IFERROR(IF(Loan_Not_Paid*Values_Entered,Payment_Date,""), "")</f>
        <v/>
      </c>
      <c r="D86" s="6" t="str">
        <f ca="1">IFERROR(IF(Loan_Not_Paid*Values_Entered,Beginning_Balance,""), "")</f>
        <v/>
      </c>
      <c r="E86" s="6" t="str">
        <f ca="1">IFERROR(IF(Loan_Not_Paid*Values_Entered,Monthly_Payment,""), "")</f>
        <v/>
      </c>
      <c r="F86" s="6" t="str">
        <f ca="1">IFERROR(IF(Loan_Not_Paid*Values_Entered,Principal,""), "")</f>
        <v/>
      </c>
      <c r="G86" s="6" t="str">
        <f ca="1">IFERROR(IF(Loan_Not_Paid*Values_Entered,Interest,""), "")</f>
        <v/>
      </c>
      <c r="H86" s="6" t="str">
        <f ca="1">IFERROR(IF(Loan_Not_Paid*Values_Entered,Ending_Balance,""), "")</f>
        <v/>
      </c>
    </row>
    <row r="87" spans="2:8" x14ac:dyDescent="0.3">
      <c r="B87" s="5" t="str">
        <f ca="1">IFERROR(IF(Loan_Not_Paid*Values_Entered,Payment_Number,""), "")</f>
        <v/>
      </c>
      <c r="C87" s="3" t="str">
        <f ca="1">IFERROR(IF(Loan_Not_Paid*Values_Entered,Payment_Date,""), "")</f>
        <v/>
      </c>
      <c r="D87" s="6" t="str">
        <f ca="1">IFERROR(IF(Loan_Not_Paid*Values_Entered,Beginning_Balance,""), "")</f>
        <v/>
      </c>
      <c r="E87" s="6" t="str">
        <f ca="1">IFERROR(IF(Loan_Not_Paid*Values_Entered,Monthly_Payment,""), "")</f>
        <v/>
      </c>
      <c r="F87" s="6" t="str">
        <f ca="1">IFERROR(IF(Loan_Not_Paid*Values_Entered,Principal,""), "")</f>
        <v/>
      </c>
      <c r="G87" s="6" t="str">
        <f ca="1">IFERROR(IF(Loan_Not_Paid*Values_Entered,Interest,""), "")</f>
        <v/>
      </c>
      <c r="H87" s="6" t="str">
        <f ca="1">IFERROR(IF(Loan_Not_Paid*Values_Entered,Ending_Balance,""), "")</f>
        <v/>
      </c>
    </row>
    <row r="88" spans="2:8" x14ac:dyDescent="0.3">
      <c r="B88" s="5" t="str">
        <f ca="1">IFERROR(IF(Loan_Not_Paid*Values_Entered,Payment_Number,""), "")</f>
        <v/>
      </c>
      <c r="C88" s="3" t="str">
        <f ca="1">IFERROR(IF(Loan_Not_Paid*Values_Entered,Payment_Date,""), "")</f>
        <v/>
      </c>
      <c r="D88" s="6" t="str">
        <f ca="1">IFERROR(IF(Loan_Not_Paid*Values_Entered,Beginning_Balance,""), "")</f>
        <v/>
      </c>
      <c r="E88" s="6" t="str">
        <f ca="1">IFERROR(IF(Loan_Not_Paid*Values_Entered,Monthly_Payment,""), "")</f>
        <v/>
      </c>
      <c r="F88" s="6" t="str">
        <f ca="1">IFERROR(IF(Loan_Not_Paid*Values_Entered,Principal,""), "")</f>
        <v/>
      </c>
      <c r="G88" s="6" t="str">
        <f ca="1">IFERROR(IF(Loan_Not_Paid*Values_Entered,Interest,""), "")</f>
        <v/>
      </c>
      <c r="H88" s="6" t="str">
        <f ca="1">IFERROR(IF(Loan_Not_Paid*Values_Entered,Ending_Balance,""), "")</f>
        <v/>
      </c>
    </row>
    <row r="89" spans="2:8" x14ac:dyDescent="0.3">
      <c r="B89" s="5" t="str">
        <f ca="1">IFERROR(IF(Loan_Not_Paid*Values_Entered,Payment_Number,""), "")</f>
        <v/>
      </c>
      <c r="C89" s="3" t="str">
        <f ca="1">IFERROR(IF(Loan_Not_Paid*Values_Entered,Payment_Date,""), "")</f>
        <v/>
      </c>
      <c r="D89" s="6" t="str">
        <f ca="1">IFERROR(IF(Loan_Not_Paid*Values_Entered,Beginning_Balance,""), "")</f>
        <v/>
      </c>
      <c r="E89" s="6" t="str">
        <f ca="1">IFERROR(IF(Loan_Not_Paid*Values_Entered,Monthly_Payment,""), "")</f>
        <v/>
      </c>
      <c r="F89" s="6" t="str">
        <f ca="1">IFERROR(IF(Loan_Not_Paid*Values_Entered,Principal,""), "")</f>
        <v/>
      </c>
      <c r="G89" s="6" t="str">
        <f ca="1">IFERROR(IF(Loan_Not_Paid*Values_Entered,Interest,""), "")</f>
        <v/>
      </c>
      <c r="H89" s="6" t="str">
        <f ca="1">IFERROR(IF(Loan_Not_Paid*Values_Entered,Ending_Balance,""), "")</f>
        <v/>
      </c>
    </row>
    <row r="90" spans="2:8" x14ac:dyDescent="0.3">
      <c r="B90" s="5" t="str">
        <f ca="1">IFERROR(IF(Loan_Not_Paid*Values_Entered,Payment_Number,""), "")</f>
        <v/>
      </c>
      <c r="C90" s="3" t="str">
        <f ca="1">IFERROR(IF(Loan_Not_Paid*Values_Entered,Payment_Date,""), "")</f>
        <v/>
      </c>
      <c r="D90" s="6" t="str">
        <f ca="1">IFERROR(IF(Loan_Not_Paid*Values_Entered,Beginning_Balance,""), "")</f>
        <v/>
      </c>
      <c r="E90" s="6" t="str">
        <f ca="1">IFERROR(IF(Loan_Not_Paid*Values_Entered,Monthly_Payment,""), "")</f>
        <v/>
      </c>
      <c r="F90" s="6" t="str">
        <f ca="1">IFERROR(IF(Loan_Not_Paid*Values_Entered,Principal,""), "")</f>
        <v/>
      </c>
      <c r="G90" s="6" t="str">
        <f ca="1">IFERROR(IF(Loan_Not_Paid*Values_Entered,Interest,""), "")</f>
        <v/>
      </c>
      <c r="H90" s="6" t="str">
        <f ca="1">IFERROR(IF(Loan_Not_Paid*Values_Entered,Ending_Balance,""), "")</f>
        <v/>
      </c>
    </row>
    <row r="91" spans="2:8" x14ac:dyDescent="0.3">
      <c r="B91" s="5" t="str">
        <f ca="1">IFERROR(IF(Loan_Not_Paid*Values_Entered,Payment_Number,""), "")</f>
        <v/>
      </c>
      <c r="C91" s="3" t="str">
        <f ca="1">IFERROR(IF(Loan_Not_Paid*Values_Entered,Payment_Date,""), "")</f>
        <v/>
      </c>
      <c r="D91" s="6" t="str">
        <f ca="1">IFERROR(IF(Loan_Not_Paid*Values_Entered,Beginning_Balance,""), "")</f>
        <v/>
      </c>
      <c r="E91" s="6" t="str">
        <f ca="1">IFERROR(IF(Loan_Not_Paid*Values_Entered,Monthly_Payment,""), "")</f>
        <v/>
      </c>
      <c r="F91" s="6" t="str">
        <f ca="1">IFERROR(IF(Loan_Not_Paid*Values_Entered,Principal,""), "")</f>
        <v/>
      </c>
      <c r="G91" s="6" t="str">
        <f ca="1">IFERROR(IF(Loan_Not_Paid*Values_Entered,Interest,""), "")</f>
        <v/>
      </c>
      <c r="H91" s="6" t="str">
        <f ca="1">IFERROR(IF(Loan_Not_Paid*Values_Entered,Ending_Balance,""), "")</f>
        <v/>
      </c>
    </row>
    <row r="92" spans="2:8" x14ac:dyDescent="0.3">
      <c r="B92" s="5" t="str">
        <f ca="1">IFERROR(IF(Loan_Not_Paid*Values_Entered,Payment_Number,""), "")</f>
        <v/>
      </c>
      <c r="C92" s="3" t="str">
        <f ca="1">IFERROR(IF(Loan_Not_Paid*Values_Entered,Payment_Date,""), "")</f>
        <v/>
      </c>
      <c r="D92" s="6" t="str">
        <f ca="1">IFERROR(IF(Loan_Not_Paid*Values_Entered,Beginning_Balance,""), "")</f>
        <v/>
      </c>
      <c r="E92" s="6" t="str">
        <f ca="1">IFERROR(IF(Loan_Not_Paid*Values_Entered,Monthly_Payment,""), "")</f>
        <v/>
      </c>
      <c r="F92" s="6" t="str">
        <f ca="1">IFERROR(IF(Loan_Not_Paid*Values_Entered,Principal,""), "")</f>
        <v/>
      </c>
      <c r="G92" s="6" t="str">
        <f ca="1">IFERROR(IF(Loan_Not_Paid*Values_Entered,Interest,""), "")</f>
        <v/>
      </c>
      <c r="H92" s="6" t="str">
        <f ca="1">IFERROR(IF(Loan_Not_Paid*Values_Entered,Ending_Balance,""), "")</f>
        <v/>
      </c>
    </row>
    <row r="93" spans="2:8" x14ac:dyDescent="0.3">
      <c r="B93" s="5" t="str">
        <f ca="1">IFERROR(IF(Loan_Not_Paid*Values_Entered,Payment_Number,""), "")</f>
        <v/>
      </c>
      <c r="C93" s="3" t="str">
        <f ca="1">IFERROR(IF(Loan_Not_Paid*Values_Entered,Payment_Date,""), "")</f>
        <v/>
      </c>
      <c r="D93" s="6" t="str">
        <f ca="1">IFERROR(IF(Loan_Not_Paid*Values_Entered,Beginning_Balance,""), "")</f>
        <v/>
      </c>
      <c r="E93" s="6" t="str">
        <f ca="1">IFERROR(IF(Loan_Not_Paid*Values_Entered,Monthly_Payment,""), "")</f>
        <v/>
      </c>
      <c r="F93" s="6" t="str">
        <f ca="1">IFERROR(IF(Loan_Not_Paid*Values_Entered,Principal,""), "")</f>
        <v/>
      </c>
      <c r="G93" s="6" t="str">
        <f ca="1">IFERROR(IF(Loan_Not_Paid*Values_Entered,Interest,""), "")</f>
        <v/>
      </c>
      <c r="H93" s="6" t="str">
        <f ca="1">IFERROR(IF(Loan_Not_Paid*Values_Entered,Ending_Balance,""), "")</f>
        <v/>
      </c>
    </row>
    <row r="94" spans="2:8" x14ac:dyDescent="0.3">
      <c r="B94" s="5" t="str">
        <f ca="1">IFERROR(IF(Loan_Not_Paid*Values_Entered,Payment_Number,""), "")</f>
        <v/>
      </c>
      <c r="C94" s="3" t="str">
        <f ca="1">IFERROR(IF(Loan_Not_Paid*Values_Entered,Payment_Date,""), "")</f>
        <v/>
      </c>
      <c r="D94" s="6" t="str">
        <f ca="1">IFERROR(IF(Loan_Not_Paid*Values_Entered,Beginning_Balance,""), "")</f>
        <v/>
      </c>
      <c r="E94" s="6" t="str">
        <f ca="1">IFERROR(IF(Loan_Not_Paid*Values_Entered,Monthly_Payment,""), "")</f>
        <v/>
      </c>
      <c r="F94" s="6" t="str">
        <f ca="1">IFERROR(IF(Loan_Not_Paid*Values_Entered,Principal,""), "")</f>
        <v/>
      </c>
      <c r="G94" s="6" t="str">
        <f ca="1">IFERROR(IF(Loan_Not_Paid*Values_Entered,Interest,""), "")</f>
        <v/>
      </c>
      <c r="H94" s="6" t="str">
        <f ca="1">IFERROR(IF(Loan_Not_Paid*Values_Entered,Ending_Balance,""), "")</f>
        <v/>
      </c>
    </row>
    <row r="95" spans="2:8" x14ac:dyDescent="0.3">
      <c r="B95" s="5" t="str">
        <f ca="1">IFERROR(IF(Loan_Not_Paid*Values_Entered,Payment_Number,""), "")</f>
        <v/>
      </c>
      <c r="C95" s="3" t="str">
        <f ca="1">IFERROR(IF(Loan_Not_Paid*Values_Entered,Payment_Date,""), "")</f>
        <v/>
      </c>
      <c r="D95" s="6" t="str">
        <f ca="1">IFERROR(IF(Loan_Not_Paid*Values_Entered,Beginning_Balance,""), "")</f>
        <v/>
      </c>
      <c r="E95" s="6" t="str">
        <f ca="1">IFERROR(IF(Loan_Not_Paid*Values_Entered,Monthly_Payment,""), "")</f>
        <v/>
      </c>
      <c r="F95" s="6" t="str">
        <f ca="1">IFERROR(IF(Loan_Not_Paid*Values_Entered,Principal,""), "")</f>
        <v/>
      </c>
      <c r="G95" s="6" t="str">
        <f ca="1">IFERROR(IF(Loan_Not_Paid*Values_Entered,Interest,""), "")</f>
        <v/>
      </c>
      <c r="H95" s="6" t="str">
        <f ca="1">IFERROR(IF(Loan_Not_Paid*Values_Entered,Ending_Balance,""), "")</f>
        <v/>
      </c>
    </row>
    <row r="96" spans="2:8" x14ac:dyDescent="0.3">
      <c r="B96" s="5" t="str">
        <f ca="1">IFERROR(IF(Loan_Not_Paid*Values_Entered,Payment_Number,""), "")</f>
        <v/>
      </c>
      <c r="C96" s="3" t="str">
        <f ca="1">IFERROR(IF(Loan_Not_Paid*Values_Entered,Payment_Date,""), "")</f>
        <v/>
      </c>
      <c r="D96" s="6" t="str">
        <f ca="1">IFERROR(IF(Loan_Not_Paid*Values_Entered,Beginning_Balance,""), "")</f>
        <v/>
      </c>
      <c r="E96" s="6" t="str">
        <f ca="1">IFERROR(IF(Loan_Not_Paid*Values_Entered,Monthly_Payment,""), "")</f>
        <v/>
      </c>
      <c r="F96" s="6" t="str">
        <f ca="1">IFERROR(IF(Loan_Not_Paid*Values_Entered,Principal,""), "")</f>
        <v/>
      </c>
      <c r="G96" s="6" t="str">
        <f ca="1">IFERROR(IF(Loan_Not_Paid*Values_Entered,Interest,""), "")</f>
        <v/>
      </c>
      <c r="H96" s="6" t="str">
        <f ca="1">IFERROR(IF(Loan_Not_Paid*Values_Entered,Ending_Balance,""), "")</f>
        <v/>
      </c>
    </row>
    <row r="97" spans="2:8" x14ac:dyDescent="0.3">
      <c r="B97" s="5" t="str">
        <f ca="1">IFERROR(IF(Loan_Not_Paid*Values_Entered,Payment_Number,""), "")</f>
        <v/>
      </c>
      <c r="C97" s="3" t="str">
        <f ca="1">IFERROR(IF(Loan_Not_Paid*Values_Entered,Payment_Date,""), "")</f>
        <v/>
      </c>
      <c r="D97" s="6" t="str">
        <f ca="1">IFERROR(IF(Loan_Not_Paid*Values_Entered,Beginning_Balance,""), "")</f>
        <v/>
      </c>
      <c r="E97" s="6" t="str">
        <f ca="1">IFERROR(IF(Loan_Not_Paid*Values_Entered,Monthly_Payment,""), "")</f>
        <v/>
      </c>
      <c r="F97" s="6" t="str">
        <f ca="1">IFERROR(IF(Loan_Not_Paid*Values_Entered,Principal,""), "")</f>
        <v/>
      </c>
      <c r="G97" s="6" t="str">
        <f ca="1">IFERROR(IF(Loan_Not_Paid*Values_Entered,Interest,""), "")</f>
        <v/>
      </c>
      <c r="H97" s="6" t="str">
        <f ca="1">IFERROR(IF(Loan_Not_Paid*Values_Entered,Ending_Balance,""), "")</f>
        <v/>
      </c>
    </row>
    <row r="98" spans="2:8" x14ac:dyDescent="0.3">
      <c r="B98" s="5" t="str">
        <f ca="1">IFERROR(IF(Loan_Not_Paid*Values_Entered,Payment_Number,""), "")</f>
        <v/>
      </c>
      <c r="C98" s="3" t="str">
        <f ca="1">IFERROR(IF(Loan_Not_Paid*Values_Entered,Payment_Date,""), "")</f>
        <v/>
      </c>
      <c r="D98" s="6" t="str">
        <f ca="1">IFERROR(IF(Loan_Not_Paid*Values_Entered,Beginning_Balance,""), "")</f>
        <v/>
      </c>
      <c r="E98" s="6" t="str">
        <f ca="1">IFERROR(IF(Loan_Not_Paid*Values_Entered,Monthly_Payment,""), "")</f>
        <v/>
      </c>
      <c r="F98" s="6" t="str">
        <f ca="1">IFERROR(IF(Loan_Not_Paid*Values_Entered,Principal,""), "")</f>
        <v/>
      </c>
      <c r="G98" s="6" t="str">
        <f ca="1">IFERROR(IF(Loan_Not_Paid*Values_Entered,Interest,""), "")</f>
        <v/>
      </c>
      <c r="H98" s="6" t="str">
        <f ca="1">IFERROR(IF(Loan_Not_Paid*Values_Entered,Ending_Balance,""), "")</f>
        <v/>
      </c>
    </row>
    <row r="99" spans="2:8" x14ac:dyDescent="0.3">
      <c r="B99" s="5" t="str">
        <f ca="1">IFERROR(IF(Loan_Not_Paid*Values_Entered,Payment_Number,""), "")</f>
        <v/>
      </c>
      <c r="C99" s="3" t="str">
        <f ca="1">IFERROR(IF(Loan_Not_Paid*Values_Entered,Payment_Date,""), "")</f>
        <v/>
      </c>
      <c r="D99" s="6" t="str">
        <f ca="1">IFERROR(IF(Loan_Not_Paid*Values_Entered,Beginning_Balance,""), "")</f>
        <v/>
      </c>
      <c r="E99" s="6" t="str">
        <f ca="1">IFERROR(IF(Loan_Not_Paid*Values_Entered,Monthly_Payment,""), "")</f>
        <v/>
      </c>
      <c r="F99" s="6" t="str">
        <f ca="1">IFERROR(IF(Loan_Not_Paid*Values_Entered,Principal,""), "")</f>
        <v/>
      </c>
      <c r="G99" s="6" t="str">
        <f ca="1">IFERROR(IF(Loan_Not_Paid*Values_Entered,Interest,""), "")</f>
        <v/>
      </c>
      <c r="H99" s="6" t="str">
        <f ca="1">IFERROR(IF(Loan_Not_Paid*Values_Entered,Ending_Balance,""), "")</f>
        <v/>
      </c>
    </row>
    <row r="100" spans="2:8" x14ac:dyDescent="0.3">
      <c r="B100" s="5" t="str">
        <f ca="1">IFERROR(IF(Loan_Not_Paid*Values_Entered,Payment_Number,""), "")</f>
        <v/>
      </c>
      <c r="C100" s="3" t="str">
        <f ca="1">IFERROR(IF(Loan_Not_Paid*Values_Entered,Payment_Date,""), "")</f>
        <v/>
      </c>
      <c r="D100" s="6" t="str">
        <f ca="1">IFERROR(IF(Loan_Not_Paid*Values_Entered,Beginning_Balance,""), "")</f>
        <v/>
      </c>
      <c r="E100" s="6" t="str">
        <f ca="1">IFERROR(IF(Loan_Not_Paid*Values_Entered,Monthly_Payment,""), "")</f>
        <v/>
      </c>
      <c r="F100" s="6" t="str">
        <f ca="1">IFERROR(IF(Loan_Not_Paid*Values_Entered,Principal,""), "")</f>
        <v/>
      </c>
      <c r="G100" s="6" t="str">
        <f ca="1">IFERROR(IF(Loan_Not_Paid*Values_Entered,Interest,""), "")</f>
        <v/>
      </c>
      <c r="H100" s="6" t="str">
        <f ca="1">IFERROR(IF(Loan_Not_Paid*Values_Entered,Ending_Balance,""), "")</f>
        <v/>
      </c>
    </row>
    <row r="101" spans="2:8" x14ac:dyDescent="0.3">
      <c r="B101" s="5" t="str">
        <f ca="1">IFERROR(IF(Loan_Not_Paid*Values_Entered,Payment_Number,""), "")</f>
        <v/>
      </c>
      <c r="C101" s="3" t="str">
        <f ca="1">IFERROR(IF(Loan_Not_Paid*Values_Entered,Payment_Date,""), "")</f>
        <v/>
      </c>
      <c r="D101" s="6" t="str">
        <f ca="1">IFERROR(IF(Loan_Not_Paid*Values_Entered,Beginning_Balance,""), "")</f>
        <v/>
      </c>
      <c r="E101" s="6" t="str">
        <f ca="1">IFERROR(IF(Loan_Not_Paid*Values_Entered,Monthly_Payment,""), "")</f>
        <v/>
      </c>
      <c r="F101" s="6" t="str">
        <f ca="1">IFERROR(IF(Loan_Not_Paid*Values_Entered,Principal,""), "")</f>
        <v/>
      </c>
      <c r="G101" s="6" t="str">
        <f ca="1">IFERROR(IF(Loan_Not_Paid*Values_Entered,Interest,""), "")</f>
        <v/>
      </c>
      <c r="H101" s="6" t="str">
        <f ca="1">IFERROR(IF(Loan_Not_Paid*Values_Entered,Ending_Balance,""), "")</f>
        <v/>
      </c>
    </row>
    <row r="102" spans="2:8" x14ac:dyDescent="0.3">
      <c r="B102" s="5" t="str">
        <f ca="1">IFERROR(IF(Loan_Not_Paid*Values_Entered,Payment_Number,""), "")</f>
        <v/>
      </c>
      <c r="C102" s="3" t="str">
        <f ca="1">IFERROR(IF(Loan_Not_Paid*Values_Entered,Payment_Date,""), "")</f>
        <v/>
      </c>
      <c r="D102" s="6" t="str">
        <f ca="1">IFERROR(IF(Loan_Not_Paid*Values_Entered,Beginning_Balance,""), "")</f>
        <v/>
      </c>
      <c r="E102" s="6" t="str">
        <f ca="1">IFERROR(IF(Loan_Not_Paid*Values_Entered,Monthly_Payment,""), "")</f>
        <v/>
      </c>
      <c r="F102" s="6" t="str">
        <f ca="1">IFERROR(IF(Loan_Not_Paid*Values_Entered,Principal,""), "")</f>
        <v/>
      </c>
      <c r="G102" s="6" t="str">
        <f ca="1">IFERROR(IF(Loan_Not_Paid*Values_Entered,Interest,""), "")</f>
        <v/>
      </c>
      <c r="H102" s="6" t="str">
        <f ca="1">IFERROR(IF(Loan_Not_Paid*Values_Entered,Ending_Balance,""), "")</f>
        <v/>
      </c>
    </row>
    <row r="103" spans="2:8" x14ac:dyDescent="0.3">
      <c r="B103" s="5" t="str">
        <f ca="1">IFERROR(IF(Loan_Not_Paid*Values_Entered,Payment_Number,""), "")</f>
        <v/>
      </c>
      <c r="C103" s="3" t="str">
        <f ca="1">IFERROR(IF(Loan_Not_Paid*Values_Entered,Payment_Date,""), "")</f>
        <v/>
      </c>
      <c r="D103" s="6" t="str">
        <f ca="1">IFERROR(IF(Loan_Not_Paid*Values_Entered,Beginning_Balance,""), "")</f>
        <v/>
      </c>
      <c r="E103" s="6" t="str">
        <f ca="1">IFERROR(IF(Loan_Not_Paid*Values_Entered,Monthly_Payment,""), "")</f>
        <v/>
      </c>
      <c r="F103" s="6" t="str">
        <f ca="1">IFERROR(IF(Loan_Not_Paid*Values_Entered,Principal,""), "")</f>
        <v/>
      </c>
      <c r="G103" s="6" t="str">
        <f ca="1">IFERROR(IF(Loan_Not_Paid*Values_Entered,Interest,""), "")</f>
        <v/>
      </c>
      <c r="H103" s="6" t="str">
        <f ca="1">IFERROR(IF(Loan_Not_Paid*Values_Entered,Ending_Balance,""), "")</f>
        <v/>
      </c>
    </row>
    <row r="104" spans="2:8" x14ac:dyDescent="0.3">
      <c r="B104" s="5" t="str">
        <f ca="1">IFERROR(IF(Loan_Not_Paid*Values_Entered,Payment_Number,""), "")</f>
        <v/>
      </c>
      <c r="C104" s="3" t="str">
        <f ca="1">IFERROR(IF(Loan_Not_Paid*Values_Entered,Payment_Date,""), "")</f>
        <v/>
      </c>
      <c r="D104" s="6" t="str">
        <f ca="1">IFERROR(IF(Loan_Not_Paid*Values_Entered,Beginning_Balance,""), "")</f>
        <v/>
      </c>
      <c r="E104" s="6" t="str">
        <f ca="1">IFERROR(IF(Loan_Not_Paid*Values_Entered,Monthly_Payment,""), "")</f>
        <v/>
      </c>
      <c r="F104" s="6" t="str">
        <f ca="1">IFERROR(IF(Loan_Not_Paid*Values_Entered,Principal,""), "")</f>
        <v/>
      </c>
      <c r="G104" s="6" t="str">
        <f ca="1">IFERROR(IF(Loan_Not_Paid*Values_Entered,Interest,""), "")</f>
        <v/>
      </c>
      <c r="H104" s="6" t="str">
        <f ca="1">IFERROR(IF(Loan_Not_Paid*Values_Entered,Ending_Balance,""), "")</f>
        <v/>
      </c>
    </row>
    <row r="105" spans="2:8" x14ac:dyDescent="0.3">
      <c r="B105" s="5" t="str">
        <f ca="1">IFERROR(IF(Loan_Not_Paid*Values_Entered,Payment_Number,""), "")</f>
        <v/>
      </c>
      <c r="C105" s="3" t="str">
        <f ca="1">IFERROR(IF(Loan_Not_Paid*Values_Entered,Payment_Date,""), "")</f>
        <v/>
      </c>
      <c r="D105" s="6" t="str">
        <f ca="1">IFERROR(IF(Loan_Not_Paid*Values_Entered,Beginning_Balance,""), "")</f>
        <v/>
      </c>
      <c r="E105" s="6" t="str">
        <f ca="1">IFERROR(IF(Loan_Not_Paid*Values_Entered,Monthly_Payment,""), "")</f>
        <v/>
      </c>
      <c r="F105" s="6" t="str">
        <f ca="1">IFERROR(IF(Loan_Not_Paid*Values_Entered,Principal,""), "")</f>
        <v/>
      </c>
      <c r="G105" s="6" t="str">
        <f ca="1">IFERROR(IF(Loan_Not_Paid*Values_Entered,Interest,""), "")</f>
        <v/>
      </c>
      <c r="H105" s="6" t="str">
        <f ca="1">IFERROR(IF(Loan_Not_Paid*Values_Entered,Ending_Balance,""), "")</f>
        <v/>
      </c>
    </row>
    <row r="106" spans="2:8" x14ac:dyDescent="0.3">
      <c r="B106" s="5" t="str">
        <f ca="1">IFERROR(IF(Loan_Not_Paid*Values_Entered,Payment_Number,""), "")</f>
        <v/>
      </c>
      <c r="C106" s="3" t="str">
        <f ca="1">IFERROR(IF(Loan_Not_Paid*Values_Entered,Payment_Date,""), "")</f>
        <v/>
      </c>
      <c r="D106" s="6" t="str">
        <f ca="1">IFERROR(IF(Loan_Not_Paid*Values_Entered,Beginning_Balance,""), "")</f>
        <v/>
      </c>
      <c r="E106" s="6" t="str">
        <f ca="1">IFERROR(IF(Loan_Not_Paid*Values_Entered,Monthly_Payment,""), "")</f>
        <v/>
      </c>
      <c r="F106" s="6" t="str">
        <f ca="1">IFERROR(IF(Loan_Not_Paid*Values_Entered,Principal,""), "")</f>
        <v/>
      </c>
      <c r="G106" s="6" t="str">
        <f ca="1">IFERROR(IF(Loan_Not_Paid*Values_Entered,Interest,""), "")</f>
        <v/>
      </c>
      <c r="H106" s="6" t="str">
        <f ca="1">IFERROR(IF(Loan_Not_Paid*Values_Entered,Ending_Balance,""), "")</f>
        <v/>
      </c>
    </row>
    <row r="107" spans="2:8" x14ac:dyDescent="0.3">
      <c r="B107" s="5" t="str">
        <f ca="1">IFERROR(IF(Loan_Not_Paid*Values_Entered,Payment_Number,""), "")</f>
        <v/>
      </c>
      <c r="C107" s="3" t="str">
        <f ca="1">IFERROR(IF(Loan_Not_Paid*Values_Entered,Payment_Date,""), "")</f>
        <v/>
      </c>
      <c r="D107" s="6" t="str">
        <f ca="1">IFERROR(IF(Loan_Not_Paid*Values_Entered,Beginning_Balance,""), "")</f>
        <v/>
      </c>
      <c r="E107" s="6" t="str">
        <f ca="1">IFERROR(IF(Loan_Not_Paid*Values_Entered,Monthly_Payment,""), "")</f>
        <v/>
      </c>
      <c r="F107" s="6" t="str">
        <f ca="1">IFERROR(IF(Loan_Not_Paid*Values_Entered,Principal,""), "")</f>
        <v/>
      </c>
      <c r="G107" s="6" t="str">
        <f ca="1">IFERROR(IF(Loan_Not_Paid*Values_Entered,Interest,""), "")</f>
        <v/>
      </c>
      <c r="H107" s="6" t="str">
        <f ca="1">IFERROR(IF(Loan_Not_Paid*Values_Entered,Ending_Balance,""), "")</f>
        <v/>
      </c>
    </row>
    <row r="108" spans="2:8" x14ac:dyDescent="0.3">
      <c r="B108" s="5" t="str">
        <f ca="1">IFERROR(IF(Loan_Not_Paid*Values_Entered,Payment_Number,""), "")</f>
        <v/>
      </c>
      <c r="C108" s="3" t="str">
        <f ca="1">IFERROR(IF(Loan_Not_Paid*Values_Entered,Payment_Date,""), "")</f>
        <v/>
      </c>
      <c r="D108" s="6" t="str">
        <f ca="1">IFERROR(IF(Loan_Not_Paid*Values_Entered,Beginning_Balance,""), "")</f>
        <v/>
      </c>
      <c r="E108" s="6" t="str">
        <f ca="1">IFERROR(IF(Loan_Not_Paid*Values_Entered,Monthly_Payment,""), "")</f>
        <v/>
      </c>
      <c r="F108" s="6" t="str">
        <f ca="1">IFERROR(IF(Loan_Not_Paid*Values_Entered,Principal,""), "")</f>
        <v/>
      </c>
      <c r="G108" s="6" t="str">
        <f ca="1">IFERROR(IF(Loan_Not_Paid*Values_Entered,Interest,""), "")</f>
        <v/>
      </c>
      <c r="H108" s="6" t="str">
        <f ca="1">IFERROR(IF(Loan_Not_Paid*Values_Entered,Ending_Balance,""), "")</f>
        <v/>
      </c>
    </row>
    <row r="109" spans="2:8" x14ac:dyDescent="0.3">
      <c r="B109" s="5" t="str">
        <f ca="1">IFERROR(IF(Loan_Not_Paid*Values_Entered,Payment_Number,""), "")</f>
        <v/>
      </c>
      <c r="C109" s="3" t="str">
        <f ca="1">IFERROR(IF(Loan_Not_Paid*Values_Entered,Payment_Date,""), "")</f>
        <v/>
      </c>
      <c r="D109" s="6" t="str">
        <f ca="1">IFERROR(IF(Loan_Not_Paid*Values_Entered,Beginning_Balance,""), "")</f>
        <v/>
      </c>
      <c r="E109" s="6" t="str">
        <f ca="1">IFERROR(IF(Loan_Not_Paid*Values_Entered,Monthly_Payment,""), "")</f>
        <v/>
      </c>
      <c r="F109" s="6" t="str">
        <f ca="1">IFERROR(IF(Loan_Not_Paid*Values_Entered,Principal,""), "")</f>
        <v/>
      </c>
      <c r="G109" s="6" t="str">
        <f ca="1">IFERROR(IF(Loan_Not_Paid*Values_Entered,Interest,""), "")</f>
        <v/>
      </c>
      <c r="H109" s="6" t="str">
        <f ca="1">IFERROR(IF(Loan_Not_Paid*Values_Entered,Ending_Balance,""), "")</f>
        <v/>
      </c>
    </row>
    <row r="110" spans="2:8" x14ac:dyDescent="0.3">
      <c r="B110" s="5" t="str">
        <f ca="1">IFERROR(IF(Loan_Not_Paid*Values_Entered,Payment_Number,""), "")</f>
        <v/>
      </c>
      <c r="C110" s="3" t="str">
        <f ca="1">IFERROR(IF(Loan_Not_Paid*Values_Entered,Payment_Date,""), "")</f>
        <v/>
      </c>
      <c r="D110" s="6" t="str">
        <f ca="1">IFERROR(IF(Loan_Not_Paid*Values_Entered,Beginning_Balance,""), "")</f>
        <v/>
      </c>
      <c r="E110" s="6" t="str">
        <f ca="1">IFERROR(IF(Loan_Not_Paid*Values_Entered,Monthly_Payment,""), "")</f>
        <v/>
      </c>
      <c r="F110" s="6" t="str">
        <f ca="1">IFERROR(IF(Loan_Not_Paid*Values_Entered,Principal,""), "")</f>
        <v/>
      </c>
      <c r="G110" s="6" t="str">
        <f ca="1">IFERROR(IF(Loan_Not_Paid*Values_Entered,Interest,""), "")</f>
        <v/>
      </c>
      <c r="H110" s="6" t="str">
        <f ca="1">IFERROR(IF(Loan_Not_Paid*Values_Entered,Ending_Balance,""), "")</f>
        <v/>
      </c>
    </row>
    <row r="111" spans="2:8" x14ac:dyDescent="0.3">
      <c r="B111" s="5" t="str">
        <f ca="1">IFERROR(IF(Loan_Not_Paid*Values_Entered,Payment_Number,""), "")</f>
        <v/>
      </c>
      <c r="C111" s="3" t="str">
        <f ca="1">IFERROR(IF(Loan_Not_Paid*Values_Entered,Payment_Date,""), "")</f>
        <v/>
      </c>
      <c r="D111" s="6" t="str">
        <f ca="1">IFERROR(IF(Loan_Not_Paid*Values_Entered,Beginning_Balance,""), "")</f>
        <v/>
      </c>
      <c r="E111" s="6" t="str">
        <f ca="1">IFERROR(IF(Loan_Not_Paid*Values_Entered,Monthly_Payment,""), "")</f>
        <v/>
      </c>
      <c r="F111" s="6" t="str">
        <f ca="1">IFERROR(IF(Loan_Not_Paid*Values_Entered,Principal,""), "")</f>
        <v/>
      </c>
      <c r="G111" s="6" t="str">
        <f ca="1">IFERROR(IF(Loan_Not_Paid*Values_Entered,Interest,""), "")</f>
        <v/>
      </c>
      <c r="H111" s="6" t="str">
        <f ca="1">IFERROR(IF(Loan_Not_Paid*Values_Entered,Ending_Balance,""), "")</f>
        <v/>
      </c>
    </row>
    <row r="112" spans="2:8" x14ac:dyDescent="0.3">
      <c r="B112" s="5" t="str">
        <f ca="1">IFERROR(IF(Loan_Not_Paid*Values_Entered,Payment_Number,""), "")</f>
        <v/>
      </c>
      <c r="C112" s="3" t="str">
        <f ca="1">IFERROR(IF(Loan_Not_Paid*Values_Entered,Payment_Date,""), "")</f>
        <v/>
      </c>
      <c r="D112" s="6" t="str">
        <f ca="1">IFERROR(IF(Loan_Not_Paid*Values_Entered,Beginning_Balance,""), "")</f>
        <v/>
      </c>
      <c r="E112" s="6" t="str">
        <f ca="1">IFERROR(IF(Loan_Not_Paid*Values_Entered,Monthly_Payment,""), "")</f>
        <v/>
      </c>
      <c r="F112" s="6" t="str">
        <f ca="1">IFERROR(IF(Loan_Not_Paid*Values_Entered,Principal,""), "")</f>
        <v/>
      </c>
      <c r="G112" s="6" t="str">
        <f ca="1">IFERROR(IF(Loan_Not_Paid*Values_Entered,Interest,""), "")</f>
        <v/>
      </c>
      <c r="H112" s="6" t="str">
        <f ca="1">IFERROR(IF(Loan_Not_Paid*Values_Entered,Ending_Balance,""), "")</f>
        <v/>
      </c>
    </row>
    <row r="113" spans="2:8" x14ac:dyDescent="0.3">
      <c r="B113" s="5" t="str">
        <f ca="1">IFERROR(IF(Loan_Not_Paid*Values_Entered,Payment_Number,""), "")</f>
        <v/>
      </c>
      <c r="C113" s="3" t="str">
        <f ca="1">IFERROR(IF(Loan_Not_Paid*Values_Entered,Payment_Date,""), "")</f>
        <v/>
      </c>
      <c r="D113" s="6" t="str">
        <f ca="1">IFERROR(IF(Loan_Not_Paid*Values_Entered,Beginning_Balance,""), "")</f>
        <v/>
      </c>
      <c r="E113" s="6" t="str">
        <f ca="1">IFERROR(IF(Loan_Not_Paid*Values_Entered,Monthly_Payment,""), "")</f>
        <v/>
      </c>
      <c r="F113" s="6" t="str">
        <f ca="1">IFERROR(IF(Loan_Not_Paid*Values_Entered,Principal,""), "")</f>
        <v/>
      </c>
      <c r="G113" s="6" t="str">
        <f ca="1">IFERROR(IF(Loan_Not_Paid*Values_Entered,Interest,""), "")</f>
        <v/>
      </c>
      <c r="H113" s="6" t="str">
        <f ca="1">IFERROR(IF(Loan_Not_Paid*Values_Entered,Ending_Balance,""), "")</f>
        <v/>
      </c>
    </row>
    <row r="114" spans="2:8" x14ac:dyDescent="0.3">
      <c r="B114" s="5" t="str">
        <f ca="1">IFERROR(IF(Loan_Not_Paid*Values_Entered,Payment_Number,""), "")</f>
        <v/>
      </c>
      <c r="C114" s="3" t="str">
        <f ca="1">IFERROR(IF(Loan_Not_Paid*Values_Entered,Payment_Date,""), "")</f>
        <v/>
      </c>
      <c r="D114" s="6" t="str">
        <f ca="1">IFERROR(IF(Loan_Not_Paid*Values_Entered,Beginning_Balance,""), "")</f>
        <v/>
      </c>
      <c r="E114" s="6" t="str">
        <f ca="1">IFERROR(IF(Loan_Not_Paid*Values_Entered,Monthly_Payment,""), "")</f>
        <v/>
      </c>
      <c r="F114" s="6" t="str">
        <f ca="1">IFERROR(IF(Loan_Not_Paid*Values_Entered,Principal,""), "")</f>
        <v/>
      </c>
      <c r="G114" s="6" t="str">
        <f ca="1">IFERROR(IF(Loan_Not_Paid*Values_Entered,Interest,""), "")</f>
        <v/>
      </c>
      <c r="H114" s="6" t="str">
        <f ca="1">IFERROR(IF(Loan_Not_Paid*Values_Entered,Ending_Balance,""), "")</f>
        <v/>
      </c>
    </row>
    <row r="115" spans="2:8" x14ac:dyDescent="0.3">
      <c r="B115" s="5" t="str">
        <f ca="1">IFERROR(IF(Loan_Not_Paid*Values_Entered,Payment_Number,""), "")</f>
        <v/>
      </c>
      <c r="C115" s="3" t="str">
        <f ca="1">IFERROR(IF(Loan_Not_Paid*Values_Entered,Payment_Date,""), "")</f>
        <v/>
      </c>
      <c r="D115" s="6" t="str">
        <f ca="1">IFERROR(IF(Loan_Not_Paid*Values_Entered,Beginning_Balance,""), "")</f>
        <v/>
      </c>
      <c r="E115" s="6" t="str">
        <f ca="1">IFERROR(IF(Loan_Not_Paid*Values_Entered,Monthly_Payment,""), "")</f>
        <v/>
      </c>
      <c r="F115" s="6" t="str">
        <f ca="1">IFERROR(IF(Loan_Not_Paid*Values_Entered,Principal,""), "")</f>
        <v/>
      </c>
      <c r="G115" s="6" t="str">
        <f ca="1">IFERROR(IF(Loan_Not_Paid*Values_Entered,Interest,""), "")</f>
        <v/>
      </c>
      <c r="H115" s="6" t="str">
        <f ca="1">IFERROR(IF(Loan_Not_Paid*Values_Entered,Ending_Balance,""), "")</f>
        <v/>
      </c>
    </row>
    <row r="116" spans="2:8" x14ac:dyDescent="0.3">
      <c r="B116" s="5" t="str">
        <f ca="1">IFERROR(IF(Loan_Not_Paid*Values_Entered,Payment_Number,""), "")</f>
        <v/>
      </c>
      <c r="C116" s="3" t="str">
        <f ca="1">IFERROR(IF(Loan_Not_Paid*Values_Entered,Payment_Date,""), "")</f>
        <v/>
      </c>
      <c r="D116" s="6" t="str">
        <f ca="1">IFERROR(IF(Loan_Not_Paid*Values_Entered,Beginning_Balance,""), "")</f>
        <v/>
      </c>
      <c r="E116" s="6" t="str">
        <f ca="1">IFERROR(IF(Loan_Not_Paid*Values_Entered,Monthly_Payment,""), "")</f>
        <v/>
      </c>
      <c r="F116" s="6" t="str">
        <f ca="1">IFERROR(IF(Loan_Not_Paid*Values_Entered,Principal,""), "")</f>
        <v/>
      </c>
      <c r="G116" s="6" t="str">
        <f ca="1">IFERROR(IF(Loan_Not_Paid*Values_Entered,Interest,""), "")</f>
        <v/>
      </c>
      <c r="H116" s="6" t="str">
        <f ca="1">IFERROR(IF(Loan_Not_Paid*Values_Entered,Ending_Balance,""), "")</f>
        <v/>
      </c>
    </row>
    <row r="117" spans="2:8" x14ac:dyDescent="0.3">
      <c r="B117" s="5" t="str">
        <f ca="1">IFERROR(IF(Loan_Not_Paid*Values_Entered,Payment_Number,""), "")</f>
        <v/>
      </c>
      <c r="C117" s="3" t="str">
        <f ca="1">IFERROR(IF(Loan_Not_Paid*Values_Entered,Payment_Date,""), "")</f>
        <v/>
      </c>
      <c r="D117" s="6" t="str">
        <f ca="1">IFERROR(IF(Loan_Not_Paid*Values_Entered,Beginning_Balance,""), "")</f>
        <v/>
      </c>
      <c r="E117" s="6" t="str">
        <f ca="1">IFERROR(IF(Loan_Not_Paid*Values_Entered,Monthly_Payment,""), "")</f>
        <v/>
      </c>
      <c r="F117" s="6" t="str">
        <f ca="1">IFERROR(IF(Loan_Not_Paid*Values_Entered,Principal,""), "")</f>
        <v/>
      </c>
      <c r="G117" s="6" t="str">
        <f ca="1">IFERROR(IF(Loan_Not_Paid*Values_Entered,Interest,""), "")</f>
        <v/>
      </c>
      <c r="H117" s="6" t="str">
        <f ca="1">IFERROR(IF(Loan_Not_Paid*Values_Entered,Ending_Balance,""), "")</f>
        <v/>
      </c>
    </row>
    <row r="118" spans="2:8" x14ac:dyDescent="0.3">
      <c r="B118" s="5" t="str">
        <f ca="1">IFERROR(IF(Loan_Not_Paid*Values_Entered,Payment_Number,""), "")</f>
        <v/>
      </c>
      <c r="C118" s="3" t="str">
        <f ca="1">IFERROR(IF(Loan_Not_Paid*Values_Entered,Payment_Date,""), "")</f>
        <v/>
      </c>
      <c r="D118" s="6" t="str">
        <f ca="1">IFERROR(IF(Loan_Not_Paid*Values_Entered,Beginning_Balance,""), "")</f>
        <v/>
      </c>
      <c r="E118" s="6" t="str">
        <f ca="1">IFERROR(IF(Loan_Not_Paid*Values_Entered,Monthly_Payment,""), "")</f>
        <v/>
      </c>
      <c r="F118" s="6" t="str">
        <f ca="1">IFERROR(IF(Loan_Not_Paid*Values_Entered,Principal,""), "")</f>
        <v/>
      </c>
      <c r="G118" s="6" t="str">
        <f ca="1">IFERROR(IF(Loan_Not_Paid*Values_Entered,Interest,""), "")</f>
        <v/>
      </c>
      <c r="H118" s="6" t="str">
        <f ca="1">IFERROR(IF(Loan_Not_Paid*Values_Entered,Ending_Balance,""), "")</f>
        <v/>
      </c>
    </row>
    <row r="119" spans="2:8" x14ac:dyDescent="0.3">
      <c r="B119" s="5" t="str">
        <f ca="1">IFERROR(IF(Loan_Not_Paid*Values_Entered,Payment_Number,""), "")</f>
        <v/>
      </c>
      <c r="C119" s="3" t="str">
        <f ca="1">IFERROR(IF(Loan_Not_Paid*Values_Entered,Payment_Date,""), "")</f>
        <v/>
      </c>
      <c r="D119" s="6" t="str">
        <f ca="1">IFERROR(IF(Loan_Not_Paid*Values_Entered,Beginning_Balance,""), "")</f>
        <v/>
      </c>
      <c r="E119" s="6" t="str">
        <f ca="1">IFERROR(IF(Loan_Not_Paid*Values_Entered,Monthly_Payment,""), "")</f>
        <v/>
      </c>
      <c r="F119" s="6" t="str">
        <f ca="1">IFERROR(IF(Loan_Not_Paid*Values_Entered,Principal,""), "")</f>
        <v/>
      </c>
      <c r="G119" s="6" t="str">
        <f ca="1">IFERROR(IF(Loan_Not_Paid*Values_Entered,Interest,""), "")</f>
        <v/>
      </c>
      <c r="H119" s="6" t="str">
        <f ca="1">IFERROR(IF(Loan_Not_Paid*Values_Entered,Ending_Balance,""), "")</f>
        <v/>
      </c>
    </row>
    <row r="120" spans="2:8" x14ac:dyDescent="0.3">
      <c r="B120" s="5" t="str">
        <f ca="1">IFERROR(IF(Loan_Not_Paid*Values_Entered,Payment_Number,""), "")</f>
        <v/>
      </c>
      <c r="C120" s="3" t="str">
        <f ca="1">IFERROR(IF(Loan_Not_Paid*Values_Entered,Payment_Date,""), "")</f>
        <v/>
      </c>
      <c r="D120" s="6" t="str">
        <f ca="1">IFERROR(IF(Loan_Not_Paid*Values_Entered,Beginning_Balance,""), "")</f>
        <v/>
      </c>
      <c r="E120" s="6" t="str">
        <f ca="1">IFERROR(IF(Loan_Not_Paid*Values_Entered,Monthly_Payment,""), "")</f>
        <v/>
      </c>
      <c r="F120" s="6" t="str">
        <f ca="1">IFERROR(IF(Loan_Not_Paid*Values_Entered,Principal,""), "")</f>
        <v/>
      </c>
      <c r="G120" s="6" t="str">
        <f ca="1">IFERROR(IF(Loan_Not_Paid*Values_Entered,Interest,""), "")</f>
        <v/>
      </c>
      <c r="H120" s="6" t="str">
        <f ca="1">IFERROR(IF(Loan_Not_Paid*Values_Entered,Ending_Balance,""), "")</f>
        <v/>
      </c>
    </row>
    <row r="121" spans="2:8" x14ac:dyDescent="0.3">
      <c r="B121" s="5" t="str">
        <f ca="1">IFERROR(IF(Loan_Not_Paid*Values_Entered,Payment_Number,""), "")</f>
        <v/>
      </c>
      <c r="C121" s="3" t="str">
        <f ca="1">IFERROR(IF(Loan_Not_Paid*Values_Entered,Payment_Date,""), "")</f>
        <v/>
      </c>
      <c r="D121" s="6" t="str">
        <f ca="1">IFERROR(IF(Loan_Not_Paid*Values_Entered,Beginning_Balance,""), "")</f>
        <v/>
      </c>
      <c r="E121" s="6" t="str">
        <f ca="1">IFERROR(IF(Loan_Not_Paid*Values_Entered,Monthly_Payment,""), "")</f>
        <v/>
      </c>
      <c r="F121" s="6" t="str">
        <f ca="1">IFERROR(IF(Loan_Not_Paid*Values_Entered,Principal,""), "")</f>
        <v/>
      </c>
      <c r="G121" s="6" t="str">
        <f ca="1">IFERROR(IF(Loan_Not_Paid*Values_Entered,Interest,""), "")</f>
        <v/>
      </c>
      <c r="H121" s="6" t="str">
        <f ca="1">IFERROR(IF(Loan_Not_Paid*Values_Entered,Ending_Balance,""), "")</f>
        <v/>
      </c>
    </row>
    <row r="122" spans="2:8" x14ac:dyDescent="0.3">
      <c r="B122" s="5" t="str">
        <f ca="1">IFERROR(IF(Loan_Not_Paid*Values_Entered,Payment_Number,""), "")</f>
        <v/>
      </c>
      <c r="C122" s="3" t="str">
        <f ca="1">IFERROR(IF(Loan_Not_Paid*Values_Entered,Payment_Date,""), "")</f>
        <v/>
      </c>
      <c r="D122" s="6" t="str">
        <f ca="1">IFERROR(IF(Loan_Not_Paid*Values_Entered,Beginning_Balance,""), "")</f>
        <v/>
      </c>
      <c r="E122" s="6" t="str">
        <f ca="1">IFERROR(IF(Loan_Not_Paid*Values_Entered,Monthly_Payment,""), "")</f>
        <v/>
      </c>
      <c r="F122" s="6" t="str">
        <f ca="1">IFERROR(IF(Loan_Not_Paid*Values_Entered,Principal,""), "")</f>
        <v/>
      </c>
      <c r="G122" s="6" t="str">
        <f ca="1">IFERROR(IF(Loan_Not_Paid*Values_Entered,Interest,""), "")</f>
        <v/>
      </c>
      <c r="H122" s="6" t="str">
        <f ca="1">IFERROR(IF(Loan_Not_Paid*Values_Entered,Ending_Balance,""), "")</f>
        <v/>
      </c>
    </row>
    <row r="123" spans="2:8" x14ac:dyDescent="0.3">
      <c r="B123" s="5" t="str">
        <f ca="1">IFERROR(IF(Loan_Not_Paid*Values_Entered,Payment_Number,""), "")</f>
        <v/>
      </c>
      <c r="C123" s="3" t="str">
        <f ca="1">IFERROR(IF(Loan_Not_Paid*Values_Entered,Payment_Date,""), "")</f>
        <v/>
      </c>
      <c r="D123" s="6" t="str">
        <f ca="1">IFERROR(IF(Loan_Not_Paid*Values_Entered,Beginning_Balance,""), "")</f>
        <v/>
      </c>
      <c r="E123" s="6" t="str">
        <f ca="1">IFERROR(IF(Loan_Not_Paid*Values_Entered,Monthly_Payment,""), "")</f>
        <v/>
      </c>
      <c r="F123" s="6" t="str">
        <f ca="1">IFERROR(IF(Loan_Not_Paid*Values_Entered,Principal,""), "")</f>
        <v/>
      </c>
      <c r="G123" s="6" t="str">
        <f ca="1">IFERROR(IF(Loan_Not_Paid*Values_Entered,Interest,""), "")</f>
        <v/>
      </c>
      <c r="H123" s="6" t="str">
        <f ca="1">IFERROR(IF(Loan_Not_Paid*Values_Entered,Ending_Balance,""), "")</f>
        <v/>
      </c>
    </row>
    <row r="124" spans="2:8" x14ac:dyDescent="0.3">
      <c r="B124" s="5" t="str">
        <f ca="1">IFERROR(IF(Loan_Not_Paid*Values_Entered,Payment_Number,""), "")</f>
        <v/>
      </c>
      <c r="C124" s="3" t="str">
        <f ca="1">IFERROR(IF(Loan_Not_Paid*Values_Entered,Payment_Date,""), "")</f>
        <v/>
      </c>
      <c r="D124" s="6" t="str">
        <f ca="1">IFERROR(IF(Loan_Not_Paid*Values_Entered,Beginning_Balance,""), "")</f>
        <v/>
      </c>
      <c r="E124" s="6" t="str">
        <f ca="1">IFERROR(IF(Loan_Not_Paid*Values_Entered,Monthly_Payment,""), "")</f>
        <v/>
      </c>
      <c r="F124" s="6" t="str">
        <f ca="1">IFERROR(IF(Loan_Not_Paid*Values_Entered,Principal,""), "")</f>
        <v/>
      </c>
      <c r="G124" s="6" t="str">
        <f ca="1">IFERROR(IF(Loan_Not_Paid*Values_Entered,Interest,""), "")</f>
        <v/>
      </c>
      <c r="H124" s="6" t="str">
        <f ca="1">IFERROR(IF(Loan_Not_Paid*Values_Entered,Ending_Balance,""), "")</f>
        <v/>
      </c>
    </row>
    <row r="125" spans="2:8" x14ac:dyDescent="0.3">
      <c r="B125" s="5" t="str">
        <f ca="1">IFERROR(IF(Loan_Not_Paid*Values_Entered,Payment_Number,""), "")</f>
        <v/>
      </c>
      <c r="C125" s="3" t="str">
        <f ca="1">IFERROR(IF(Loan_Not_Paid*Values_Entered,Payment_Date,""), "")</f>
        <v/>
      </c>
      <c r="D125" s="6" t="str">
        <f ca="1">IFERROR(IF(Loan_Not_Paid*Values_Entered,Beginning_Balance,""), "")</f>
        <v/>
      </c>
      <c r="E125" s="6" t="str">
        <f ca="1">IFERROR(IF(Loan_Not_Paid*Values_Entered,Monthly_Payment,""), "")</f>
        <v/>
      </c>
      <c r="F125" s="6" t="str">
        <f ca="1">IFERROR(IF(Loan_Not_Paid*Values_Entered,Principal,""), "")</f>
        <v/>
      </c>
      <c r="G125" s="6" t="str">
        <f ca="1">IFERROR(IF(Loan_Not_Paid*Values_Entered,Interest,""), "")</f>
        <v/>
      </c>
      <c r="H125" s="6" t="str">
        <f ca="1">IFERROR(IF(Loan_Not_Paid*Values_Entered,Ending_Balance,""), "")</f>
        <v/>
      </c>
    </row>
    <row r="126" spans="2:8" x14ac:dyDescent="0.3">
      <c r="B126" s="5" t="str">
        <f ca="1">IFERROR(IF(Loan_Not_Paid*Values_Entered,Payment_Number,""), "")</f>
        <v/>
      </c>
      <c r="C126" s="3" t="str">
        <f ca="1">IFERROR(IF(Loan_Not_Paid*Values_Entered,Payment_Date,""), "")</f>
        <v/>
      </c>
      <c r="D126" s="6" t="str">
        <f ca="1">IFERROR(IF(Loan_Not_Paid*Values_Entered,Beginning_Balance,""), "")</f>
        <v/>
      </c>
      <c r="E126" s="6" t="str">
        <f ca="1">IFERROR(IF(Loan_Not_Paid*Values_Entered,Monthly_Payment,""), "")</f>
        <v/>
      </c>
      <c r="F126" s="6" t="str">
        <f ca="1">IFERROR(IF(Loan_Not_Paid*Values_Entered,Principal,""), "")</f>
        <v/>
      </c>
      <c r="G126" s="6" t="str">
        <f ca="1">IFERROR(IF(Loan_Not_Paid*Values_Entered,Interest,""), "")</f>
        <v/>
      </c>
      <c r="H126" s="6" t="str">
        <f ca="1">IFERROR(IF(Loan_Not_Paid*Values_Entered,Ending_Balance,""), "")</f>
        <v/>
      </c>
    </row>
    <row r="127" spans="2:8" x14ac:dyDescent="0.3">
      <c r="B127" s="5" t="str">
        <f ca="1">IFERROR(IF(Loan_Not_Paid*Values_Entered,Payment_Number,""), "")</f>
        <v/>
      </c>
      <c r="C127" s="3" t="str">
        <f ca="1">IFERROR(IF(Loan_Not_Paid*Values_Entered,Payment_Date,""), "")</f>
        <v/>
      </c>
      <c r="D127" s="6" t="str">
        <f ca="1">IFERROR(IF(Loan_Not_Paid*Values_Entered,Beginning_Balance,""), "")</f>
        <v/>
      </c>
      <c r="E127" s="6" t="str">
        <f ca="1">IFERROR(IF(Loan_Not_Paid*Values_Entered,Monthly_Payment,""), "")</f>
        <v/>
      </c>
      <c r="F127" s="6" t="str">
        <f ca="1">IFERROR(IF(Loan_Not_Paid*Values_Entered,Principal,""), "")</f>
        <v/>
      </c>
      <c r="G127" s="6" t="str">
        <f ca="1">IFERROR(IF(Loan_Not_Paid*Values_Entered,Interest,""), "")</f>
        <v/>
      </c>
      <c r="H127" s="6" t="str">
        <f ca="1">IFERROR(IF(Loan_Not_Paid*Values_Entered,Ending_Balance,""), "")</f>
        <v/>
      </c>
    </row>
    <row r="128" spans="2:8" x14ac:dyDescent="0.3">
      <c r="B128" s="5" t="str">
        <f ca="1">IFERROR(IF(Loan_Not_Paid*Values_Entered,Payment_Number,""), "")</f>
        <v/>
      </c>
      <c r="C128" s="3" t="str">
        <f ca="1">IFERROR(IF(Loan_Not_Paid*Values_Entered,Payment_Date,""), "")</f>
        <v/>
      </c>
      <c r="D128" s="6" t="str">
        <f ca="1">IFERROR(IF(Loan_Not_Paid*Values_Entered,Beginning_Balance,""), "")</f>
        <v/>
      </c>
      <c r="E128" s="6" t="str">
        <f ca="1">IFERROR(IF(Loan_Not_Paid*Values_Entered,Monthly_Payment,""), "")</f>
        <v/>
      </c>
      <c r="F128" s="6" t="str">
        <f ca="1">IFERROR(IF(Loan_Not_Paid*Values_Entered,Principal,""), "")</f>
        <v/>
      </c>
      <c r="G128" s="6" t="str">
        <f ca="1">IFERROR(IF(Loan_Not_Paid*Values_Entered,Interest,""), "")</f>
        <v/>
      </c>
      <c r="H128" s="6" t="str">
        <f ca="1">IFERROR(IF(Loan_Not_Paid*Values_Entered,Ending_Balance,""), "")</f>
        <v/>
      </c>
    </row>
    <row r="129" spans="2:8" x14ac:dyDescent="0.3">
      <c r="B129" s="5" t="str">
        <f ca="1">IFERROR(IF(Loan_Not_Paid*Values_Entered,Payment_Number,""), "")</f>
        <v/>
      </c>
      <c r="C129" s="3" t="str">
        <f ca="1">IFERROR(IF(Loan_Not_Paid*Values_Entered,Payment_Date,""), "")</f>
        <v/>
      </c>
      <c r="D129" s="6" t="str">
        <f ca="1">IFERROR(IF(Loan_Not_Paid*Values_Entered,Beginning_Balance,""), "")</f>
        <v/>
      </c>
      <c r="E129" s="6" t="str">
        <f ca="1">IFERROR(IF(Loan_Not_Paid*Values_Entered,Monthly_Payment,""), "")</f>
        <v/>
      </c>
      <c r="F129" s="6" t="str">
        <f ca="1">IFERROR(IF(Loan_Not_Paid*Values_Entered,Principal,""), "")</f>
        <v/>
      </c>
      <c r="G129" s="6" t="str">
        <f ca="1">IFERROR(IF(Loan_Not_Paid*Values_Entered,Interest,""), "")</f>
        <v/>
      </c>
      <c r="H129" s="6" t="str">
        <f ca="1">IFERROR(IF(Loan_Not_Paid*Values_Entered,Ending_Balance,""), "")</f>
        <v/>
      </c>
    </row>
    <row r="130" spans="2:8" x14ac:dyDescent="0.3">
      <c r="B130" s="5" t="str">
        <f ca="1">IFERROR(IF(Loan_Not_Paid*Values_Entered,Payment_Number,""), "")</f>
        <v/>
      </c>
      <c r="C130" s="3" t="str">
        <f ca="1">IFERROR(IF(Loan_Not_Paid*Values_Entered,Payment_Date,""), "")</f>
        <v/>
      </c>
      <c r="D130" s="6" t="str">
        <f ca="1">IFERROR(IF(Loan_Not_Paid*Values_Entered,Beginning_Balance,""), "")</f>
        <v/>
      </c>
      <c r="E130" s="6" t="str">
        <f ca="1">IFERROR(IF(Loan_Not_Paid*Values_Entered,Monthly_Payment,""), "")</f>
        <v/>
      </c>
      <c r="F130" s="6" t="str">
        <f ca="1">IFERROR(IF(Loan_Not_Paid*Values_Entered,Principal,""), "")</f>
        <v/>
      </c>
      <c r="G130" s="6" t="str">
        <f ca="1">IFERROR(IF(Loan_Not_Paid*Values_Entered,Interest,""), "")</f>
        <v/>
      </c>
      <c r="H130" s="6" t="str">
        <f ca="1">IFERROR(IF(Loan_Not_Paid*Values_Entered,Ending_Balance,""), "")</f>
        <v/>
      </c>
    </row>
    <row r="131" spans="2:8" x14ac:dyDescent="0.3">
      <c r="B131" s="5" t="str">
        <f ca="1">IFERROR(IF(Loan_Not_Paid*Values_Entered,Payment_Number,""), "")</f>
        <v/>
      </c>
      <c r="C131" s="3" t="str">
        <f ca="1">IFERROR(IF(Loan_Not_Paid*Values_Entered,Payment_Date,""), "")</f>
        <v/>
      </c>
      <c r="D131" s="6" t="str">
        <f ca="1">IFERROR(IF(Loan_Not_Paid*Values_Entered,Beginning_Balance,""), "")</f>
        <v/>
      </c>
      <c r="E131" s="6" t="str">
        <f ca="1">IFERROR(IF(Loan_Not_Paid*Values_Entered,Monthly_Payment,""), "")</f>
        <v/>
      </c>
      <c r="F131" s="6" t="str">
        <f ca="1">IFERROR(IF(Loan_Not_Paid*Values_Entered,Principal,""), "")</f>
        <v/>
      </c>
      <c r="G131" s="6" t="str">
        <f ca="1">IFERROR(IF(Loan_Not_Paid*Values_Entered,Interest,""), "")</f>
        <v/>
      </c>
      <c r="H131" s="6" t="str">
        <f ca="1">IFERROR(IF(Loan_Not_Paid*Values_Entered,Ending_Balance,""), "")</f>
        <v/>
      </c>
    </row>
    <row r="132" spans="2:8" x14ac:dyDescent="0.3">
      <c r="B132" s="5" t="str">
        <f ca="1">IFERROR(IF(Loan_Not_Paid*Values_Entered,Payment_Number,""), "")</f>
        <v/>
      </c>
      <c r="C132" s="3" t="str">
        <f ca="1">IFERROR(IF(Loan_Not_Paid*Values_Entered,Payment_Date,""), "")</f>
        <v/>
      </c>
      <c r="D132" s="6" t="str">
        <f ca="1">IFERROR(IF(Loan_Not_Paid*Values_Entered,Beginning_Balance,""), "")</f>
        <v/>
      </c>
      <c r="E132" s="6" t="str">
        <f ca="1">IFERROR(IF(Loan_Not_Paid*Values_Entered,Monthly_Payment,""), "")</f>
        <v/>
      </c>
      <c r="F132" s="6" t="str">
        <f ca="1">IFERROR(IF(Loan_Not_Paid*Values_Entered,Principal,""), "")</f>
        <v/>
      </c>
      <c r="G132" s="6" t="str">
        <f ca="1">IFERROR(IF(Loan_Not_Paid*Values_Entered,Interest,""), "")</f>
        <v/>
      </c>
      <c r="H132" s="6" t="str">
        <f ca="1">IFERROR(IF(Loan_Not_Paid*Values_Entered,Ending_Balance,""), "")</f>
        <v/>
      </c>
    </row>
    <row r="133" spans="2:8" x14ac:dyDescent="0.3">
      <c r="B133" s="5" t="str">
        <f ca="1">IFERROR(IF(Loan_Not_Paid*Values_Entered,Payment_Number,""), "")</f>
        <v/>
      </c>
      <c r="C133" s="3" t="str">
        <f ca="1">IFERROR(IF(Loan_Not_Paid*Values_Entered,Payment_Date,""), "")</f>
        <v/>
      </c>
      <c r="D133" s="6" t="str">
        <f ca="1">IFERROR(IF(Loan_Not_Paid*Values_Entered,Beginning_Balance,""), "")</f>
        <v/>
      </c>
      <c r="E133" s="6" t="str">
        <f ca="1">IFERROR(IF(Loan_Not_Paid*Values_Entered,Monthly_Payment,""), "")</f>
        <v/>
      </c>
      <c r="F133" s="6" t="str">
        <f ca="1">IFERROR(IF(Loan_Not_Paid*Values_Entered,Principal,""), "")</f>
        <v/>
      </c>
      <c r="G133" s="6" t="str">
        <f ca="1">IFERROR(IF(Loan_Not_Paid*Values_Entered,Interest,""), "")</f>
        <v/>
      </c>
      <c r="H133" s="6" t="str">
        <f ca="1">IFERROR(IF(Loan_Not_Paid*Values_Entered,Ending_Balance,""), "")</f>
        <v/>
      </c>
    </row>
    <row r="134" spans="2:8" x14ac:dyDescent="0.3">
      <c r="B134" s="5" t="str">
        <f ca="1">IFERROR(IF(Loan_Not_Paid*Values_Entered,Payment_Number,""), "")</f>
        <v/>
      </c>
      <c r="C134" s="3" t="str">
        <f ca="1">IFERROR(IF(Loan_Not_Paid*Values_Entered,Payment_Date,""), "")</f>
        <v/>
      </c>
      <c r="D134" s="6" t="str">
        <f ca="1">IFERROR(IF(Loan_Not_Paid*Values_Entered,Beginning_Balance,""), "")</f>
        <v/>
      </c>
      <c r="E134" s="6" t="str">
        <f ca="1">IFERROR(IF(Loan_Not_Paid*Values_Entered,Monthly_Payment,""), "")</f>
        <v/>
      </c>
      <c r="F134" s="6" t="str">
        <f ca="1">IFERROR(IF(Loan_Not_Paid*Values_Entered,Principal,""), "")</f>
        <v/>
      </c>
      <c r="G134" s="6" t="str">
        <f ca="1">IFERROR(IF(Loan_Not_Paid*Values_Entered,Interest,""), "")</f>
        <v/>
      </c>
      <c r="H134" s="6" t="str">
        <f ca="1">IFERROR(IF(Loan_Not_Paid*Values_Entered,Ending_Balance,""), "")</f>
        <v/>
      </c>
    </row>
    <row r="135" spans="2:8" x14ac:dyDescent="0.3">
      <c r="B135" s="5" t="str">
        <f ca="1">IFERROR(IF(Loan_Not_Paid*Values_Entered,Payment_Number,""), "")</f>
        <v/>
      </c>
      <c r="C135" s="3" t="str">
        <f ca="1">IFERROR(IF(Loan_Not_Paid*Values_Entered,Payment_Date,""), "")</f>
        <v/>
      </c>
      <c r="D135" s="6" t="str">
        <f ca="1">IFERROR(IF(Loan_Not_Paid*Values_Entered,Beginning_Balance,""), "")</f>
        <v/>
      </c>
      <c r="E135" s="6" t="str">
        <f ca="1">IFERROR(IF(Loan_Not_Paid*Values_Entered,Monthly_Payment,""), "")</f>
        <v/>
      </c>
      <c r="F135" s="6" t="str">
        <f ca="1">IFERROR(IF(Loan_Not_Paid*Values_Entered,Principal,""), "")</f>
        <v/>
      </c>
      <c r="G135" s="6" t="str">
        <f ca="1">IFERROR(IF(Loan_Not_Paid*Values_Entered,Interest,""), "")</f>
        <v/>
      </c>
      <c r="H135" s="6" t="str">
        <f ca="1">IFERROR(IF(Loan_Not_Paid*Values_Entered,Ending_Balance,""), "")</f>
        <v/>
      </c>
    </row>
    <row r="136" spans="2:8" x14ac:dyDescent="0.3">
      <c r="B136" s="5" t="str">
        <f ca="1">IFERROR(IF(Loan_Not_Paid*Values_Entered,Payment_Number,""), "")</f>
        <v/>
      </c>
      <c r="C136" s="3" t="str">
        <f ca="1">IFERROR(IF(Loan_Not_Paid*Values_Entered,Payment_Date,""), "")</f>
        <v/>
      </c>
      <c r="D136" s="6" t="str">
        <f ca="1">IFERROR(IF(Loan_Not_Paid*Values_Entered,Beginning_Balance,""), "")</f>
        <v/>
      </c>
      <c r="E136" s="6" t="str">
        <f ca="1">IFERROR(IF(Loan_Not_Paid*Values_Entered,Monthly_Payment,""), "")</f>
        <v/>
      </c>
      <c r="F136" s="6" t="str">
        <f ca="1">IFERROR(IF(Loan_Not_Paid*Values_Entered,Principal,""), "")</f>
        <v/>
      </c>
      <c r="G136" s="6" t="str">
        <f ca="1">IFERROR(IF(Loan_Not_Paid*Values_Entered,Interest,""), "")</f>
        <v/>
      </c>
      <c r="H136" s="6" t="str">
        <f ca="1">IFERROR(IF(Loan_Not_Paid*Values_Entered,Ending_Balance,""), "")</f>
        <v/>
      </c>
    </row>
    <row r="137" spans="2:8" x14ac:dyDescent="0.3">
      <c r="B137" s="5" t="str">
        <f ca="1">IFERROR(IF(Loan_Not_Paid*Values_Entered,Payment_Number,""), "")</f>
        <v/>
      </c>
      <c r="C137" s="3" t="str">
        <f ca="1">IFERROR(IF(Loan_Not_Paid*Values_Entered,Payment_Date,""), "")</f>
        <v/>
      </c>
      <c r="D137" s="6" t="str">
        <f ca="1">IFERROR(IF(Loan_Not_Paid*Values_Entered,Beginning_Balance,""), "")</f>
        <v/>
      </c>
      <c r="E137" s="6" t="str">
        <f ca="1">IFERROR(IF(Loan_Not_Paid*Values_Entered,Monthly_Payment,""), "")</f>
        <v/>
      </c>
      <c r="F137" s="6" t="str">
        <f ca="1">IFERROR(IF(Loan_Not_Paid*Values_Entered,Principal,""), "")</f>
        <v/>
      </c>
      <c r="G137" s="6" t="str">
        <f ca="1">IFERROR(IF(Loan_Not_Paid*Values_Entered,Interest,""), "")</f>
        <v/>
      </c>
      <c r="H137" s="6" t="str">
        <f ca="1">IFERROR(IF(Loan_Not_Paid*Values_Entered,Ending_Balance,""), "")</f>
        <v/>
      </c>
    </row>
    <row r="138" spans="2:8" x14ac:dyDescent="0.3">
      <c r="B138" s="5" t="str">
        <f ca="1">IFERROR(IF(Loan_Not_Paid*Values_Entered,Payment_Number,""), "")</f>
        <v/>
      </c>
      <c r="C138" s="3" t="str">
        <f ca="1">IFERROR(IF(Loan_Not_Paid*Values_Entered,Payment_Date,""), "")</f>
        <v/>
      </c>
      <c r="D138" s="6" t="str">
        <f ca="1">IFERROR(IF(Loan_Not_Paid*Values_Entered,Beginning_Balance,""), "")</f>
        <v/>
      </c>
      <c r="E138" s="6" t="str">
        <f ca="1">IFERROR(IF(Loan_Not_Paid*Values_Entered,Monthly_Payment,""), "")</f>
        <v/>
      </c>
      <c r="F138" s="6" t="str">
        <f ca="1">IFERROR(IF(Loan_Not_Paid*Values_Entered,Principal,""), "")</f>
        <v/>
      </c>
      <c r="G138" s="6" t="str">
        <f ca="1">IFERROR(IF(Loan_Not_Paid*Values_Entered,Interest,""), "")</f>
        <v/>
      </c>
      <c r="H138" s="6" t="str">
        <f ca="1">IFERROR(IF(Loan_Not_Paid*Values_Entered,Ending_Balance,""), "")</f>
        <v/>
      </c>
    </row>
    <row r="139" spans="2:8" x14ac:dyDescent="0.3">
      <c r="B139" s="5" t="str">
        <f ca="1">IFERROR(IF(Loan_Not_Paid*Values_Entered,Payment_Number,""), "")</f>
        <v/>
      </c>
      <c r="C139" s="3" t="str">
        <f ca="1">IFERROR(IF(Loan_Not_Paid*Values_Entered,Payment_Date,""), "")</f>
        <v/>
      </c>
      <c r="D139" s="6" t="str">
        <f ca="1">IFERROR(IF(Loan_Not_Paid*Values_Entered,Beginning_Balance,""), "")</f>
        <v/>
      </c>
      <c r="E139" s="6" t="str">
        <f ca="1">IFERROR(IF(Loan_Not_Paid*Values_Entered,Monthly_Payment,""), "")</f>
        <v/>
      </c>
      <c r="F139" s="6" t="str">
        <f ca="1">IFERROR(IF(Loan_Not_Paid*Values_Entered,Principal,""), "")</f>
        <v/>
      </c>
      <c r="G139" s="6" t="str">
        <f ca="1">IFERROR(IF(Loan_Not_Paid*Values_Entered,Interest,""), "")</f>
        <v/>
      </c>
      <c r="H139" s="6" t="str">
        <f ca="1">IFERROR(IF(Loan_Not_Paid*Values_Entered,Ending_Balance,""), "")</f>
        <v/>
      </c>
    </row>
    <row r="140" spans="2:8" x14ac:dyDescent="0.3">
      <c r="B140" s="5" t="str">
        <f ca="1">IFERROR(IF(Loan_Not_Paid*Values_Entered,Payment_Number,""), "")</f>
        <v/>
      </c>
      <c r="C140" s="3" t="str">
        <f ca="1">IFERROR(IF(Loan_Not_Paid*Values_Entered,Payment_Date,""), "")</f>
        <v/>
      </c>
      <c r="D140" s="6" t="str">
        <f ca="1">IFERROR(IF(Loan_Not_Paid*Values_Entered,Beginning_Balance,""), "")</f>
        <v/>
      </c>
      <c r="E140" s="6" t="str">
        <f ca="1">IFERROR(IF(Loan_Not_Paid*Values_Entered,Monthly_Payment,""), "")</f>
        <v/>
      </c>
      <c r="F140" s="6" t="str">
        <f ca="1">IFERROR(IF(Loan_Not_Paid*Values_Entered,Principal,""), "")</f>
        <v/>
      </c>
      <c r="G140" s="6" t="str">
        <f ca="1">IFERROR(IF(Loan_Not_Paid*Values_Entered,Interest,""), "")</f>
        <v/>
      </c>
      <c r="H140" s="6" t="str">
        <f ca="1">IFERROR(IF(Loan_Not_Paid*Values_Entered,Ending_Balance,""), "")</f>
        <v/>
      </c>
    </row>
    <row r="141" spans="2:8" x14ac:dyDescent="0.3">
      <c r="B141" s="5" t="str">
        <f ca="1">IFERROR(IF(Loan_Not_Paid*Values_Entered,Payment_Number,""), "")</f>
        <v/>
      </c>
      <c r="C141" s="3" t="str">
        <f ca="1">IFERROR(IF(Loan_Not_Paid*Values_Entered,Payment_Date,""), "")</f>
        <v/>
      </c>
      <c r="D141" s="6" t="str">
        <f ca="1">IFERROR(IF(Loan_Not_Paid*Values_Entered,Beginning_Balance,""), "")</f>
        <v/>
      </c>
      <c r="E141" s="6" t="str">
        <f ca="1">IFERROR(IF(Loan_Not_Paid*Values_Entered,Monthly_Payment,""), "")</f>
        <v/>
      </c>
      <c r="F141" s="6" t="str">
        <f ca="1">IFERROR(IF(Loan_Not_Paid*Values_Entered,Principal,""), "")</f>
        <v/>
      </c>
      <c r="G141" s="6" t="str">
        <f ca="1">IFERROR(IF(Loan_Not_Paid*Values_Entered,Interest,""), "")</f>
        <v/>
      </c>
      <c r="H141" s="6" t="str">
        <f ca="1">IFERROR(IF(Loan_Not_Paid*Values_Entered,Ending_Balance,""), "")</f>
        <v/>
      </c>
    </row>
    <row r="142" spans="2:8" x14ac:dyDescent="0.3">
      <c r="B142" s="5" t="str">
        <f ca="1">IFERROR(IF(Loan_Not_Paid*Values_Entered,Payment_Number,""), "")</f>
        <v/>
      </c>
      <c r="C142" s="3" t="str">
        <f ca="1">IFERROR(IF(Loan_Not_Paid*Values_Entered,Payment_Date,""), "")</f>
        <v/>
      </c>
      <c r="D142" s="6" t="str">
        <f ca="1">IFERROR(IF(Loan_Not_Paid*Values_Entered,Beginning_Balance,""), "")</f>
        <v/>
      </c>
      <c r="E142" s="6" t="str">
        <f ca="1">IFERROR(IF(Loan_Not_Paid*Values_Entered,Monthly_Payment,""), "")</f>
        <v/>
      </c>
      <c r="F142" s="6" t="str">
        <f ca="1">IFERROR(IF(Loan_Not_Paid*Values_Entered,Principal,""), "")</f>
        <v/>
      </c>
      <c r="G142" s="6" t="str">
        <f ca="1">IFERROR(IF(Loan_Not_Paid*Values_Entered,Interest,""), "")</f>
        <v/>
      </c>
      <c r="H142" s="6" t="str">
        <f ca="1">IFERROR(IF(Loan_Not_Paid*Values_Entered,Ending_Balance,""), "")</f>
        <v/>
      </c>
    </row>
    <row r="143" spans="2:8" x14ac:dyDescent="0.3">
      <c r="B143" s="5" t="str">
        <f ca="1">IFERROR(IF(Loan_Not_Paid*Values_Entered,Payment_Number,""), "")</f>
        <v/>
      </c>
      <c r="C143" s="3" t="str">
        <f ca="1">IFERROR(IF(Loan_Not_Paid*Values_Entered,Payment_Date,""), "")</f>
        <v/>
      </c>
      <c r="D143" s="6" t="str">
        <f ca="1">IFERROR(IF(Loan_Not_Paid*Values_Entered,Beginning_Balance,""), "")</f>
        <v/>
      </c>
      <c r="E143" s="6" t="str">
        <f ca="1">IFERROR(IF(Loan_Not_Paid*Values_Entered,Monthly_Payment,""), "")</f>
        <v/>
      </c>
      <c r="F143" s="6" t="str">
        <f ca="1">IFERROR(IF(Loan_Not_Paid*Values_Entered,Principal,""), "")</f>
        <v/>
      </c>
      <c r="G143" s="6" t="str">
        <f ca="1">IFERROR(IF(Loan_Not_Paid*Values_Entered,Interest,""), "")</f>
        <v/>
      </c>
      <c r="H143" s="6" t="str">
        <f ca="1">IFERROR(IF(Loan_Not_Paid*Values_Entered,Ending_Balance,""), "")</f>
        <v/>
      </c>
    </row>
    <row r="144" spans="2:8" x14ac:dyDescent="0.3">
      <c r="B144" s="5" t="str">
        <f ca="1">IFERROR(IF(Loan_Not_Paid*Values_Entered,Payment_Number,""), "")</f>
        <v/>
      </c>
      <c r="C144" s="3" t="str">
        <f ca="1">IFERROR(IF(Loan_Not_Paid*Values_Entered,Payment_Date,""), "")</f>
        <v/>
      </c>
      <c r="D144" s="6" t="str">
        <f ca="1">IFERROR(IF(Loan_Not_Paid*Values_Entered,Beginning_Balance,""), "")</f>
        <v/>
      </c>
      <c r="E144" s="6" t="str">
        <f ca="1">IFERROR(IF(Loan_Not_Paid*Values_Entered,Monthly_Payment,""), "")</f>
        <v/>
      </c>
      <c r="F144" s="6" t="str">
        <f ca="1">IFERROR(IF(Loan_Not_Paid*Values_Entered,Principal,""), "")</f>
        <v/>
      </c>
      <c r="G144" s="6" t="str">
        <f ca="1">IFERROR(IF(Loan_Not_Paid*Values_Entered,Interest,""), "")</f>
        <v/>
      </c>
      <c r="H144" s="6" t="str">
        <f ca="1">IFERROR(IF(Loan_Not_Paid*Values_Entered,Ending_Balance,""), "")</f>
        <v/>
      </c>
    </row>
    <row r="145" spans="2:8" x14ac:dyDescent="0.3">
      <c r="B145" s="5" t="str">
        <f ca="1">IFERROR(IF(Loan_Not_Paid*Values_Entered,Payment_Number,""), "")</f>
        <v/>
      </c>
      <c r="C145" s="3" t="str">
        <f ca="1">IFERROR(IF(Loan_Not_Paid*Values_Entered,Payment_Date,""), "")</f>
        <v/>
      </c>
      <c r="D145" s="6" t="str">
        <f ca="1">IFERROR(IF(Loan_Not_Paid*Values_Entered,Beginning_Balance,""), "")</f>
        <v/>
      </c>
      <c r="E145" s="6" t="str">
        <f ca="1">IFERROR(IF(Loan_Not_Paid*Values_Entered,Monthly_Payment,""), "")</f>
        <v/>
      </c>
      <c r="F145" s="6" t="str">
        <f ca="1">IFERROR(IF(Loan_Not_Paid*Values_Entered,Principal,""), "")</f>
        <v/>
      </c>
      <c r="G145" s="6" t="str">
        <f ca="1">IFERROR(IF(Loan_Not_Paid*Values_Entered,Interest,""), "")</f>
        <v/>
      </c>
      <c r="H145" s="6" t="str">
        <f ca="1">IFERROR(IF(Loan_Not_Paid*Values_Entered,Ending_Balance,""), "")</f>
        <v/>
      </c>
    </row>
    <row r="146" spans="2:8" x14ac:dyDescent="0.3">
      <c r="B146" s="5" t="str">
        <f ca="1">IFERROR(IF(Loan_Not_Paid*Values_Entered,Payment_Number,""), "")</f>
        <v/>
      </c>
      <c r="C146" s="3" t="str">
        <f ca="1">IFERROR(IF(Loan_Not_Paid*Values_Entered,Payment_Date,""), "")</f>
        <v/>
      </c>
      <c r="D146" s="6" t="str">
        <f ca="1">IFERROR(IF(Loan_Not_Paid*Values_Entered,Beginning_Balance,""), "")</f>
        <v/>
      </c>
      <c r="E146" s="6" t="str">
        <f ca="1">IFERROR(IF(Loan_Not_Paid*Values_Entered,Monthly_Payment,""), "")</f>
        <v/>
      </c>
      <c r="F146" s="6" t="str">
        <f ca="1">IFERROR(IF(Loan_Not_Paid*Values_Entered,Principal,""), "")</f>
        <v/>
      </c>
      <c r="G146" s="6" t="str">
        <f ca="1">IFERROR(IF(Loan_Not_Paid*Values_Entered,Interest,""), "")</f>
        <v/>
      </c>
      <c r="H146" s="6" t="str">
        <f ca="1">IFERROR(IF(Loan_Not_Paid*Values_Entered,Ending_Balance,""), "")</f>
        <v/>
      </c>
    </row>
    <row r="147" spans="2:8" x14ac:dyDescent="0.3">
      <c r="B147" s="5" t="str">
        <f ca="1">IFERROR(IF(Loan_Not_Paid*Values_Entered,Payment_Number,""), "")</f>
        <v/>
      </c>
      <c r="C147" s="3" t="str">
        <f ca="1">IFERROR(IF(Loan_Not_Paid*Values_Entered,Payment_Date,""), "")</f>
        <v/>
      </c>
      <c r="D147" s="6" t="str">
        <f ca="1">IFERROR(IF(Loan_Not_Paid*Values_Entered,Beginning_Balance,""), "")</f>
        <v/>
      </c>
      <c r="E147" s="6" t="str">
        <f ca="1">IFERROR(IF(Loan_Not_Paid*Values_Entered,Monthly_Payment,""), "")</f>
        <v/>
      </c>
      <c r="F147" s="6" t="str">
        <f ca="1">IFERROR(IF(Loan_Not_Paid*Values_Entered,Principal,""), "")</f>
        <v/>
      </c>
      <c r="G147" s="6" t="str">
        <f ca="1">IFERROR(IF(Loan_Not_Paid*Values_Entered,Interest,""), "")</f>
        <v/>
      </c>
      <c r="H147" s="6" t="str">
        <f ca="1">IFERROR(IF(Loan_Not_Paid*Values_Entered,Ending_Balance,""), "")</f>
        <v/>
      </c>
    </row>
    <row r="148" spans="2:8" x14ac:dyDescent="0.3">
      <c r="B148" s="5" t="str">
        <f ca="1">IFERROR(IF(Loan_Not_Paid*Values_Entered,Payment_Number,""), "")</f>
        <v/>
      </c>
      <c r="C148" s="3" t="str">
        <f ca="1">IFERROR(IF(Loan_Not_Paid*Values_Entered,Payment_Date,""), "")</f>
        <v/>
      </c>
      <c r="D148" s="6" t="str">
        <f ca="1">IFERROR(IF(Loan_Not_Paid*Values_Entered,Beginning_Balance,""), "")</f>
        <v/>
      </c>
      <c r="E148" s="6" t="str">
        <f ca="1">IFERROR(IF(Loan_Not_Paid*Values_Entered,Monthly_Payment,""), "")</f>
        <v/>
      </c>
      <c r="F148" s="6" t="str">
        <f ca="1">IFERROR(IF(Loan_Not_Paid*Values_Entered,Principal,""), "")</f>
        <v/>
      </c>
      <c r="G148" s="6" t="str">
        <f ca="1">IFERROR(IF(Loan_Not_Paid*Values_Entered,Interest,""), "")</f>
        <v/>
      </c>
      <c r="H148" s="6" t="str">
        <f ca="1">IFERROR(IF(Loan_Not_Paid*Values_Entered,Ending_Balance,""), "")</f>
        <v/>
      </c>
    </row>
    <row r="149" spans="2:8" x14ac:dyDescent="0.3">
      <c r="B149" s="5" t="str">
        <f ca="1">IFERROR(IF(Loan_Not_Paid*Values_Entered,Payment_Number,""), "")</f>
        <v/>
      </c>
      <c r="C149" s="3" t="str">
        <f ca="1">IFERROR(IF(Loan_Not_Paid*Values_Entered,Payment_Date,""), "")</f>
        <v/>
      </c>
      <c r="D149" s="6" t="str">
        <f ca="1">IFERROR(IF(Loan_Not_Paid*Values_Entered,Beginning_Balance,""), "")</f>
        <v/>
      </c>
      <c r="E149" s="6" t="str">
        <f ca="1">IFERROR(IF(Loan_Not_Paid*Values_Entered,Monthly_Payment,""), "")</f>
        <v/>
      </c>
      <c r="F149" s="6" t="str">
        <f ca="1">IFERROR(IF(Loan_Not_Paid*Values_Entered,Principal,""), "")</f>
        <v/>
      </c>
      <c r="G149" s="6" t="str">
        <f ca="1">IFERROR(IF(Loan_Not_Paid*Values_Entered,Interest,""), "")</f>
        <v/>
      </c>
      <c r="H149" s="6" t="str">
        <f ca="1">IFERROR(IF(Loan_Not_Paid*Values_Entered,Ending_Balance,""), "")</f>
        <v/>
      </c>
    </row>
    <row r="150" spans="2:8" x14ac:dyDescent="0.3">
      <c r="B150" s="5" t="str">
        <f ca="1">IFERROR(IF(Loan_Not_Paid*Values_Entered,Payment_Number,""), "")</f>
        <v/>
      </c>
      <c r="C150" s="3" t="str">
        <f ca="1">IFERROR(IF(Loan_Not_Paid*Values_Entered,Payment_Date,""), "")</f>
        <v/>
      </c>
      <c r="D150" s="6" t="str">
        <f ca="1">IFERROR(IF(Loan_Not_Paid*Values_Entered,Beginning_Balance,""), "")</f>
        <v/>
      </c>
      <c r="E150" s="6" t="str">
        <f ca="1">IFERROR(IF(Loan_Not_Paid*Values_Entered,Monthly_Payment,""), "")</f>
        <v/>
      </c>
      <c r="F150" s="6" t="str">
        <f ca="1">IFERROR(IF(Loan_Not_Paid*Values_Entered,Principal,""), "")</f>
        <v/>
      </c>
      <c r="G150" s="6" t="str">
        <f ca="1">IFERROR(IF(Loan_Not_Paid*Values_Entered,Interest,""), "")</f>
        <v/>
      </c>
      <c r="H150" s="6" t="str">
        <f ca="1">IFERROR(IF(Loan_Not_Paid*Values_Entered,Ending_Balance,""), "")</f>
        <v/>
      </c>
    </row>
    <row r="151" spans="2:8" x14ac:dyDescent="0.3">
      <c r="B151" s="5" t="str">
        <f ca="1">IFERROR(IF(Loan_Not_Paid*Values_Entered,Payment_Number,""), "")</f>
        <v/>
      </c>
      <c r="C151" s="3" t="str">
        <f ca="1">IFERROR(IF(Loan_Not_Paid*Values_Entered,Payment_Date,""), "")</f>
        <v/>
      </c>
      <c r="D151" s="6" t="str">
        <f ca="1">IFERROR(IF(Loan_Not_Paid*Values_Entered,Beginning_Balance,""), "")</f>
        <v/>
      </c>
      <c r="E151" s="6" t="str">
        <f ca="1">IFERROR(IF(Loan_Not_Paid*Values_Entered,Monthly_Payment,""), "")</f>
        <v/>
      </c>
      <c r="F151" s="6" t="str">
        <f ca="1">IFERROR(IF(Loan_Not_Paid*Values_Entered,Principal,""), "")</f>
        <v/>
      </c>
      <c r="G151" s="6" t="str">
        <f ca="1">IFERROR(IF(Loan_Not_Paid*Values_Entered,Interest,""), "")</f>
        <v/>
      </c>
      <c r="H151" s="6" t="str">
        <f ca="1">IFERROR(IF(Loan_Not_Paid*Values_Entered,Ending_Balance,""), "")</f>
        <v/>
      </c>
    </row>
    <row r="152" spans="2:8" x14ac:dyDescent="0.3">
      <c r="B152" s="5" t="str">
        <f ca="1">IFERROR(IF(Loan_Not_Paid*Values_Entered,Payment_Number,""), "")</f>
        <v/>
      </c>
      <c r="C152" s="3" t="str">
        <f ca="1">IFERROR(IF(Loan_Not_Paid*Values_Entered,Payment_Date,""), "")</f>
        <v/>
      </c>
      <c r="D152" s="6" t="str">
        <f ca="1">IFERROR(IF(Loan_Not_Paid*Values_Entered,Beginning_Balance,""), "")</f>
        <v/>
      </c>
      <c r="E152" s="6" t="str">
        <f ca="1">IFERROR(IF(Loan_Not_Paid*Values_Entered,Monthly_Payment,""), "")</f>
        <v/>
      </c>
      <c r="F152" s="6" t="str">
        <f ca="1">IFERROR(IF(Loan_Not_Paid*Values_Entered,Principal,""), "")</f>
        <v/>
      </c>
      <c r="G152" s="6" t="str">
        <f ca="1">IFERROR(IF(Loan_Not_Paid*Values_Entered,Interest,""), "")</f>
        <v/>
      </c>
      <c r="H152" s="6" t="str">
        <f ca="1">IFERROR(IF(Loan_Not_Paid*Values_Entered,Ending_Balance,""), "")</f>
        <v/>
      </c>
    </row>
    <row r="153" spans="2:8" x14ac:dyDescent="0.3">
      <c r="B153" s="5" t="str">
        <f ca="1">IFERROR(IF(Loan_Not_Paid*Values_Entered,Payment_Number,""), "")</f>
        <v/>
      </c>
      <c r="C153" s="3" t="str">
        <f ca="1">IFERROR(IF(Loan_Not_Paid*Values_Entered,Payment_Date,""), "")</f>
        <v/>
      </c>
      <c r="D153" s="6" t="str">
        <f ca="1">IFERROR(IF(Loan_Not_Paid*Values_Entered,Beginning_Balance,""), "")</f>
        <v/>
      </c>
      <c r="E153" s="6" t="str">
        <f ca="1">IFERROR(IF(Loan_Not_Paid*Values_Entered,Monthly_Payment,""), "")</f>
        <v/>
      </c>
      <c r="F153" s="6" t="str">
        <f ca="1">IFERROR(IF(Loan_Not_Paid*Values_Entered,Principal,""), "")</f>
        <v/>
      </c>
      <c r="G153" s="6" t="str">
        <f ca="1">IFERROR(IF(Loan_Not_Paid*Values_Entered,Interest,""), "")</f>
        <v/>
      </c>
      <c r="H153" s="6" t="str">
        <f ca="1">IFERROR(IF(Loan_Not_Paid*Values_Entered,Ending_Balance,""), "")</f>
        <v/>
      </c>
    </row>
    <row r="154" spans="2:8" x14ac:dyDescent="0.3">
      <c r="B154" s="5" t="str">
        <f ca="1">IFERROR(IF(Loan_Not_Paid*Values_Entered,Payment_Number,""), "")</f>
        <v/>
      </c>
      <c r="C154" s="3" t="str">
        <f ca="1">IFERROR(IF(Loan_Not_Paid*Values_Entered,Payment_Date,""), "")</f>
        <v/>
      </c>
      <c r="D154" s="6" t="str">
        <f ca="1">IFERROR(IF(Loan_Not_Paid*Values_Entered,Beginning_Balance,""), "")</f>
        <v/>
      </c>
      <c r="E154" s="6" t="str">
        <f ca="1">IFERROR(IF(Loan_Not_Paid*Values_Entered,Monthly_Payment,""), "")</f>
        <v/>
      </c>
      <c r="F154" s="6" t="str">
        <f ca="1">IFERROR(IF(Loan_Not_Paid*Values_Entered,Principal,""), "")</f>
        <v/>
      </c>
      <c r="G154" s="6" t="str">
        <f ca="1">IFERROR(IF(Loan_Not_Paid*Values_Entered,Interest,""), "")</f>
        <v/>
      </c>
      <c r="H154" s="6" t="str">
        <f ca="1">IFERROR(IF(Loan_Not_Paid*Values_Entered,Ending_Balance,""), "")</f>
        <v/>
      </c>
    </row>
    <row r="155" spans="2:8" x14ac:dyDescent="0.3">
      <c r="B155" s="5" t="str">
        <f ca="1">IFERROR(IF(Loan_Not_Paid*Values_Entered,Payment_Number,""), "")</f>
        <v/>
      </c>
      <c r="C155" s="3" t="str">
        <f ca="1">IFERROR(IF(Loan_Not_Paid*Values_Entered,Payment_Date,""), "")</f>
        <v/>
      </c>
      <c r="D155" s="6" t="str">
        <f ca="1">IFERROR(IF(Loan_Not_Paid*Values_Entered,Beginning_Balance,""), "")</f>
        <v/>
      </c>
      <c r="E155" s="6" t="str">
        <f ca="1">IFERROR(IF(Loan_Not_Paid*Values_Entered,Monthly_Payment,""), "")</f>
        <v/>
      </c>
      <c r="F155" s="6" t="str">
        <f ca="1">IFERROR(IF(Loan_Not_Paid*Values_Entered,Principal,""), "")</f>
        <v/>
      </c>
      <c r="G155" s="6" t="str">
        <f ca="1">IFERROR(IF(Loan_Not_Paid*Values_Entered,Interest,""), "")</f>
        <v/>
      </c>
      <c r="H155" s="6" t="str">
        <f ca="1">IFERROR(IF(Loan_Not_Paid*Values_Entered,Ending_Balance,""), "")</f>
        <v/>
      </c>
    </row>
    <row r="156" spans="2:8" x14ac:dyDescent="0.3">
      <c r="B156" s="5" t="str">
        <f ca="1">IFERROR(IF(Loan_Not_Paid*Values_Entered,Payment_Number,""), "")</f>
        <v/>
      </c>
      <c r="C156" s="3" t="str">
        <f ca="1">IFERROR(IF(Loan_Not_Paid*Values_Entered,Payment_Date,""), "")</f>
        <v/>
      </c>
      <c r="D156" s="6" t="str">
        <f ca="1">IFERROR(IF(Loan_Not_Paid*Values_Entered,Beginning_Balance,""), "")</f>
        <v/>
      </c>
      <c r="E156" s="6" t="str">
        <f ca="1">IFERROR(IF(Loan_Not_Paid*Values_Entered,Monthly_Payment,""), "")</f>
        <v/>
      </c>
      <c r="F156" s="6" t="str">
        <f ca="1">IFERROR(IF(Loan_Not_Paid*Values_Entered,Principal,""), "")</f>
        <v/>
      </c>
      <c r="G156" s="6" t="str">
        <f ca="1">IFERROR(IF(Loan_Not_Paid*Values_Entered,Interest,""), "")</f>
        <v/>
      </c>
      <c r="H156" s="6" t="str">
        <f ca="1">IFERROR(IF(Loan_Not_Paid*Values_Entered,Ending_Balance,""), "")</f>
        <v/>
      </c>
    </row>
    <row r="157" spans="2:8" x14ac:dyDescent="0.3">
      <c r="B157" s="5" t="str">
        <f ca="1">IFERROR(IF(Loan_Not_Paid*Values_Entered,Payment_Number,""), "")</f>
        <v/>
      </c>
      <c r="C157" s="3" t="str">
        <f ca="1">IFERROR(IF(Loan_Not_Paid*Values_Entered,Payment_Date,""), "")</f>
        <v/>
      </c>
      <c r="D157" s="6" t="str">
        <f ca="1">IFERROR(IF(Loan_Not_Paid*Values_Entered,Beginning_Balance,""), "")</f>
        <v/>
      </c>
      <c r="E157" s="6" t="str">
        <f ca="1">IFERROR(IF(Loan_Not_Paid*Values_Entered,Monthly_Payment,""), "")</f>
        <v/>
      </c>
      <c r="F157" s="6" t="str">
        <f ca="1">IFERROR(IF(Loan_Not_Paid*Values_Entered,Principal,""), "")</f>
        <v/>
      </c>
      <c r="G157" s="6" t="str">
        <f ca="1">IFERROR(IF(Loan_Not_Paid*Values_Entered,Interest,""), "")</f>
        <v/>
      </c>
      <c r="H157" s="6" t="str">
        <f ca="1">IFERROR(IF(Loan_Not_Paid*Values_Entered,Ending_Balance,""), "")</f>
        <v/>
      </c>
    </row>
    <row r="158" spans="2:8" x14ac:dyDescent="0.3">
      <c r="B158" s="5" t="str">
        <f ca="1">IFERROR(IF(Loan_Not_Paid*Values_Entered,Payment_Number,""), "")</f>
        <v/>
      </c>
      <c r="C158" s="3" t="str">
        <f ca="1">IFERROR(IF(Loan_Not_Paid*Values_Entered,Payment_Date,""), "")</f>
        <v/>
      </c>
      <c r="D158" s="6" t="str">
        <f ca="1">IFERROR(IF(Loan_Not_Paid*Values_Entered,Beginning_Balance,""), "")</f>
        <v/>
      </c>
      <c r="E158" s="6" t="str">
        <f ca="1">IFERROR(IF(Loan_Not_Paid*Values_Entered,Monthly_Payment,""), "")</f>
        <v/>
      </c>
      <c r="F158" s="6" t="str">
        <f ca="1">IFERROR(IF(Loan_Not_Paid*Values_Entered,Principal,""), "")</f>
        <v/>
      </c>
      <c r="G158" s="6" t="str">
        <f ca="1">IFERROR(IF(Loan_Not_Paid*Values_Entered,Interest,""), "")</f>
        <v/>
      </c>
      <c r="H158" s="6" t="str">
        <f ca="1">IFERROR(IF(Loan_Not_Paid*Values_Entered,Ending_Balance,""), "")</f>
        <v/>
      </c>
    </row>
    <row r="159" spans="2:8" x14ac:dyDescent="0.3">
      <c r="B159" s="5" t="str">
        <f ca="1">IFERROR(IF(Loan_Not_Paid*Values_Entered,Payment_Number,""), "")</f>
        <v/>
      </c>
      <c r="C159" s="3" t="str">
        <f ca="1">IFERROR(IF(Loan_Not_Paid*Values_Entered,Payment_Date,""), "")</f>
        <v/>
      </c>
      <c r="D159" s="6" t="str">
        <f ca="1">IFERROR(IF(Loan_Not_Paid*Values_Entered,Beginning_Balance,""), "")</f>
        <v/>
      </c>
      <c r="E159" s="6" t="str">
        <f ca="1">IFERROR(IF(Loan_Not_Paid*Values_Entered,Monthly_Payment,""), "")</f>
        <v/>
      </c>
      <c r="F159" s="6" t="str">
        <f ca="1">IFERROR(IF(Loan_Not_Paid*Values_Entered,Principal,""), "")</f>
        <v/>
      </c>
      <c r="G159" s="6" t="str">
        <f ca="1">IFERROR(IF(Loan_Not_Paid*Values_Entered,Interest,""), "")</f>
        <v/>
      </c>
      <c r="H159" s="6" t="str">
        <f ca="1">IFERROR(IF(Loan_Not_Paid*Values_Entered,Ending_Balance,""), "")</f>
        <v/>
      </c>
    </row>
    <row r="160" spans="2:8" x14ac:dyDescent="0.3">
      <c r="B160" s="5" t="str">
        <f ca="1">IFERROR(IF(Loan_Not_Paid*Values_Entered,Payment_Number,""), "")</f>
        <v/>
      </c>
      <c r="C160" s="3" t="str">
        <f ca="1">IFERROR(IF(Loan_Not_Paid*Values_Entered,Payment_Date,""), "")</f>
        <v/>
      </c>
      <c r="D160" s="6" t="str">
        <f ca="1">IFERROR(IF(Loan_Not_Paid*Values_Entered,Beginning_Balance,""), "")</f>
        <v/>
      </c>
      <c r="E160" s="6" t="str">
        <f ca="1">IFERROR(IF(Loan_Not_Paid*Values_Entered,Monthly_Payment,""), "")</f>
        <v/>
      </c>
      <c r="F160" s="6" t="str">
        <f ca="1">IFERROR(IF(Loan_Not_Paid*Values_Entered,Principal,""), "")</f>
        <v/>
      </c>
      <c r="G160" s="6" t="str">
        <f ca="1">IFERROR(IF(Loan_Not_Paid*Values_Entered,Interest,""), "")</f>
        <v/>
      </c>
      <c r="H160" s="6" t="str">
        <f ca="1">IFERROR(IF(Loan_Not_Paid*Values_Entered,Ending_Balance,""), "")</f>
        <v/>
      </c>
    </row>
    <row r="161" spans="2:8" x14ac:dyDescent="0.3">
      <c r="B161" s="5" t="str">
        <f ca="1">IFERROR(IF(Loan_Not_Paid*Values_Entered,Payment_Number,""), "")</f>
        <v/>
      </c>
      <c r="C161" s="3" t="str">
        <f ca="1">IFERROR(IF(Loan_Not_Paid*Values_Entered,Payment_Date,""), "")</f>
        <v/>
      </c>
      <c r="D161" s="6" t="str">
        <f ca="1">IFERROR(IF(Loan_Not_Paid*Values_Entered,Beginning_Balance,""), "")</f>
        <v/>
      </c>
      <c r="E161" s="6" t="str">
        <f ca="1">IFERROR(IF(Loan_Not_Paid*Values_Entered,Monthly_Payment,""), "")</f>
        <v/>
      </c>
      <c r="F161" s="6" t="str">
        <f ca="1">IFERROR(IF(Loan_Not_Paid*Values_Entered,Principal,""), "")</f>
        <v/>
      </c>
      <c r="G161" s="6" t="str">
        <f ca="1">IFERROR(IF(Loan_Not_Paid*Values_Entered,Interest,""), "")</f>
        <v/>
      </c>
      <c r="H161" s="6" t="str">
        <f ca="1">IFERROR(IF(Loan_Not_Paid*Values_Entered,Ending_Balance,""), "")</f>
        <v/>
      </c>
    </row>
    <row r="162" spans="2:8" x14ac:dyDescent="0.3">
      <c r="B162" s="5" t="str">
        <f ca="1">IFERROR(IF(Loan_Not_Paid*Values_Entered,Payment_Number,""), "")</f>
        <v/>
      </c>
      <c r="C162" s="3" t="str">
        <f ca="1">IFERROR(IF(Loan_Not_Paid*Values_Entered,Payment_Date,""), "")</f>
        <v/>
      </c>
      <c r="D162" s="6" t="str">
        <f ca="1">IFERROR(IF(Loan_Not_Paid*Values_Entered,Beginning_Balance,""), "")</f>
        <v/>
      </c>
      <c r="E162" s="6" t="str">
        <f ca="1">IFERROR(IF(Loan_Not_Paid*Values_Entered,Monthly_Payment,""), "")</f>
        <v/>
      </c>
      <c r="F162" s="6" t="str">
        <f ca="1">IFERROR(IF(Loan_Not_Paid*Values_Entered,Principal,""), "")</f>
        <v/>
      </c>
      <c r="G162" s="6" t="str">
        <f ca="1">IFERROR(IF(Loan_Not_Paid*Values_Entered,Interest,""), "")</f>
        <v/>
      </c>
      <c r="H162" s="6" t="str">
        <f ca="1">IFERROR(IF(Loan_Not_Paid*Values_Entered,Ending_Balance,""), "")</f>
        <v/>
      </c>
    </row>
    <row r="163" spans="2:8" x14ac:dyDescent="0.3">
      <c r="B163" s="5" t="str">
        <f ca="1">IFERROR(IF(Loan_Not_Paid*Values_Entered,Payment_Number,""), "")</f>
        <v/>
      </c>
      <c r="C163" s="3" t="str">
        <f ca="1">IFERROR(IF(Loan_Not_Paid*Values_Entered,Payment_Date,""), "")</f>
        <v/>
      </c>
      <c r="D163" s="6" t="str">
        <f ca="1">IFERROR(IF(Loan_Not_Paid*Values_Entered,Beginning_Balance,""), "")</f>
        <v/>
      </c>
      <c r="E163" s="6" t="str">
        <f ca="1">IFERROR(IF(Loan_Not_Paid*Values_Entered,Monthly_Payment,""), "")</f>
        <v/>
      </c>
      <c r="F163" s="6" t="str">
        <f ca="1">IFERROR(IF(Loan_Not_Paid*Values_Entered,Principal,""), "")</f>
        <v/>
      </c>
      <c r="G163" s="6" t="str">
        <f ca="1">IFERROR(IF(Loan_Not_Paid*Values_Entered,Interest,""), "")</f>
        <v/>
      </c>
      <c r="H163" s="6" t="str">
        <f ca="1">IFERROR(IF(Loan_Not_Paid*Values_Entered,Ending_Balance,""), "")</f>
        <v/>
      </c>
    </row>
    <row r="164" spans="2:8" x14ac:dyDescent="0.3">
      <c r="B164" s="5" t="str">
        <f ca="1">IFERROR(IF(Loan_Not_Paid*Values_Entered,Payment_Number,""), "")</f>
        <v/>
      </c>
      <c r="C164" s="3" t="str">
        <f ca="1">IFERROR(IF(Loan_Not_Paid*Values_Entered,Payment_Date,""), "")</f>
        <v/>
      </c>
      <c r="D164" s="6" t="str">
        <f ca="1">IFERROR(IF(Loan_Not_Paid*Values_Entered,Beginning_Balance,""), "")</f>
        <v/>
      </c>
      <c r="E164" s="6" t="str">
        <f ca="1">IFERROR(IF(Loan_Not_Paid*Values_Entered,Monthly_Payment,""), "")</f>
        <v/>
      </c>
      <c r="F164" s="6" t="str">
        <f ca="1">IFERROR(IF(Loan_Not_Paid*Values_Entered,Principal,""), "")</f>
        <v/>
      </c>
      <c r="G164" s="6" t="str">
        <f ca="1">IFERROR(IF(Loan_Not_Paid*Values_Entered,Interest,""), "")</f>
        <v/>
      </c>
      <c r="H164" s="6" t="str">
        <f ca="1">IFERROR(IF(Loan_Not_Paid*Values_Entered,Ending_Balance,""), "")</f>
        <v/>
      </c>
    </row>
    <row r="165" spans="2:8" x14ac:dyDescent="0.3">
      <c r="B165" s="5" t="str">
        <f ca="1">IFERROR(IF(Loan_Not_Paid*Values_Entered,Payment_Number,""), "")</f>
        <v/>
      </c>
      <c r="C165" s="3" t="str">
        <f ca="1">IFERROR(IF(Loan_Not_Paid*Values_Entered,Payment_Date,""), "")</f>
        <v/>
      </c>
      <c r="D165" s="6" t="str">
        <f ca="1">IFERROR(IF(Loan_Not_Paid*Values_Entered,Beginning_Balance,""), "")</f>
        <v/>
      </c>
      <c r="E165" s="6" t="str">
        <f ca="1">IFERROR(IF(Loan_Not_Paid*Values_Entered,Monthly_Payment,""), "")</f>
        <v/>
      </c>
      <c r="F165" s="6" t="str">
        <f ca="1">IFERROR(IF(Loan_Not_Paid*Values_Entered,Principal,""), "")</f>
        <v/>
      </c>
      <c r="G165" s="6" t="str">
        <f ca="1">IFERROR(IF(Loan_Not_Paid*Values_Entered,Interest,""), "")</f>
        <v/>
      </c>
      <c r="H165" s="6" t="str">
        <f ca="1">IFERROR(IF(Loan_Not_Paid*Values_Entered,Ending_Balance,""), "")</f>
        <v/>
      </c>
    </row>
    <row r="166" spans="2:8" x14ac:dyDescent="0.3">
      <c r="B166" s="5" t="str">
        <f ca="1">IFERROR(IF(Loan_Not_Paid*Values_Entered,Payment_Number,""), "")</f>
        <v/>
      </c>
      <c r="C166" s="3" t="str">
        <f ca="1">IFERROR(IF(Loan_Not_Paid*Values_Entered,Payment_Date,""), "")</f>
        <v/>
      </c>
      <c r="D166" s="6" t="str">
        <f ca="1">IFERROR(IF(Loan_Not_Paid*Values_Entered,Beginning_Balance,""), "")</f>
        <v/>
      </c>
      <c r="E166" s="6" t="str">
        <f ca="1">IFERROR(IF(Loan_Not_Paid*Values_Entered,Monthly_Payment,""), "")</f>
        <v/>
      </c>
      <c r="F166" s="6" t="str">
        <f ca="1">IFERROR(IF(Loan_Not_Paid*Values_Entered,Principal,""), "")</f>
        <v/>
      </c>
      <c r="G166" s="6" t="str">
        <f ca="1">IFERROR(IF(Loan_Not_Paid*Values_Entered,Interest,""), "")</f>
        <v/>
      </c>
      <c r="H166" s="6" t="str">
        <f ca="1">IFERROR(IF(Loan_Not_Paid*Values_Entered,Ending_Balance,""), "")</f>
        <v/>
      </c>
    </row>
    <row r="167" spans="2:8" x14ac:dyDescent="0.3">
      <c r="B167" s="5" t="str">
        <f ca="1">IFERROR(IF(Loan_Not_Paid*Values_Entered,Payment_Number,""), "")</f>
        <v/>
      </c>
      <c r="C167" s="3" t="str">
        <f ca="1">IFERROR(IF(Loan_Not_Paid*Values_Entered,Payment_Date,""), "")</f>
        <v/>
      </c>
      <c r="D167" s="6" t="str">
        <f ca="1">IFERROR(IF(Loan_Not_Paid*Values_Entered,Beginning_Balance,""), "")</f>
        <v/>
      </c>
      <c r="E167" s="6" t="str">
        <f ca="1">IFERROR(IF(Loan_Not_Paid*Values_Entered,Monthly_Payment,""), "")</f>
        <v/>
      </c>
      <c r="F167" s="6" t="str">
        <f ca="1">IFERROR(IF(Loan_Not_Paid*Values_Entered,Principal,""), "")</f>
        <v/>
      </c>
      <c r="G167" s="6" t="str">
        <f ca="1">IFERROR(IF(Loan_Not_Paid*Values_Entered,Interest,""), "")</f>
        <v/>
      </c>
      <c r="H167" s="6" t="str">
        <f ca="1">IFERROR(IF(Loan_Not_Paid*Values_Entered,Ending_Balance,""), "")</f>
        <v/>
      </c>
    </row>
    <row r="168" spans="2:8" x14ac:dyDescent="0.3">
      <c r="B168" s="5" t="str">
        <f ca="1">IFERROR(IF(Loan_Not_Paid*Values_Entered,Payment_Number,""), "")</f>
        <v/>
      </c>
      <c r="C168" s="3" t="str">
        <f ca="1">IFERROR(IF(Loan_Not_Paid*Values_Entered,Payment_Date,""), "")</f>
        <v/>
      </c>
      <c r="D168" s="6" t="str">
        <f ca="1">IFERROR(IF(Loan_Not_Paid*Values_Entered,Beginning_Balance,""), "")</f>
        <v/>
      </c>
      <c r="E168" s="6" t="str">
        <f ca="1">IFERROR(IF(Loan_Not_Paid*Values_Entered,Monthly_Payment,""), "")</f>
        <v/>
      </c>
      <c r="F168" s="6" t="str">
        <f ca="1">IFERROR(IF(Loan_Not_Paid*Values_Entered,Principal,""), "")</f>
        <v/>
      </c>
      <c r="G168" s="6" t="str">
        <f ca="1">IFERROR(IF(Loan_Not_Paid*Values_Entered,Interest,""), "")</f>
        <v/>
      </c>
      <c r="H168" s="6" t="str">
        <f ca="1">IFERROR(IF(Loan_Not_Paid*Values_Entered,Ending_Balance,""), "")</f>
        <v/>
      </c>
    </row>
    <row r="169" spans="2:8" x14ac:dyDescent="0.3">
      <c r="B169" s="5" t="str">
        <f ca="1">IFERROR(IF(Loan_Not_Paid*Values_Entered,Payment_Number,""), "")</f>
        <v/>
      </c>
      <c r="C169" s="3" t="str">
        <f ca="1">IFERROR(IF(Loan_Not_Paid*Values_Entered,Payment_Date,""), "")</f>
        <v/>
      </c>
      <c r="D169" s="6" t="str">
        <f ca="1">IFERROR(IF(Loan_Not_Paid*Values_Entered,Beginning_Balance,""), "")</f>
        <v/>
      </c>
      <c r="E169" s="6" t="str">
        <f ca="1">IFERROR(IF(Loan_Not_Paid*Values_Entered,Monthly_Payment,""), "")</f>
        <v/>
      </c>
      <c r="F169" s="6" t="str">
        <f ca="1">IFERROR(IF(Loan_Not_Paid*Values_Entered,Principal,""), "")</f>
        <v/>
      </c>
      <c r="G169" s="6" t="str">
        <f ca="1">IFERROR(IF(Loan_Not_Paid*Values_Entered,Interest,""), "")</f>
        <v/>
      </c>
      <c r="H169" s="6" t="str">
        <f ca="1">IFERROR(IF(Loan_Not_Paid*Values_Entered,Ending_Balance,""), "")</f>
        <v/>
      </c>
    </row>
    <row r="170" spans="2:8" x14ac:dyDescent="0.3">
      <c r="B170" s="5" t="str">
        <f ca="1">IFERROR(IF(Loan_Not_Paid*Values_Entered,Payment_Number,""), "")</f>
        <v/>
      </c>
      <c r="C170" s="3" t="str">
        <f ca="1">IFERROR(IF(Loan_Not_Paid*Values_Entered,Payment_Date,""), "")</f>
        <v/>
      </c>
      <c r="D170" s="6" t="str">
        <f ca="1">IFERROR(IF(Loan_Not_Paid*Values_Entered,Beginning_Balance,""), "")</f>
        <v/>
      </c>
      <c r="E170" s="6" t="str">
        <f ca="1">IFERROR(IF(Loan_Not_Paid*Values_Entered,Monthly_Payment,""), "")</f>
        <v/>
      </c>
      <c r="F170" s="6" t="str">
        <f ca="1">IFERROR(IF(Loan_Not_Paid*Values_Entered,Principal,""), "")</f>
        <v/>
      </c>
      <c r="G170" s="6" t="str">
        <f ca="1">IFERROR(IF(Loan_Not_Paid*Values_Entered,Interest,""), "")</f>
        <v/>
      </c>
      <c r="H170" s="6" t="str">
        <f ca="1">IFERROR(IF(Loan_Not_Paid*Values_Entered,Ending_Balance,""), "")</f>
        <v/>
      </c>
    </row>
    <row r="171" spans="2:8" x14ac:dyDescent="0.3">
      <c r="B171" s="5" t="str">
        <f ca="1">IFERROR(IF(Loan_Not_Paid*Values_Entered,Payment_Number,""), "")</f>
        <v/>
      </c>
      <c r="C171" s="3" t="str">
        <f ca="1">IFERROR(IF(Loan_Not_Paid*Values_Entered,Payment_Date,""), "")</f>
        <v/>
      </c>
      <c r="D171" s="6" t="str">
        <f ca="1">IFERROR(IF(Loan_Not_Paid*Values_Entered,Beginning_Balance,""), "")</f>
        <v/>
      </c>
      <c r="E171" s="6" t="str">
        <f ca="1">IFERROR(IF(Loan_Not_Paid*Values_Entered,Monthly_Payment,""), "")</f>
        <v/>
      </c>
      <c r="F171" s="6" t="str">
        <f ca="1">IFERROR(IF(Loan_Not_Paid*Values_Entered,Principal,""), "")</f>
        <v/>
      </c>
      <c r="G171" s="6" t="str">
        <f ca="1">IFERROR(IF(Loan_Not_Paid*Values_Entered,Interest,""), "")</f>
        <v/>
      </c>
      <c r="H171" s="6" t="str">
        <f ca="1">IFERROR(IF(Loan_Not_Paid*Values_Entered,Ending_Balance,""), "")</f>
        <v/>
      </c>
    </row>
    <row r="172" spans="2:8" x14ac:dyDescent="0.3">
      <c r="B172" s="5" t="str">
        <f ca="1">IFERROR(IF(Loan_Not_Paid*Values_Entered,Payment_Number,""), "")</f>
        <v/>
      </c>
      <c r="C172" s="3" t="str">
        <f ca="1">IFERROR(IF(Loan_Not_Paid*Values_Entered,Payment_Date,""), "")</f>
        <v/>
      </c>
      <c r="D172" s="6" t="str">
        <f ca="1">IFERROR(IF(Loan_Not_Paid*Values_Entered,Beginning_Balance,""), "")</f>
        <v/>
      </c>
      <c r="E172" s="6" t="str">
        <f ca="1">IFERROR(IF(Loan_Not_Paid*Values_Entered,Monthly_Payment,""), "")</f>
        <v/>
      </c>
      <c r="F172" s="6" t="str">
        <f ca="1">IFERROR(IF(Loan_Not_Paid*Values_Entered,Principal,""), "")</f>
        <v/>
      </c>
      <c r="G172" s="6" t="str">
        <f ca="1">IFERROR(IF(Loan_Not_Paid*Values_Entered,Interest,""), "")</f>
        <v/>
      </c>
      <c r="H172" s="6" t="str">
        <f ca="1">IFERROR(IF(Loan_Not_Paid*Values_Entered,Ending_Balance,""), "")</f>
        <v/>
      </c>
    </row>
    <row r="173" spans="2:8" x14ac:dyDescent="0.3">
      <c r="B173" s="5" t="str">
        <f ca="1">IFERROR(IF(Loan_Not_Paid*Values_Entered,Payment_Number,""), "")</f>
        <v/>
      </c>
      <c r="C173" s="3" t="str">
        <f ca="1">IFERROR(IF(Loan_Not_Paid*Values_Entered,Payment_Date,""), "")</f>
        <v/>
      </c>
      <c r="D173" s="6" t="str">
        <f ca="1">IFERROR(IF(Loan_Not_Paid*Values_Entered,Beginning_Balance,""), "")</f>
        <v/>
      </c>
      <c r="E173" s="6" t="str">
        <f ca="1">IFERROR(IF(Loan_Not_Paid*Values_Entered,Monthly_Payment,""), "")</f>
        <v/>
      </c>
      <c r="F173" s="6" t="str">
        <f ca="1">IFERROR(IF(Loan_Not_Paid*Values_Entered,Principal,""), "")</f>
        <v/>
      </c>
      <c r="G173" s="6" t="str">
        <f ca="1">IFERROR(IF(Loan_Not_Paid*Values_Entered,Interest,""), "")</f>
        <v/>
      </c>
      <c r="H173" s="6" t="str">
        <f ca="1">IFERROR(IF(Loan_Not_Paid*Values_Entered,Ending_Balance,""), "")</f>
        <v/>
      </c>
    </row>
    <row r="174" spans="2:8" x14ac:dyDescent="0.3">
      <c r="B174" s="5" t="str">
        <f ca="1">IFERROR(IF(Loan_Not_Paid*Values_Entered,Payment_Number,""), "")</f>
        <v/>
      </c>
      <c r="C174" s="3" t="str">
        <f ca="1">IFERROR(IF(Loan_Not_Paid*Values_Entered,Payment_Date,""), "")</f>
        <v/>
      </c>
      <c r="D174" s="6" t="str">
        <f ca="1">IFERROR(IF(Loan_Not_Paid*Values_Entered,Beginning_Balance,""), "")</f>
        <v/>
      </c>
      <c r="E174" s="6" t="str">
        <f ca="1">IFERROR(IF(Loan_Not_Paid*Values_Entered,Monthly_Payment,""), "")</f>
        <v/>
      </c>
      <c r="F174" s="6" t="str">
        <f ca="1">IFERROR(IF(Loan_Not_Paid*Values_Entered,Principal,""), "")</f>
        <v/>
      </c>
      <c r="G174" s="6" t="str">
        <f ca="1">IFERROR(IF(Loan_Not_Paid*Values_Entered,Interest,""), "")</f>
        <v/>
      </c>
      <c r="H174" s="6" t="str">
        <f ca="1">IFERROR(IF(Loan_Not_Paid*Values_Entered,Ending_Balance,""), "")</f>
        <v/>
      </c>
    </row>
    <row r="175" spans="2:8" x14ac:dyDescent="0.3">
      <c r="B175" s="5" t="str">
        <f ca="1">IFERROR(IF(Loan_Not_Paid*Values_Entered,Payment_Number,""), "")</f>
        <v/>
      </c>
      <c r="C175" s="3" t="str">
        <f ca="1">IFERROR(IF(Loan_Not_Paid*Values_Entered,Payment_Date,""), "")</f>
        <v/>
      </c>
      <c r="D175" s="6" t="str">
        <f ca="1">IFERROR(IF(Loan_Not_Paid*Values_Entered,Beginning_Balance,""), "")</f>
        <v/>
      </c>
      <c r="E175" s="6" t="str">
        <f ca="1">IFERROR(IF(Loan_Not_Paid*Values_Entered,Monthly_Payment,""), "")</f>
        <v/>
      </c>
      <c r="F175" s="6" t="str">
        <f ca="1">IFERROR(IF(Loan_Not_Paid*Values_Entered,Principal,""), "")</f>
        <v/>
      </c>
      <c r="G175" s="6" t="str">
        <f ca="1">IFERROR(IF(Loan_Not_Paid*Values_Entered,Interest,""), "")</f>
        <v/>
      </c>
      <c r="H175" s="6" t="str">
        <f ca="1">IFERROR(IF(Loan_Not_Paid*Values_Entered,Ending_Balance,""), "")</f>
        <v/>
      </c>
    </row>
    <row r="176" spans="2:8" x14ac:dyDescent="0.3">
      <c r="B176" s="5" t="str">
        <f ca="1">IFERROR(IF(Loan_Not_Paid*Values_Entered,Payment_Number,""), "")</f>
        <v/>
      </c>
      <c r="C176" s="3" t="str">
        <f ca="1">IFERROR(IF(Loan_Not_Paid*Values_Entered,Payment_Date,""), "")</f>
        <v/>
      </c>
      <c r="D176" s="6" t="str">
        <f ca="1">IFERROR(IF(Loan_Not_Paid*Values_Entered,Beginning_Balance,""), "")</f>
        <v/>
      </c>
      <c r="E176" s="6" t="str">
        <f ca="1">IFERROR(IF(Loan_Not_Paid*Values_Entered,Monthly_Payment,""), "")</f>
        <v/>
      </c>
      <c r="F176" s="6" t="str">
        <f ca="1">IFERROR(IF(Loan_Not_Paid*Values_Entered,Principal,""), "")</f>
        <v/>
      </c>
      <c r="G176" s="6" t="str">
        <f ca="1">IFERROR(IF(Loan_Not_Paid*Values_Entered,Interest,""), "")</f>
        <v/>
      </c>
      <c r="H176" s="6" t="str">
        <f ca="1">IFERROR(IF(Loan_Not_Paid*Values_Entered,Ending_Balance,""), "")</f>
        <v/>
      </c>
    </row>
    <row r="177" spans="2:8" x14ac:dyDescent="0.3">
      <c r="B177" s="5" t="str">
        <f ca="1">IFERROR(IF(Loan_Not_Paid*Values_Entered,Payment_Number,""), "")</f>
        <v/>
      </c>
      <c r="C177" s="3" t="str">
        <f ca="1">IFERROR(IF(Loan_Not_Paid*Values_Entered,Payment_Date,""), "")</f>
        <v/>
      </c>
      <c r="D177" s="6" t="str">
        <f ca="1">IFERROR(IF(Loan_Not_Paid*Values_Entered,Beginning_Balance,""), "")</f>
        <v/>
      </c>
      <c r="E177" s="6" t="str">
        <f ca="1">IFERROR(IF(Loan_Not_Paid*Values_Entered,Monthly_Payment,""), "")</f>
        <v/>
      </c>
      <c r="F177" s="6" t="str">
        <f ca="1">IFERROR(IF(Loan_Not_Paid*Values_Entered,Principal,""), "")</f>
        <v/>
      </c>
      <c r="G177" s="6" t="str">
        <f ca="1">IFERROR(IF(Loan_Not_Paid*Values_Entered,Interest,""), "")</f>
        <v/>
      </c>
      <c r="H177" s="6" t="str">
        <f ca="1">IFERROR(IF(Loan_Not_Paid*Values_Entered,Ending_Balance,""), "")</f>
        <v/>
      </c>
    </row>
    <row r="178" spans="2:8" x14ac:dyDescent="0.3">
      <c r="B178" s="5" t="str">
        <f ca="1">IFERROR(IF(Loan_Not_Paid*Values_Entered,Payment_Number,""), "")</f>
        <v/>
      </c>
      <c r="C178" s="3" t="str">
        <f ca="1">IFERROR(IF(Loan_Not_Paid*Values_Entered,Payment_Date,""), "")</f>
        <v/>
      </c>
      <c r="D178" s="6" t="str">
        <f ca="1">IFERROR(IF(Loan_Not_Paid*Values_Entered,Beginning_Balance,""), "")</f>
        <v/>
      </c>
      <c r="E178" s="6" t="str">
        <f ca="1">IFERROR(IF(Loan_Not_Paid*Values_Entered,Monthly_Payment,""), "")</f>
        <v/>
      </c>
      <c r="F178" s="6" t="str">
        <f ca="1">IFERROR(IF(Loan_Not_Paid*Values_Entered,Principal,""), "")</f>
        <v/>
      </c>
      <c r="G178" s="6" t="str">
        <f ca="1">IFERROR(IF(Loan_Not_Paid*Values_Entered,Interest,""), "")</f>
        <v/>
      </c>
      <c r="H178" s="6" t="str">
        <f ca="1">IFERROR(IF(Loan_Not_Paid*Values_Entered,Ending_Balance,""), "")</f>
        <v/>
      </c>
    </row>
    <row r="179" spans="2:8" x14ac:dyDescent="0.3">
      <c r="B179" s="5" t="str">
        <f ca="1">IFERROR(IF(Loan_Not_Paid*Values_Entered,Payment_Number,""), "")</f>
        <v/>
      </c>
      <c r="C179" s="3" t="str">
        <f ca="1">IFERROR(IF(Loan_Not_Paid*Values_Entered,Payment_Date,""), "")</f>
        <v/>
      </c>
      <c r="D179" s="6" t="str">
        <f ca="1">IFERROR(IF(Loan_Not_Paid*Values_Entered,Beginning_Balance,""), "")</f>
        <v/>
      </c>
      <c r="E179" s="6" t="str">
        <f ca="1">IFERROR(IF(Loan_Not_Paid*Values_Entered,Monthly_Payment,""), "")</f>
        <v/>
      </c>
      <c r="F179" s="6" t="str">
        <f ca="1">IFERROR(IF(Loan_Not_Paid*Values_Entered,Principal,""), "")</f>
        <v/>
      </c>
      <c r="G179" s="6" t="str">
        <f ca="1">IFERROR(IF(Loan_Not_Paid*Values_Entered,Interest,""), "")</f>
        <v/>
      </c>
      <c r="H179" s="6" t="str">
        <f ca="1">IFERROR(IF(Loan_Not_Paid*Values_Entered,Ending_Balance,""), "")</f>
        <v/>
      </c>
    </row>
    <row r="180" spans="2:8" x14ac:dyDescent="0.3">
      <c r="B180" s="5" t="str">
        <f ca="1">IFERROR(IF(Loan_Not_Paid*Values_Entered,Payment_Number,""), "")</f>
        <v/>
      </c>
      <c r="C180" s="3" t="str">
        <f ca="1">IFERROR(IF(Loan_Not_Paid*Values_Entered,Payment_Date,""), "")</f>
        <v/>
      </c>
      <c r="D180" s="6" t="str">
        <f ca="1">IFERROR(IF(Loan_Not_Paid*Values_Entered,Beginning_Balance,""), "")</f>
        <v/>
      </c>
      <c r="E180" s="6" t="str">
        <f ca="1">IFERROR(IF(Loan_Not_Paid*Values_Entered,Monthly_Payment,""), "")</f>
        <v/>
      </c>
      <c r="F180" s="6" t="str">
        <f ca="1">IFERROR(IF(Loan_Not_Paid*Values_Entered,Principal,""), "")</f>
        <v/>
      </c>
      <c r="G180" s="6" t="str">
        <f ca="1">IFERROR(IF(Loan_Not_Paid*Values_Entered,Interest,""), "")</f>
        <v/>
      </c>
      <c r="H180" s="6" t="str">
        <f ca="1">IFERROR(IF(Loan_Not_Paid*Values_Entered,Ending_Balance,""), "")</f>
        <v/>
      </c>
    </row>
    <row r="181" spans="2:8" x14ac:dyDescent="0.3">
      <c r="B181" s="5" t="str">
        <f ca="1">IFERROR(IF(Loan_Not_Paid*Values_Entered,Payment_Number,""), "")</f>
        <v/>
      </c>
      <c r="C181" s="3" t="str">
        <f ca="1">IFERROR(IF(Loan_Not_Paid*Values_Entered,Payment_Date,""), "")</f>
        <v/>
      </c>
      <c r="D181" s="6" t="str">
        <f ca="1">IFERROR(IF(Loan_Not_Paid*Values_Entered,Beginning_Balance,""), "")</f>
        <v/>
      </c>
      <c r="E181" s="6" t="str">
        <f ca="1">IFERROR(IF(Loan_Not_Paid*Values_Entered,Monthly_Payment,""), "")</f>
        <v/>
      </c>
      <c r="F181" s="6" t="str">
        <f ca="1">IFERROR(IF(Loan_Not_Paid*Values_Entered,Principal,""), "")</f>
        <v/>
      </c>
      <c r="G181" s="6" t="str">
        <f ca="1">IFERROR(IF(Loan_Not_Paid*Values_Entered,Interest,""), "")</f>
        <v/>
      </c>
      <c r="H181" s="6" t="str">
        <f ca="1">IFERROR(IF(Loan_Not_Paid*Values_Entered,Ending_Balance,""), "")</f>
        <v/>
      </c>
    </row>
    <row r="182" spans="2:8" x14ac:dyDescent="0.3">
      <c r="B182" s="5" t="str">
        <f ca="1">IFERROR(IF(Loan_Not_Paid*Values_Entered,Payment_Number,""), "")</f>
        <v/>
      </c>
      <c r="C182" s="3" t="str">
        <f ca="1">IFERROR(IF(Loan_Not_Paid*Values_Entered,Payment_Date,""), "")</f>
        <v/>
      </c>
      <c r="D182" s="6" t="str">
        <f ca="1">IFERROR(IF(Loan_Not_Paid*Values_Entered,Beginning_Balance,""), "")</f>
        <v/>
      </c>
      <c r="E182" s="6" t="str">
        <f ca="1">IFERROR(IF(Loan_Not_Paid*Values_Entered,Monthly_Payment,""), "")</f>
        <v/>
      </c>
      <c r="F182" s="6" t="str">
        <f ca="1">IFERROR(IF(Loan_Not_Paid*Values_Entered,Principal,""), "")</f>
        <v/>
      </c>
      <c r="G182" s="6" t="str">
        <f ca="1">IFERROR(IF(Loan_Not_Paid*Values_Entered,Interest,""), "")</f>
        <v/>
      </c>
      <c r="H182" s="6" t="str">
        <f ca="1">IFERROR(IF(Loan_Not_Paid*Values_Entered,Ending_Balance,""), "")</f>
        <v/>
      </c>
    </row>
    <row r="183" spans="2:8" x14ac:dyDescent="0.3">
      <c r="B183" s="5" t="str">
        <f ca="1">IFERROR(IF(Loan_Not_Paid*Values_Entered,Payment_Number,""), "")</f>
        <v/>
      </c>
      <c r="C183" s="3" t="str">
        <f ca="1">IFERROR(IF(Loan_Not_Paid*Values_Entered,Payment_Date,""), "")</f>
        <v/>
      </c>
      <c r="D183" s="6" t="str">
        <f ca="1">IFERROR(IF(Loan_Not_Paid*Values_Entered,Beginning_Balance,""), "")</f>
        <v/>
      </c>
      <c r="E183" s="6" t="str">
        <f ca="1">IFERROR(IF(Loan_Not_Paid*Values_Entered,Monthly_Payment,""), "")</f>
        <v/>
      </c>
      <c r="F183" s="6" t="str">
        <f ca="1">IFERROR(IF(Loan_Not_Paid*Values_Entered,Principal,""), "")</f>
        <v/>
      </c>
      <c r="G183" s="6" t="str">
        <f ca="1">IFERROR(IF(Loan_Not_Paid*Values_Entered,Interest,""), "")</f>
        <v/>
      </c>
      <c r="H183" s="6" t="str">
        <f ca="1">IFERROR(IF(Loan_Not_Paid*Values_Entered,Ending_Balance,""), "")</f>
        <v/>
      </c>
    </row>
    <row r="184" spans="2:8" x14ac:dyDescent="0.3">
      <c r="B184" s="5" t="str">
        <f ca="1">IFERROR(IF(Loan_Not_Paid*Values_Entered,Payment_Number,""), "")</f>
        <v/>
      </c>
      <c r="C184" s="3" t="str">
        <f ca="1">IFERROR(IF(Loan_Not_Paid*Values_Entered,Payment_Date,""), "")</f>
        <v/>
      </c>
      <c r="D184" s="6" t="str">
        <f ca="1">IFERROR(IF(Loan_Not_Paid*Values_Entered,Beginning_Balance,""), "")</f>
        <v/>
      </c>
      <c r="E184" s="6" t="str">
        <f ca="1">IFERROR(IF(Loan_Not_Paid*Values_Entered,Monthly_Payment,""), "")</f>
        <v/>
      </c>
      <c r="F184" s="6" t="str">
        <f ca="1">IFERROR(IF(Loan_Not_Paid*Values_Entered,Principal,""), "")</f>
        <v/>
      </c>
      <c r="G184" s="6" t="str">
        <f ca="1">IFERROR(IF(Loan_Not_Paid*Values_Entered,Interest,""), "")</f>
        <v/>
      </c>
      <c r="H184" s="6" t="str">
        <f ca="1">IFERROR(IF(Loan_Not_Paid*Values_Entered,Ending_Balance,""), "")</f>
        <v/>
      </c>
    </row>
    <row r="185" spans="2:8" x14ac:dyDescent="0.3">
      <c r="B185" s="5" t="str">
        <f ca="1">IFERROR(IF(Loan_Not_Paid*Values_Entered,Payment_Number,""), "")</f>
        <v/>
      </c>
      <c r="C185" s="3" t="str">
        <f ca="1">IFERROR(IF(Loan_Not_Paid*Values_Entered,Payment_Date,""), "")</f>
        <v/>
      </c>
      <c r="D185" s="6" t="str">
        <f ca="1">IFERROR(IF(Loan_Not_Paid*Values_Entered,Beginning_Balance,""), "")</f>
        <v/>
      </c>
      <c r="E185" s="6" t="str">
        <f ca="1">IFERROR(IF(Loan_Not_Paid*Values_Entered,Monthly_Payment,""), "")</f>
        <v/>
      </c>
      <c r="F185" s="6" t="str">
        <f ca="1">IFERROR(IF(Loan_Not_Paid*Values_Entered,Principal,""), "")</f>
        <v/>
      </c>
      <c r="G185" s="6" t="str">
        <f ca="1">IFERROR(IF(Loan_Not_Paid*Values_Entered,Interest,""), "")</f>
        <v/>
      </c>
      <c r="H185" s="6" t="str">
        <f ca="1">IFERROR(IF(Loan_Not_Paid*Values_Entered,Ending_Balance,""), "")</f>
        <v/>
      </c>
    </row>
    <row r="186" spans="2:8" x14ac:dyDescent="0.3">
      <c r="B186" s="5" t="str">
        <f ca="1">IFERROR(IF(Loan_Not_Paid*Values_Entered,Payment_Number,""), "")</f>
        <v/>
      </c>
      <c r="C186" s="3" t="str">
        <f ca="1">IFERROR(IF(Loan_Not_Paid*Values_Entered,Payment_Date,""), "")</f>
        <v/>
      </c>
      <c r="D186" s="6" t="str">
        <f ca="1">IFERROR(IF(Loan_Not_Paid*Values_Entered,Beginning_Balance,""), "")</f>
        <v/>
      </c>
      <c r="E186" s="6" t="str">
        <f ca="1">IFERROR(IF(Loan_Not_Paid*Values_Entered,Monthly_Payment,""), "")</f>
        <v/>
      </c>
      <c r="F186" s="6" t="str">
        <f ca="1">IFERROR(IF(Loan_Not_Paid*Values_Entered,Principal,""), "")</f>
        <v/>
      </c>
      <c r="G186" s="6" t="str">
        <f ca="1">IFERROR(IF(Loan_Not_Paid*Values_Entered,Interest,""), "")</f>
        <v/>
      </c>
      <c r="H186" s="6" t="str">
        <f ca="1">IFERROR(IF(Loan_Not_Paid*Values_Entered,Ending_Balance,""), "")</f>
        <v/>
      </c>
    </row>
    <row r="187" spans="2:8" x14ac:dyDescent="0.3">
      <c r="B187" s="5" t="str">
        <f ca="1">IFERROR(IF(Loan_Not_Paid*Values_Entered,Payment_Number,""), "")</f>
        <v/>
      </c>
      <c r="C187" s="3" t="str">
        <f ca="1">IFERROR(IF(Loan_Not_Paid*Values_Entered,Payment_Date,""), "")</f>
        <v/>
      </c>
      <c r="D187" s="6" t="str">
        <f ca="1">IFERROR(IF(Loan_Not_Paid*Values_Entered,Beginning_Balance,""), "")</f>
        <v/>
      </c>
      <c r="E187" s="6" t="str">
        <f ca="1">IFERROR(IF(Loan_Not_Paid*Values_Entered,Monthly_Payment,""), "")</f>
        <v/>
      </c>
      <c r="F187" s="6" t="str">
        <f ca="1">IFERROR(IF(Loan_Not_Paid*Values_Entered,Principal,""), "")</f>
        <v/>
      </c>
      <c r="G187" s="6" t="str">
        <f ca="1">IFERROR(IF(Loan_Not_Paid*Values_Entered,Interest,""), "")</f>
        <v/>
      </c>
      <c r="H187" s="6" t="str">
        <f ca="1">IFERROR(IF(Loan_Not_Paid*Values_Entered,Ending_Balance,""), "")</f>
        <v/>
      </c>
    </row>
    <row r="188" spans="2:8" x14ac:dyDescent="0.3">
      <c r="B188" s="5" t="str">
        <f ca="1">IFERROR(IF(Loan_Not_Paid*Values_Entered,Payment_Number,""), "")</f>
        <v/>
      </c>
      <c r="C188" s="3" t="str">
        <f ca="1">IFERROR(IF(Loan_Not_Paid*Values_Entered,Payment_Date,""), "")</f>
        <v/>
      </c>
      <c r="D188" s="6" t="str">
        <f ca="1">IFERROR(IF(Loan_Not_Paid*Values_Entered,Beginning_Balance,""), "")</f>
        <v/>
      </c>
      <c r="E188" s="6" t="str">
        <f ca="1">IFERROR(IF(Loan_Not_Paid*Values_Entered,Monthly_Payment,""), "")</f>
        <v/>
      </c>
      <c r="F188" s="6" t="str">
        <f ca="1">IFERROR(IF(Loan_Not_Paid*Values_Entered,Principal,""), "")</f>
        <v/>
      </c>
      <c r="G188" s="6" t="str">
        <f ca="1">IFERROR(IF(Loan_Not_Paid*Values_Entered,Interest,""), "")</f>
        <v/>
      </c>
      <c r="H188" s="6" t="str">
        <f ca="1">IFERROR(IF(Loan_Not_Paid*Values_Entered,Ending_Balance,""), "")</f>
        <v/>
      </c>
    </row>
    <row r="189" spans="2:8" x14ac:dyDescent="0.3">
      <c r="B189" s="5" t="str">
        <f ca="1">IFERROR(IF(Loan_Not_Paid*Values_Entered,Payment_Number,""), "")</f>
        <v/>
      </c>
      <c r="C189" s="3" t="str">
        <f ca="1">IFERROR(IF(Loan_Not_Paid*Values_Entered,Payment_Date,""), "")</f>
        <v/>
      </c>
      <c r="D189" s="6" t="str">
        <f ca="1">IFERROR(IF(Loan_Not_Paid*Values_Entered,Beginning_Balance,""), "")</f>
        <v/>
      </c>
      <c r="E189" s="6" t="str">
        <f ca="1">IFERROR(IF(Loan_Not_Paid*Values_Entered,Monthly_Payment,""), "")</f>
        <v/>
      </c>
      <c r="F189" s="6" t="str">
        <f ca="1">IFERROR(IF(Loan_Not_Paid*Values_Entered,Principal,""), "")</f>
        <v/>
      </c>
      <c r="G189" s="6" t="str">
        <f ca="1">IFERROR(IF(Loan_Not_Paid*Values_Entered,Interest,""), "")</f>
        <v/>
      </c>
      <c r="H189" s="6" t="str">
        <f ca="1">IFERROR(IF(Loan_Not_Paid*Values_Entered,Ending_Balance,""), "")</f>
        <v/>
      </c>
    </row>
    <row r="190" spans="2:8" x14ac:dyDescent="0.3">
      <c r="B190" s="5" t="str">
        <f ca="1">IFERROR(IF(Loan_Not_Paid*Values_Entered,Payment_Number,""), "")</f>
        <v/>
      </c>
      <c r="C190" s="3" t="str">
        <f ca="1">IFERROR(IF(Loan_Not_Paid*Values_Entered,Payment_Date,""), "")</f>
        <v/>
      </c>
      <c r="D190" s="6" t="str">
        <f ca="1">IFERROR(IF(Loan_Not_Paid*Values_Entered,Beginning_Balance,""), "")</f>
        <v/>
      </c>
      <c r="E190" s="6" t="str">
        <f ca="1">IFERROR(IF(Loan_Not_Paid*Values_Entered,Monthly_Payment,""), "")</f>
        <v/>
      </c>
      <c r="F190" s="6" t="str">
        <f ca="1">IFERROR(IF(Loan_Not_Paid*Values_Entered,Principal,""), "")</f>
        <v/>
      </c>
      <c r="G190" s="6" t="str">
        <f ca="1">IFERROR(IF(Loan_Not_Paid*Values_Entered,Interest,""), "")</f>
        <v/>
      </c>
      <c r="H190" s="6" t="str">
        <f ca="1">IFERROR(IF(Loan_Not_Paid*Values_Entered,Ending_Balance,""), "")</f>
        <v/>
      </c>
    </row>
    <row r="191" spans="2:8" x14ac:dyDescent="0.3">
      <c r="B191" s="5" t="str">
        <f ca="1">IFERROR(IF(Loan_Not_Paid*Values_Entered,Payment_Number,""), "")</f>
        <v/>
      </c>
      <c r="C191" s="3" t="str">
        <f ca="1">IFERROR(IF(Loan_Not_Paid*Values_Entered,Payment_Date,""), "")</f>
        <v/>
      </c>
      <c r="D191" s="6" t="str">
        <f ca="1">IFERROR(IF(Loan_Not_Paid*Values_Entered,Beginning_Balance,""), "")</f>
        <v/>
      </c>
      <c r="E191" s="6" t="str">
        <f ca="1">IFERROR(IF(Loan_Not_Paid*Values_Entered,Monthly_Payment,""), "")</f>
        <v/>
      </c>
      <c r="F191" s="6" t="str">
        <f ca="1">IFERROR(IF(Loan_Not_Paid*Values_Entered,Principal,""), "")</f>
        <v/>
      </c>
      <c r="G191" s="6" t="str">
        <f ca="1">IFERROR(IF(Loan_Not_Paid*Values_Entered,Interest,""), "")</f>
        <v/>
      </c>
      <c r="H191" s="6" t="str">
        <f ca="1">IFERROR(IF(Loan_Not_Paid*Values_Entered,Ending_Balance,""), "")</f>
        <v/>
      </c>
    </row>
    <row r="192" spans="2:8" x14ac:dyDescent="0.3">
      <c r="B192" s="5" t="str">
        <f ca="1">IFERROR(IF(Loan_Not_Paid*Values_Entered,Payment_Number,""), "")</f>
        <v/>
      </c>
      <c r="C192" s="3" t="str">
        <f ca="1">IFERROR(IF(Loan_Not_Paid*Values_Entered,Payment_Date,""), "")</f>
        <v/>
      </c>
      <c r="D192" s="6" t="str">
        <f ca="1">IFERROR(IF(Loan_Not_Paid*Values_Entered,Beginning_Balance,""), "")</f>
        <v/>
      </c>
      <c r="E192" s="6" t="str">
        <f ca="1">IFERROR(IF(Loan_Not_Paid*Values_Entered,Monthly_Payment,""), "")</f>
        <v/>
      </c>
      <c r="F192" s="6" t="str">
        <f ca="1">IFERROR(IF(Loan_Not_Paid*Values_Entered,Principal,""), "")</f>
        <v/>
      </c>
      <c r="G192" s="6" t="str">
        <f ca="1">IFERROR(IF(Loan_Not_Paid*Values_Entered,Interest,""), "")</f>
        <v/>
      </c>
      <c r="H192" s="6" t="str">
        <f ca="1">IFERROR(IF(Loan_Not_Paid*Values_Entered,Ending_Balance,""), "")</f>
        <v/>
      </c>
    </row>
    <row r="193" spans="2:8" x14ac:dyDescent="0.3">
      <c r="B193" s="5" t="str">
        <f ca="1">IFERROR(IF(Loan_Not_Paid*Values_Entered,Payment_Number,""), "")</f>
        <v/>
      </c>
      <c r="C193" s="3" t="str">
        <f ca="1">IFERROR(IF(Loan_Not_Paid*Values_Entered,Payment_Date,""), "")</f>
        <v/>
      </c>
      <c r="D193" s="6" t="str">
        <f ca="1">IFERROR(IF(Loan_Not_Paid*Values_Entered,Beginning_Balance,""), "")</f>
        <v/>
      </c>
      <c r="E193" s="6" t="str">
        <f ca="1">IFERROR(IF(Loan_Not_Paid*Values_Entered,Monthly_Payment,""), "")</f>
        <v/>
      </c>
      <c r="F193" s="6" t="str">
        <f ca="1">IFERROR(IF(Loan_Not_Paid*Values_Entered,Principal,""), "")</f>
        <v/>
      </c>
      <c r="G193" s="6" t="str">
        <f ca="1">IFERROR(IF(Loan_Not_Paid*Values_Entered,Interest,""), "")</f>
        <v/>
      </c>
      <c r="H193" s="6" t="str">
        <f ca="1">IFERROR(IF(Loan_Not_Paid*Values_Entered,Ending_Balance,""), "")</f>
        <v/>
      </c>
    </row>
    <row r="194" spans="2:8" x14ac:dyDescent="0.3">
      <c r="B194" s="5" t="str">
        <f ca="1">IFERROR(IF(Loan_Not_Paid*Values_Entered,Payment_Number,""), "")</f>
        <v/>
      </c>
      <c r="C194" s="3" t="str">
        <f ca="1">IFERROR(IF(Loan_Not_Paid*Values_Entered,Payment_Date,""), "")</f>
        <v/>
      </c>
      <c r="D194" s="6" t="str">
        <f ca="1">IFERROR(IF(Loan_Not_Paid*Values_Entered,Beginning_Balance,""), "")</f>
        <v/>
      </c>
      <c r="E194" s="6" t="str">
        <f ca="1">IFERROR(IF(Loan_Not_Paid*Values_Entered,Monthly_Payment,""), "")</f>
        <v/>
      </c>
      <c r="F194" s="6" t="str">
        <f ca="1">IFERROR(IF(Loan_Not_Paid*Values_Entered,Principal,""), "")</f>
        <v/>
      </c>
      <c r="G194" s="6" t="str">
        <f ca="1">IFERROR(IF(Loan_Not_Paid*Values_Entered,Interest,""), "")</f>
        <v/>
      </c>
      <c r="H194" s="6" t="str">
        <f ca="1">IFERROR(IF(Loan_Not_Paid*Values_Entered,Ending_Balance,""), "")</f>
        <v/>
      </c>
    </row>
    <row r="195" spans="2:8" x14ac:dyDescent="0.3">
      <c r="B195" s="5" t="str">
        <f ca="1">IFERROR(IF(Loan_Not_Paid*Values_Entered,Payment_Number,""), "")</f>
        <v/>
      </c>
      <c r="C195" s="3" t="str">
        <f ca="1">IFERROR(IF(Loan_Not_Paid*Values_Entered,Payment_Date,""), "")</f>
        <v/>
      </c>
      <c r="D195" s="6" t="str">
        <f ca="1">IFERROR(IF(Loan_Not_Paid*Values_Entered,Beginning_Balance,""), "")</f>
        <v/>
      </c>
      <c r="E195" s="6" t="str">
        <f ca="1">IFERROR(IF(Loan_Not_Paid*Values_Entered,Monthly_Payment,""), "")</f>
        <v/>
      </c>
      <c r="F195" s="6" t="str">
        <f ca="1">IFERROR(IF(Loan_Not_Paid*Values_Entered,Principal,""), "")</f>
        <v/>
      </c>
      <c r="G195" s="6" t="str">
        <f ca="1">IFERROR(IF(Loan_Not_Paid*Values_Entered,Interest,""), "")</f>
        <v/>
      </c>
      <c r="H195" s="6" t="str">
        <f ca="1">IFERROR(IF(Loan_Not_Paid*Values_Entered,Ending_Balance,""), "")</f>
        <v/>
      </c>
    </row>
    <row r="196" spans="2:8" x14ac:dyDescent="0.3">
      <c r="B196" s="5" t="str">
        <f ca="1">IFERROR(IF(Loan_Not_Paid*Values_Entered,Payment_Number,""), "")</f>
        <v/>
      </c>
      <c r="C196" s="3" t="str">
        <f ca="1">IFERROR(IF(Loan_Not_Paid*Values_Entered,Payment_Date,""), "")</f>
        <v/>
      </c>
      <c r="D196" s="6" t="str">
        <f ca="1">IFERROR(IF(Loan_Not_Paid*Values_Entered,Beginning_Balance,""), "")</f>
        <v/>
      </c>
      <c r="E196" s="6" t="str">
        <f ca="1">IFERROR(IF(Loan_Not_Paid*Values_Entered,Monthly_Payment,""), "")</f>
        <v/>
      </c>
      <c r="F196" s="6" t="str">
        <f ca="1">IFERROR(IF(Loan_Not_Paid*Values_Entered,Principal,""), "")</f>
        <v/>
      </c>
      <c r="G196" s="6" t="str">
        <f ca="1">IFERROR(IF(Loan_Not_Paid*Values_Entered,Interest,""), "")</f>
        <v/>
      </c>
      <c r="H196" s="6" t="str">
        <f ca="1">IFERROR(IF(Loan_Not_Paid*Values_Entered,Ending_Balance,""), "")</f>
        <v/>
      </c>
    </row>
    <row r="197" spans="2:8" x14ac:dyDescent="0.3">
      <c r="B197" s="5" t="str">
        <f ca="1">IFERROR(IF(Loan_Not_Paid*Values_Entered,Payment_Number,""), "")</f>
        <v/>
      </c>
      <c r="C197" s="3" t="str">
        <f ca="1">IFERROR(IF(Loan_Not_Paid*Values_Entered,Payment_Date,""), "")</f>
        <v/>
      </c>
      <c r="D197" s="6" t="str">
        <f ca="1">IFERROR(IF(Loan_Not_Paid*Values_Entered,Beginning_Balance,""), "")</f>
        <v/>
      </c>
      <c r="E197" s="6" t="str">
        <f ca="1">IFERROR(IF(Loan_Not_Paid*Values_Entered,Monthly_Payment,""), "")</f>
        <v/>
      </c>
      <c r="F197" s="6" t="str">
        <f ca="1">IFERROR(IF(Loan_Not_Paid*Values_Entered,Principal,""), "")</f>
        <v/>
      </c>
      <c r="G197" s="6" t="str">
        <f ca="1">IFERROR(IF(Loan_Not_Paid*Values_Entered,Interest,""), "")</f>
        <v/>
      </c>
      <c r="H197" s="6" t="str">
        <f ca="1">IFERROR(IF(Loan_Not_Paid*Values_Entered,Ending_Balance,""), "")</f>
        <v/>
      </c>
    </row>
    <row r="198" spans="2:8" x14ac:dyDescent="0.3">
      <c r="B198" s="5" t="str">
        <f ca="1">IFERROR(IF(Loan_Not_Paid*Values_Entered,Payment_Number,""), "")</f>
        <v/>
      </c>
      <c r="C198" s="3" t="str">
        <f ca="1">IFERROR(IF(Loan_Not_Paid*Values_Entered,Payment_Date,""), "")</f>
        <v/>
      </c>
      <c r="D198" s="6" t="str">
        <f ca="1">IFERROR(IF(Loan_Not_Paid*Values_Entered,Beginning_Balance,""), "")</f>
        <v/>
      </c>
      <c r="E198" s="6" t="str">
        <f ca="1">IFERROR(IF(Loan_Not_Paid*Values_Entered,Monthly_Payment,""), "")</f>
        <v/>
      </c>
      <c r="F198" s="6" t="str">
        <f ca="1">IFERROR(IF(Loan_Not_Paid*Values_Entered,Principal,""), "")</f>
        <v/>
      </c>
      <c r="G198" s="6" t="str">
        <f ca="1">IFERROR(IF(Loan_Not_Paid*Values_Entered,Interest,""), "")</f>
        <v/>
      </c>
      <c r="H198" s="6" t="str">
        <f ca="1">IFERROR(IF(Loan_Not_Paid*Values_Entered,Ending_Balance,""), "")</f>
        <v/>
      </c>
    </row>
    <row r="199" spans="2:8" x14ac:dyDescent="0.3">
      <c r="B199" s="5" t="str">
        <f ca="1">IFERROR(IF(Loan_Not_Paid*Values_Entered,Payment_Number,""), "")</f>
        <v/>
      </c>
      <c r="C199" s="3" t="str">
        <f ca="1">IFERROR(IF(Loan_Not_Paid*Values_Entered,Payment_Date,""), "")</f>
        <v/>
      </c>
      <c r="D199" s="6" t="str">
        <f ca="1">IFERROR(IF(Loan_Not_Paid*Values_Entered,Beginning_Balance,""), "")</f>
        <v/>
      </c>
      <c r="E199" s="6" t="str">
        <f ca="1">IFERROR(IF(Loan_Not_Paid*Values_Entered,Monthly_Payment,""), "")</f>
        <v/>
      </c>
      <c r="F199" s="6" t="str">
        <f ca="1">IFERROR(IF(Loan_Not_Paid*Values_Entered,Principal,""), "")</f>
        <v/>
      </c>
      <c r="G199" s="6" t="str">
        <f ca="1">IFERROR(IF(Loan_Not_Paid*Values_Entered,Interest,""), "")</f>
        <v/>
      </c>
      <c r="H199" s="6" t="str">
        <f ca="1">IFERROR(IF(Loan_Not_Paid*Values_Entered,Ending_Balance,""), "")</f>
        <v/>
      </c>
    </row>
    <row r="200" spans="2:8" x14ac:dyDescent="0.3">
      <c r="B200" s="5" t="str">
        <f ca="1">IFERROR(IF(Loan_Not_Paid*Values_Entered,Payment_Number,""), "")</f>
        <v/>
      </c>
      <c r="C200" s="3" t="str">
        <f ca="1">IFERROR(IF(Loan_Not_Paid*Values_Entered,Payment_Date,""), "")</f>
        <v/>
      </c>
      <c r="D200" s="6" t="str">
        <f ca="1">IFERROR(IF(Loan_Not_Paid*Values_Entered,Beginning_Balance,""), "")</f>
        <v/>
      </c>
      <c r="E200" s="6" t="str">
        <f ca="1">IFERROR(IF(Loan_Not_Paid*Values_Entered,Monthly_Payment,""), "")</f>
        <v/>
      </c>
      <c r="F200" s="6" t="str">
        <f ca="1">IFERROR(IF(Loan_Not_Paid*Values_Entered,Principal,""), "")</f>
        <v/>
      </c>
      <c r="G200" s="6" t="str">
        <f ca="1">IFERROR(IF(Loan_Not_Paid*Values_Entered,Interest,""), "")</f>
        <v/>
      </c>
      <c r="H200" s="6" t="str">
        <f ca="1">IFERROR(IF(Loan_Not_Paid*Values_Entered,Ending_Balance,""), "")</f>
        <v/>
      </c>
    </row>
    <row r="201" spans="2:8" x14ac:dyDescent="0.3">
      <c r="B201" s="5" t="str">
        <f ca="1">IFERROR(IF(Loan_Not_Paid*Values_Entered,Payment_Number,""), "")</f>
        <v/>
      </c>
      <c r="C201" s="3" t="str">
        <f ca="1">IFERROR(IF(Loan_Not_Paid*Values_Entered,Payment_Date,""), "")</f>
        <v/>
      </c>
      <c r="D201" s="6" t="str">
        <f ca="1">IFERROR(IF(Loan_Not_Paid*Values_Entered,Beginning_Balance,""), "")</f>
        <v/>
      </c>
      <c r="E201" s="6" t="str">
        <f ca="1">IFERROR(IF(Loan_Not_Paid*Values_Entered,Monthly_Payment,""), "")</f>
        <v/>
      </c>
      <c r="F201" s="6" t="str">
        <f ca="1">IFERROR(IF(Loan_Not_Paid*Values_Entered,Principal,""), "")</f>
        <v/>
      </c>
      <c r="G201" s="6" t="str">
        <f ca="1">IFERROR(IF(Loan_Not_Paid*Values_Entered,Interest,""), "")</f>
        <v/>
      </c>
      <c r="H201" s="6" t="str">
        <f ca="1">IFERROR(IF(Loan_Not_Paid*Values_Entered,Ending_Balance,""), "")</f>
        <v/>
      </c>
    </row>
    <row r="202" spans="2:8" x14ac:dyDescent="0.3">
      <c r="B202" s="5" t="str">
        <f ca="1">IFERROR(IF(Loan_Not_Paid*Values_Entered,Payment_Number,""), "")</f>
        <v/>
      </c>
      <c r="C202" s="3" t="str">
        <f ca="1">IFERROR(IF(Loan_Not_Paid*Values_Entered,Payment_Date,""), "")</f>
        <v/>
      </c>
      <c r="D202" s="6" t="str">
        <f ca="1">IFERROR(IF(Loan_Not_Paid*Values_Entered,Beginning_Balance,""), "")</f>
        <v/>
      </c>
      <c r="E202" s="6" t="str">
        <f ca="1">IFERROR(IF(Loan_Not_Paid*Values_Entered,Monthly_Payment,""), "")</f>
        <v/>
      </c>
      <c r="F202" s="6" t="str">
        <f ca="1">IFERROR(IF(Loan_Not_Paid*Values_Entered,Principal,""), "")</f>
        <v/>
      </c>
      <c r="G202" s="6" t="str">
        <f ca="1">IFERROR(IF(Loan_Not_Paid*Values_Entered,Interest,""), "")</f>
        <v/>
      </c>
      <c r="H202" s="6" t="str">
        <f ca="1">IFERROR(IF(Loan_Not_Paid*Values_Entered,Ending_Balance,""), "")</f>
        <v/>
      </c>
    </row>
    <row r="203" spans="2:8" x14ac:dyDescent="0.3">
      <c r="B203" s="5" t="str">
        <f ca="1">IFERROR(IF(Loan_Not_Paid*Values_Entered,Payment_Number,""), "")</f>
        <v/>
      </c>
      <c r="C203" s="3" t="str">
        <f ca="1">IFERROR(IF(Loan_Not_Paid*Values_Entered,Payment_Date,""), "")</f>
        <v/>
      </c>
      <c r="D203" s="6" t="str">
        <f ca="1">IFERROR(IF(Loan_Not_Paid*Values_Entered,Beginning_Balance,""), "")</f>
        <v/>
      </c>
      <c r="E203" s="6" t="str">
        <f ca="1">IFERROR(IF(Loan_Not_Paid*Values_Entered,Monthly_Payment,""), "")</f>
        <v/>
      </c>
      <c r="F203" s="6" t="str">
        <f ca="1">IFERROR(IF(Loan_Not_Paid*Values_Entered,Principal,""), "")</f>
        <v/>
      </c>
      <c r="G203" s="6" t="str">
        <f ca="1">IFERROR(IF(Loan_Not_Paid*Values_Entered,Interest,""), "")</f>
        <v/>
      </c>
      <c r="H203" s="6" t="str">
        <f ca="1">IFERROR(IF(Loan_Not_Paid*Values_Entered,Ending_Balance,""), "")</f>
        <v/>
      </c>
    </row>
    <row r="204" spans="2:8" x14ac:dyDescent="0.3">
      <c r="B204" s="5" t="str">
        <f ca="1">IFERROR(IF(Loan_Not_Paid*Values_Entered,Payment_Number,""), "")</f>
        <v/>
      </c>
      <c r="C204" s="3" t="str">
        <f ca="1">IFERROR(IF(Loan_Not_Paid*Values_Entered,Payment_Date,""), "")</f>
        <v/>
      </c>
      <c r="D204" s="6" t="str">
        <f ca="1">IFERROR(IF(Loan_Not_Paid*Values_Entered,Beginning_Balance,""), "")</f>
        <v/>
      </c>
      <c r="E204" s="6" t="str">
        <f ca="1">IFERROR(IF(Loan_Not_Paid*Values_Entered,Monthly_Payment,""), "")</f>
        <v/>
      </c>
      <c r="F204" s="6" t="str">
        <f ca="1">IFERROR(IF(Loan_Not_Paid*Values_Entered,Principal,""), "")</f>
        <v/>
      </c>
      <c r="G204" s="6" t="str">
        <f ca="1">IFERROR(IF(Loan_Not_Paid*Values_Entered,Interest,""), "")</f>
        <v/>
      </c>
      <c r="H204" s="6" t="str">
        <f ca="1">IFERROR(IF(Loan_Not_Paid*Values_Entered,Ending_Balance,""), "")</f>
        <v/>
      </c>
    </row>
    <row r="205" spans="2:8" x14ac:dyDescent="0.3">
      <c r="B205" s="5" t="str">
        <f ca="1">IFERROR(IF(Loan_Not_Paid*Values_Entered,Payment_Number,""), "")</f>
        <v/>
      </c>
      <c r="C205" s="3" t="str">
        <f ca="1">IFERROR(IF(Loan_Not_Paid*Values_Entered,Payment_Date,""), "")</f>
        <v/>
      </c>
      <c r="D205" s="6" t="str">
        <f ca="1">IFERROR(IF(Loan_Not_Paid*Values_Entered,Beginning_Balance,""), "")</f>
        <v/>
      </c>
      <c r="E205" s="6" t="str">
        <f ca="1">IFERROR(IF(Loan_Not_Paid*Values_Entered,Monthly_Payment,""), "")</f>
        <v/>
      </c>
      <c r="F205" s="6" t="str">
        <f ca="1">IFERROR(IF(Loan_Not_Paid*Values_Entered,Principal,""), "")</f>
        <v/>
      </c>
      <c r="G205" s="6" t="str">
        <f ca="1">IFERROR(IF(Loan_Not_Paid*Values_Entered,Interest,""), "")</f>
        <v/>
      </c>
      <c r="H205" s="6" t="str">
        <f ca="1">IFERROR(IF(Loan_Not_Paid*Values_Entered,Ending_Balance,""), "")</f>
        <v/>
      </c>
    </row>
    <row r="206" spans="2:8" x14ac:dyDescent="0.3">
      <c r="B206" s="5" t="str">
        <f ca="1">IFERROR(IF(Loan_Not_Paid*Values_Entered,Payment_Number,""), "")</f>
        <v/>
      </c>
      <c r="C206" s="3" t="str">
        <f ca="1">IFERROR(IF(Loan_Not_Paid*Values_Entered,Payment_Date,""), "")</f>
        <v/>
      </c>
      <c r="D206" s="6" t="str">
        <f ca="1">IFERROR(IF(Loan_Not_Paid*Values_Entered,Beginning_Balance,""), "")</f>
        <v/>
      </c>
      <c r="E206" s="6" t="str">
        <f ca="1">IFERROR(IF(Loan_Not_Paid*Values_Entered,Monthly_Payment,""), "")</f>
        <v/>
      </c>
      <c r="F206" s="6" t="str">
        <f ca="1">IFERROR(IF(Loan_Not_Paid*Values_Entered,Principal,""), "")</f>
        <v/>
      </c>
      <c r="G206" s="6" t="str">
        <f ca="1">IFERROR(IF(Loan_Not_Paid*Values_Entered,Interest,""), "")</f>
        <v/>
      </c>
      <c r="H206" s="6" t="str">
        <f ca="1">IFERROR(IF(Loan_Not_Paid*Values_Entered,Ending_Balance,""), "")</f>
        <v/>
      </c>
    </row>
    <row r="207" spans="2:8" x14ac:dyDescent="0.3">
      <c r="B207" s="5" t="str">
        <f ca="1">IFERROR(IF(Loan_Not_Paid*Values_Entered,Payment_Number,""), "")</f>
        <v/>
      </c>
      <c r="C207" s="3" t="str">
        <f ca="1">IFERROR(IF(Loan_Not_Paid*Values_Entered,Payment_Date,""), "")</f>
        <v/>
      </c>
      <c r="D207" s="6" t="str">
        <f ca="1">IFERROR(IF(Loan_Not_Paid*Values_Entered,Beginning_Balance,""), "")</f>
        <v/>
      </c>
      <c r="E207" s="6" t="str">
        <f ca="1">IFERROR(IF(Loan_Not_Paid*Values_Entered,Monthly_Payment,""), "")</f>
        <v/>
      </c>
      <c r="F207" s="6" t="str">
        <f ca="1">IFERROR(IF(Loan_Not_Paid*Values_Entered,Principal,""), "")</f>
        <v/>
      </c>
      <c r="G207" s="6" t="str">
        <f ca="1">IFERROR(IF(Loan_Not_Paid*Values_Entered,Interest,""), "")</f>
        <v/>
      </c>
      <c r="H207" s="6" t="str">
        <f ca="1">IFERROR(IF(Loan_Not_Paid*Values_Entered,Ending_Balance,""), "")</f>
        <v/>
      </c>
    </row>
    <row r="208" spans="2:8" x14ac:dyDescent="0.3">
      <c r="B208" s="5" t="str">
        <f ca="1">IFERROR(IF(Loan_Not_Paid*Values_Entered,Payment_Number,""), "")</f>
        <v/>
      </c>
      <c r="C208" s="3" t="str">
        <f ca="1">IFERROR(IF(Loan_Not_Paid*Values_Entered,Payment_Date,""), "")</f>
        <v/>
      </c>
      <c r="D208" s="6" t="str">
        <f ca="1">IFERROR(IF(Loan_Not_Paid*Values_Entered,Beginning_Balance,""), "")</f>
        <v/>
      </c>
      <c r="E208" s="6" t="str">
        <f ca="1">IFERROR(IF(Loan_Not_Paid*Values_Entered,Monthly_Payment,""), "")</f>
        <v/>
      </c>
      <c r="F208" s="6" t="str">
        <f ca="1">IFERROR(IF(Loan_Not_Paid*Values_Entered,Principal,""), "")</f>
        <v/>
      </c>
      <c r="G208" s="6" t="str">
        <f ca="1">IFERROR(IF(Loan_Not_Paid*Values_Entered,Interest,""), "")</f>
        <v/>
      </c>
      <c r="H208" s="6" t="str">
        <f ca="1">IFERROR(IF(Loan_Not_Paid*Values_Entered,Ending_Balance,""), "")</f>
        <v/>
      </c>
    </row>
    <row r="209" spans="2:8" x14ac:dyDescent="0.3">
      <c r="B209" s="5" t="str">
        <f ca="1">IFERROR(IF(Loan_Not_Paid*Values_Entered,Payment_Number,""), "")</f>
        <v/>
      </c>
      <c r="C209" s="3" t="str">
        <f ca="1">IFERROR(IF(Loan_Not_Paid*Values_Entered,Payment_Date,""), "")</f>
        <v/>
      </c>
      <c r="D209" s="6" t="str">
        <f ca="1">IFERROR(IF(Loan_Not_Paid*Values_Entered,Beginning_Balance,""), "")</f>
        <v/>
      </c>
      <c r="E209" s="6" t="str">
        <f ca="1">IFERROR(IF(Loan_Not_Paid*Values_Entered,Monthly_Payment,""), "")</f>
        <v/>
      </c>
      <c r="F209" s="6" t="str">
        <f ca="1">IFERROR(IF(Loan_Not_Paid*Values_Entered,Principal,""), "")</f>
        <v/>
      </c>
      <c r="G209" s="6" t="str">
        <f ca="1">IFERROR(IF(Loan_Not_Paid*Values_Entered,Interest,""), "")</f>
        <v/>
      </c>
      <c r="H209" s="6" t="str">
        <f ca="1">IFERROR(IF(Loan_Not_Paid*Values_Entered,Ending_Balance,""), "")</f>
        <v/>
      </c>
    </row>
    <row r="210" spans="2:8" x14ac:dyDescent="0.3">
      <c r="B210" s="5" t="str">
        <f ca="1">IFERROR(IF(Loan_Not_Paid*Values_Entered,Payment_Number,""), "")</f>
        <v/>
      </c>
      <c r="C210" s="3" t="str">
        <f ca="1">IFERROR(IF(Loan_Not_Paid*Values_Entered,Payment_Date,""), "")</f>
        <v/>
      </c>
      <c r="D210" s="6" t="str">
        <f ca="1">IFERROR(IF(Loan_Not_Paid*Values_Entered,Beginning_Balance,""), "")</f>
        <v/>
      </c>
      <c r="E210" s="6" t="str">
        <f ca="1">IFERROR(IF(Loan_Not_Paid*Values_Entered,Monthly_Payment,""), "")</f>
        <v/>
      </c>
      <c r="F210" s="6" t="str">
        <f ca="1">IFERROR(IF(Loan_Not_Paid*Values_Entered,Principal,""), "")</f>
        <v/>
      </c>
      <c r="G210" s="6" t="str">
        <f ca="1">IFERROR(IF(Loan_Not_Paid*Values_Entered,Interest,""), "")</f>
        <v/>
      </c>
      <c r="H210" s="6" t="str">
        <f ca="1">IFERROR(IF(Loan_Not_Paid*Values_Entered,Ending_Balance,""), "")</f>
        <v/>
      </c>
    </row>
    <row r="211" spans="2:8" x14ac:dyDescent="0.3">
      <c r="B211" s="5" t="str">
        <f ca="1">IFERROR(IF(Loan_Not_Paid*Values_Entered,Payment_Number,""), "")</f>
        <v/>
      </c>
      <c r="C211" s="3" t="str">
        <f ca="1">IFERROR(IF(Loan_Not_Paid*Values_Entered,Payment_Date,""), "")</f>
        <v/>
      </c>
      <c r="D211" s="6" t="str">
        <f ca="1">IFERROR(IF(Loan_Not_Paid*Values_Entered,Beginning_Balance,""), "")</f>
        <v/>
      </c>
      <c r="E211" s="6" t="str">
        <f ca="1">IFERROR(IF(Loan_Not_Paid*Values_Entered,Monthly_Payment,""), "")</f>
        <v/>
      </c>
      <c r="F211" s="6" t="str">
        <f ca="1">IFERROR(IF(Loan_Not_Paid*Values_Entered,Principal,""), "")</f>
        <v/>
      </c>
      <c r="G211" s="6" t="str">
        <f ca="1">IFERROR(IF(Loan_Not_Paid*Values_Entered,Interest,""), "")</f>
        <v/>
      </c>
      <c r="H211" s="6" t="str">
        <f ca="1">IFERROR(IF(Loan_Not_Paid*Values_Entered,Ending_Balance,""), "")</f>
        <v/>
      </c>
    </row>
    <row r="212" spans="2:8" x14ac:dyDescent="0.3">
      <c r="B212" s="5" t="str">
        <f ca="1">IFERROR(IF(Loan_Not_Paid*Values_Entered,Payment_Number,""), "")</f>
        <v/>
      </c>
      <c r="C212" s="3" t="str">
        <f ca="1">IFERROR(IF(Loan_Not_Paid*Values_Entered,Payment_Date,""), "")</f>
        <v/>
      </c>
      <c r="D212" s="6" t="str">
        <f ca="1">IFERROR(IF(Loan_Not_Paid*Values_Entered,Beginning_Balance,""), "")</f>
        <v/>
      </c>
      <c r="E212" s="6" t="str">
        <f ca="1">IFERROR(IF(Loan_Not_Paid*Values_Entered,Monthly_Payment,""), "")</f>
        <v/>
      </c>
      <c r="F212" s="6" t="str">
        <f ca="1">IFERROR(IF(Loan_Not_Paid*Values_Entered,Principal,""), "")</f>
        <v/>
      </c>
      <c r="G212" s="6" t="str">
        <f ca="1">IFERROR(IF(Loan_Not_Paid*Values_Entered,Interest,""), "")</f>
        <v/>
      </c>
      <c r="H212" s="6" t="str">
        <f ca="1">IFERROR(IF(Loan_Not_Paid*Values_Entered,Ending_Balance,""), "")</f>
        <v/>
      </c>
    </row>
    <row r="213" spans="2:8" x14ac:dyDescent="0.3">
      <c r="B213" s="5" t="str">
        <f ca="1">IFERROR(IF(Loan_Not_Paid*Values_Entered,Payment_Number,""), "")</f>
        <v/>
      </c>
      <c r="C213" s="3" t="str">
        <f ca="1">IFERROR(IF(Loan_Not_Paid*Values_Entered,Payment_Date,""), "")</f>
        <v/>
      </c>
      <c r="D213" s="6" t="str">
        <f ca="1">IFERROR(IF(Loan_Not_Paid*Values_Entered,Beginning_Balance,""), "")</f>
        <v/>
      </c>
      <c r="E213" s="6" t="str">
        <f ca="1">IFERROR(IF(Loan_Not_Paid*Values_Entered,Monthly_Payment,""), "")</f>
        <v/>
      </c>
      <c r="F213" s="6" t="str">
        <f ca="1">IFERROR(IF(Loan_Not_Paid*Values_Entered,Principal,""), "")</f>
        <v/>
      </c>
      <c r="G213" s="6" t="str">
        <f ca="1">IFERROR(IF(Loan_Not_Paid*Values_Entered,Interest,""), "")</f>
        <v/>
      </c>
      <c r="H213" s="6" t="str">
        <f ca="1">IFERROR(IF(Loan_Not_Paid*Values_Entered,Ending_Balance,""), "")</f>
        <v/>
      </c>
    </row>
    <row r="214" spans="2:8" x14ac:dyDescent="0.3">
      <c r="B214" s="5" t="str">
        <f ca="1">IFERROR(IF(Loan_Not_Paid*Values_Entered,Payment_Number,""), "")</f>
        <v/>
      </c>
      <c r="C214" s="3" t="str">
        <f ca="1">IFERROR(IF(Loan_Not_Paid*Values_Entered,Payment_Date,""), "")</f>
        <v/>
      </c>
      <c r="D214" s="6" t="str">
        <f ca="1">IFERROR(IF(Loan_Not_Paid*Values_Entered,Beginning_Balance,""), "")</f>
        <v/>
      </c>
      <c r="E214" s="6" t="str">
        <f ca="1">IFERROR(IF(Loan_Not_Paid*Values_Entered,Monthly_Payment,""), "")</f>
        <v/>
      </c>
      <c r="F214" s="6" t="str">
        <f ca="1">IFERROR(IF(Loan_Not_Paid*Values_Entered,Principal,""), "")</f>
        <v/>
      </c>
      <c r="G214" s="6" t="str">
        <f ca="1">IFERROR(IF(Loan_Not_Paid*Values_Entered,Interest,""), "")</f>
        <v/>
      </c>
      <c r="H214" s="6" t="str">
        <f ca="1">IFERROR(IF(Loan_Not_Paid*Values_Entered,Ending_Balance,""), "")</f>
        <v/>
      </c>
    </row>
    <row r="215" spans="2:8" x14ac:dyDescent="0.3">
      <c r="B215" s="5" t="str">
        <f ca="1">IFERROR(IF(Loan_Not_Paid*Values_Entered,Payment_Number,""), "")</f>
        <v/>
      </c>
      <c r="C215" s="3" t="str">
        <f ca="1">IFERROR(IF(Loan_Not_Paid*Values_Entered,Payment_Date,""), "")</f>
        <v/>
      </c>
      <c r="D215" s="6" t="str">
        <f ca="1">IFERROR(IF(Loan_Not_Paid*Values_Entered,Beginning_Balance,""), "")</f>
        <v/>
      </c>
      <c r="E215" s="6" t="str">
        <f ca="1">IFERROR(IF(Loan_Not_Paid*Values_Entered,Monthly_Payment,""), "")</f>
        <v/>
      </c>
      <c r="F215" s="6" t="str">
        <f ca="1">IFERROR(IF(Loan_Not_Paid*Values_Entered,Principal,""), "")</f>
        <v/>
      </c>
      <c r="G215" s="6" t="str">
        <f ca="1">IFERROR(IF(Loan_Not_Paid*Values_Entered,Interest,""), "")</f>
        <v/>
      </c>
      <c r="H215" s="6" t="str">
        <f ca="1">IFERROR(IF(Loan_Not_Paid*Values_Entered,Ending_Balance,""), "")</f>
        <v/>
      </c>
    </row>
    <row r="216" spans="2:8" x14ac:dyDescent="0.3">
      <c r="B216" s="5" t="str">
        <f ca="1">IFERROR(IF(Loan_Not_Paid*Values_Entered,Payment_Number,""), "")</f>
        <v/>
      </c>
      <c r="C216" s="3" t="str">
        <f ca="1">IFERROR(IF(Loan_Not_Paid*Values_Entered,Payment_Date,""), "")</f>
        <v/>
      </c>
      <c r="D216" s="6" t="str">
        <f ca="1">IFERROR(IF(Loan_Not_Paid*Values_Entered,Beginning_Balance,""), "")</f>
        <v/>
      </c>
      <c r="E216" s="6" t="str">
        <f ca="1">IFERROR(IF(Loan_Not_Paid*Values_Entered,Monthly_Payment,""), "")</f>
        <v/>
      </c>
      <c r="F216" s="6" t="str">
        <f ca="1">IFERROR(IF(Loan_Not_Paid*Values_Entered,Principal,""), "")</f>
        <v/>
      </c>
      <c r="G216" s="6" t="str">
        <f ca="1">IFERROR(IF(Loan_Not_Paid*Values_Entered,Interest,""), "")</f>
        <v/>
      </c>
      <c r="H216" s="6" t="str">
        <f ca="1">IFERROR(IF(Loan_Not_Paid*Values_Entered,Ending_Balance,""), "")</f>
        <v/>
      </c>
    </row>
    <row r="217" spans="2:8" x14ac:dyDescent="0.3">
      <c r="B217" s="5" t="str">
        <f ca="1">IFERROR(IF(Loan_Not_Paid*Values_Entered,Payment_Number,""), "")</f>
        <v/>
      </c>
      <c r="C217" s="3" t="str">
        <f ca="1">IFERROR(IF(Loan_Not_Paid*Values_Entered,Payment_Date,""), "")</f>
        <v/>
      </c>
      <c r="D217" s="6" t="str">
        <f ca="1">IFERROR(IF(Loan_Not_Paid*Values_Entered,Beginning_Balance,""), "")</f>
        <v/>
      </c>
      <c r="E217" s="6" t="str">
        <f ca="1">IFERROR(IF(Loan_Not_Paid*Values_Entered,Monthly_Payment,""), "")</f>
        <v/>
      </c>
      <c r="F217" s="6" t="str">
        <f ca="1">IFERROR(IF(Loan_Not_Paid*Values_Entered,Principal,""), "")</f>
        <v/>
      </c>
      <c r="G217" s="6" t="str">
        <f ca="1">IFERROR(IF(Loan_Not_Paid*Values_Entered,Interest,""), "")</f>
        <v/>
      </c>
      <c r="H217" s="6" t="str">
        <f ca="1">IFERROR(IF(Loan_Not_Paid*Values_Entered,Ending_Balance,""), "")</f>
        <v/>
      </c>
    </row>
    <row r="218" spans="2:8" x14ac:dyDescent="0.3">
      <c r="B218" s="5" t="str">
        <f ca="1">IFERROR(IF(Loan_Not_Paid*Values_Entered,Payment_Number,""), "")</f>
        <v/>
      </c>
      <c r="C218" s="3" t="str">
        <f ca="1">IFERROR(IF(Loan_Not_Paid*Values_Entered,Payment_Date,""), "")</f>
        <v/>
      </c>
      <c r="D218" s="6" t="str">
        <f ca="1">IFERROR(IF(Loan_Not_Paid*Values_Entered,Beginning_Balance,""), "")</f>
        <v/>
      </c>
      <c r="E218" s="6" t="str">
        <f ca="1">IFERROR(IF(Loan_Not_Paid*Values_Entered,Monthly_Payment,""), "")</f>
        <v/>
      </c>
      <c r="F218" s="6" t="str">
        <f ca="1">IFERROR(IF(Loan_Not_Paid*Values_Entered,Principal,""), "")</f>
        <v/>
      </c>
      <c r="G218" s="6" t="str">
        <f ca="1">IFERROR(IF(Loan_Not_Paid*Values_Entered,Interest,""), "")</f>
        <v/>
      </c>
      <c r="H218" s="6" t="str">
        <f ca="1">IFERROR(IF(Loan_Not_Paid*Values_Entered,Ending_Balance,""), "")</f>
        <v/>
      </c>
    </row>
    <row r="219" spans="2:8" x14ac:dyDescent="0.3">
      <c r="B219" s="5" t="str">
        <f ca="1">IFERROR(IF(Loan_Not_Paid*Values_Entered,Payment_Number,""), "")</f>
        <v/>
      </c>
      <c r="C219" s="3" t="str">
        <f ca="1">IFERROR(IF(Loan_Not_Paid*Values_Entered,Payment_Date,""), "")</f>
        <v/>
      </c>
      <c r="D219" s="6" t="str">
        <f ca="1">IFERROR(IF(Loan_Not_Paid*Values_Entered,Beginning_Balance,""), "")</f>
        <v/>
      </c>
      <c r="E219" s="6" t="str">
        <f ca="1">IFERROR(IF(Loan_Not_Paid*Values_Entered,Monthly_Payment,""), "")</f>
        <v/>
      </c>
      <c r="F219" s="6" t="str">
        <f ca="1">IFERROR(IF(Loan_Not_Paid*Values_Entered,Principal,""), "")</f>
        <v/>
      </c>
      <c r="G219" s="6" t="str">
        <f ca="1">IFERROR(IF(Loan_Not_Paid*Values_Entered,Interest,""), "")</f>
        <v/>
      </c>
      <c r="H219" s="6" t="str">
        <f ca="1">IFERROR(IF(Loan_Not_Paid*Values_Entered,Ending_Balance,""), "")</f>
        <v/>
      </c>
    </row>
    <row r="220" spans="2:8" x14ac:dyDescent="0.3">
      <c r="B220" s="5" t="str">
        <f ca="1">IFERROR(IF(Loan_Not_Paid*Values_Entered,Payment_Number,""), "")</f>
        <v/>
      </c>
      <c r="C220" s="3" t="str">
        <f ca="1">IFERROR(IF(Loan_Not_Paid*Values_Entered,Payment_Date,""), "")</f>
        <v/>
      </c>
      <c r="D220" s="6" t="str">
        <f ca="1">IFERROR(IF(Loan_Not_Paid*Values_Entered,Beginning_Balance,""), "")</f>
        <v/>
      </c>
      <c r="E220" s="6" t="str">
        <f ca="1">IFERROR(IF(Loan_Not_Paid*Values_Entered,Monthly_Payment,""), "")</f>
        <v/>
      </c>
      <c r="F220" s="6" t="str">
        <f ca="1">IFERROR(IF(Loan_Not_Paid*Values_Entered,Principal,""), "")</f>
        <v/>
      </c>
      <c r="G220" s="6" t="str">
        <f ca="1">IFERROR(IF(Loan_Not_Paid*Values_Entered,Interest,""), "")</f>
        <v/>
      </c>
      <c r="H220" s="6" t="str">
        <f ca="1">IFERROR(IF(Loan_Not_Paid*Values_Entered,Ending_Balance,""), "")</f>
        <v/>
      </c>
    </row>
    <row r="221" spans="2:8" x14ac:dyDescent="0.3">
      <c r="B221" s="5" t="str">
        <f ca="1">IFERROR(IF(Loan_Not_Paid*Values_Entered,Payment_Number,""), "")</f>
        <v/>
      </c>
      <c r="C221" s="3" t="str">
        <f ca="1">IFERROR(IF(Loan_Not_Paid*Values_Entered,Payment_Date,""), "")</f>
        <v/>
      </c>
      <c r="D221" s="6" t="str">
        <f ca="1">IFERROR(IF(Loan_Not_Paid*Values_Entered,Beginning_Balance,""), "")</f>
        <v/>
      </c>
      <c r="E221" s="6" t="str">
        <f ca="1">IFERROR(IF(Loan_Not_Paid*Values_Entered,Monthly_Payment,""), "")</f>
        <v/>
      </c>
      <c r="F221" s="6" t="str">
        <f ca="1">IFERROR(IF(Loan_Not_Paid*Values_Entered,Principal,""), "")</f>
        <v/>
      </c>
      <c r="G221" s="6" t="str">
        <f ca="1">IFERROR(IF(Loan_Not_Paid*Values_Entered,Interest,""), "")</f>
        <v/>
      </c>
      <c r="H221" s="6" t="str">
        <f ca="1">IFERROR(IF(Loan_Not_Paid*Values_Entered,Ending_Balance,""), "")</f>
        <v/>
      </c>
    </row>
    <row r="222" spans="2:8" x14ac:dyDescent="0.3">
      <c r="B222" s="5" t="str">
        <f ca="1">IFERROR(IF(Loan_Not_Paid*Values_Entered,Payment_Number,""), "")</f>
        <v/>
      </c>
      <c r="C222" s="3" t="str">
        <f ca="1">IFERROR(IF(Loan_Not_Paid*Values_Entered,Payment_Date,""), "")</f>
        <v/>
      </c>
      <c r="D222" s="6" t="str">
        <f ca="1">IFERROR(IF(Loan_Not_Paid*Values_Entered,Beginning_Balance,""), "")</f>
        <v/>
      </c>
      <c r="E222" s="6" t="str">
        <f ca="1">IFERROR(IF(Loan_Not_Paid*Values_Entered,Monthly_Payment,""), "")</f>
        <v/>
      </c>
      <c r="F222" s="6" t="str">
        <f ca="1">IFERROR(IF(Loan_Not_Paid*Values_Entered,Principal,""), "")</f>
        <v/>
      </c>
      <c r="G222" s="6" t="str">
        <f ca="1">IFERROR(IF(Loan_Not_Paid*Values_Entered,Interest,""), "")</f>
        <v/>
      </c>
      <c r="H222" s="6" t="str">
        <f ca="1">IFERROR(IF(Loan_Not_Paid*Values_Entered,Ending_Balance,""), "")</f>
        <v/>
      </c>
    </row>
    <row r="223" spans="2:8" x14ac:dyDescent="0.3">
      <c r="B223" s="5" t="str">
        <f ca="1">IFERROR(IF(Loan_Not_Paid*Values_Entered,Payment_Number,""), "")</f>
        <v/>
      </c>
      <c r="C223" s="3" t="str">
        <f ca="1">IFERROR(IF(Loan_Not_Paid*Values_Entered,Payment_Date,""), "")</f>
        <v/>
      </c>
      <c r="D223" s="6" t="str">
        <f ca="1">IFERROR(IF(Loan_Not_Paid*Values_Entered,Beginning_Balance,""), "")</f>
        <v/>
      </c>
      <c r="E223" s="6" t="str">
        <f ca="1">IFERROR(IF(Loan_Not_Paid*Values_Entered,Monthly_Payment,""), "")</f>
        <v/>
      </c>
      <c r="F223" s="6" t="str">
        <f ca="1">IFERROR(IF(Loan_Not_Paid*Values_Entered,Principal,""), "")</f>
        <v/>
      </c>
      <c r="G223" s="6" t="str">
        <f ca="1">IFERROR(IF(Loan_Not_Paid*Values_Entered,Interest,""), "")</f>
        <v/>
      </c>
      <c r="H223" s="6" t="str">
        <f ca="1">IFERROR(IF(Loan_Not_Paid*Values_Entered,Ending_Balance,""), "")</f>
        <v/>
      </c>
    </row>
    <row r="224" spans="2:8" x14ac:dyDescent="0.3">
      <c r="B224" s="5" t="str">
        <f ca="1">IFERROR(IF(Loan_Not_Paid*Values_Entered,Payment_Number,""), "")</f>
        <v/>
      </c>
      <c r="C224" s="3" t="str">
        <f ca="1">IFERROR(IF(Loan_Not_Paid*Values_Entered,Payment_Date,""), "")</f>
        <v/>
      </c>
      <c r="D224" s="6" t="str">
        <f ca="1">IFERROR(IF(Loan_Not_Paid*Values_Entered,Beginning_Balance,""), "")</f>
        <v/>
      </c>
      <c r="E224" s="6" t="str">
        <f ca="1">IFERROR(IF(Loan_Not_Paid*Values_Entered,Monthly_Payment,""), "")</f>
        <v/>
      </c>
      <c r="F224" s="6" t="str">
        <f ca="1">IFERROR(IF(Loan_Not_Paid*Values_Entered,Principal,""), "")</f>
        <v/>
      </c>
      <c r="G224" s="6" t="str">
        <f ca="1">IFERROR(IF(Loan_Not_Paid*Values_Entered,Interest,""), "")</f>
        <v/>
      </c>
      <c r="H224" s="6" t="str">
        <f ca="1">IFERROR(IF(Loan_Not_Paid*Values_Entered,Ending_Balance,""), "")</f>
        <v/>
      </c>
    </row>
    <row r="225" spans="2:8" x14ac:dyDescent="0.3">
      <c r="B225" s="5" t="str">
        <f ca="1">IFERROR(IF(Loan_Not_Paid*Values_Entered,Payment_Number,""), "")</f>
        <v/>
      </c>
      <c r="C225" s="3" t="str">
        <f ca="1">IFERROR(IF(Loan_Not_Paid*Values_Entered,Payment_Date,""), "")</f>
        <v/>
      </c>
      <c r="D225" s="6" t="str">
        <f ca="1">IFERROR(IF(Loan_Not_Paid*Values_Entered,Beginning_Balance,""), "")</f>
        <v/>
      </c>
      <c r="E225" s="6" t="str">
        <f ca="1">IFERROR(IF(Loan_Not_Paid*Values_Entered,Monthly_Payment,""), "")</f>
        <v/>
      </c>
      <c r="F225" s="6" t="str">
        <f ca="1">IFERROR(IF(Loan_Not_Paid*Values_Entered,Principal,""), "")</f>
        <v/>
      </c>
      <c r="G225" s="6" t="str">
        <f ca="1">IFERROR(IF(Loan_Not_Paid*Values_Entered,Interest,""), "")</f>
        <v/>
      </c>
      <c r="H225" s="6" t="str">
        <f ca="1">IFERROR(IF(Loan_Not_Paid*Values_Entered,Ending_Balance,""), "")</f>
        <v/>
      </c>
    </row>
    <row r="226" spans="2:8" x14ac:dyDescent="0.3">
      <c r="B226" s="5" t="str">
        <f ca="1">IFERROR(IF(Loan_Not_Paid*Values_Entered,Payment_Number,""), "")</f>
        <v/>
      </c>
      <c r="C226" s="3" t="str">
        <f ca="1">IFERROR(IF(Loan_Not_Paid*Values_Entered,Payment_Date,""), "")</f>
        <v/>
      </c>
      <c r="D226" s="6" t="str">
        <f ca="1">IFERROR(IF(Loan_Not_Paid*Values_Entered,Beginning_Balance,""), "")</f>
        <v/>
      </c>
      <c r="E226" s="6" t="str">
        <f ca="1">IFERROR(IF(Loan_Not_Paid*Values_Entered,Monthly_Payment,""), "")</f>
        <v/>
      </c>
      <c r="F226" s="6" t="str">
        <f ca="1">IFERROR(IF(Loan_Not_Paid*Values_Entered,Principal,""), "")</f>
        <v/>
      </c>
      <c r="G226" s="6" t="str">
        <f ca="1">IFERROR(IF(Loan_Not_Paid*Values_Entered,Interest,""), "")</f>
        <v/>
      </c>
      <c r="H226" s="6" t="str">
        <f ca="1">IFERROR(IF(Loan_Not_Paid*Values_Entered,Ending_Balance,""), "")</f>
        <v/>
      </c>
    </row>
    <row r="227" spans="2:8" x14ac:dyDescent="0.3">
      <c r="B227" s="5" t="str">
        <f ca="1">IFERROR(IF(Loan_Not_Paid*Values_Entered,Payment_Number,""), "")</f>
        <v/>
      </c>
      <c r="C227" s="3" t="str">
        <f ca="1">IFERROR(IF(Loan_Not_Paid*Values_Entered,Payment_Date,""), "")</f>
        <v/>
      </c>
      <c r="D227" s="6" t="str">
        <f ca="1">IFERROR(IF(Loan_Not_Paid*Values_Entered,Beginning_Balance,""), "")</f>
        <v/>
      </c>
      <c r="E227" s="6" t="str">
        <f ca="1">IFERROR(IF(Loan_Not_Paid*Values_Entered,Monthly_Payment,""), "")</f>
        <v/>
      </c>
      <c r="F227" s="6" t="str">
        <f ca="1">IFERROR(IF(Loan_Not_Paid*Values_Entered,Principal,""), "")</f>
        <v/>
      </c>
      <c r="G227" s="6" t="str">
        <f ca="1">IFERROR(IF(Loan_Not_Paid*Values_Entered,Interest,""), "")</f>
        <v/>
      </c>
      <c r="H227" s="6" t="str">
        <f ca="1">IFERROR(IF(Loan_Not_Paid*Values_Entered,Ending_Balance,""), "")</f>
        <v/>
      </c>
    </row>
    <row r="228" spans="2:8" x14ac:dyDescent="0.3">
      <c r="B228" s="5" t="str">
        <f ca="1">IFERROR(IF(Loan_Not_Paid*Values_Entered,Payment_Number,""), "")</f>
        <v/>
      </c>
      <c r="C228" s="3" t="str">
        <f ca="1">IFERROR(IF(Loan_Not_Paid*Values_Entered,Payment_Date,""), "")</f>
        <v/>
      </c>
      <c r="D228" s="6" t="str">
        <f ca="1">IFERROR(IF(Loan_Not_Paid*Values_Entered,Beginning_Balance,""), "")</f>
        <v/>
      </c>
      <c r="E228" s="6" t="str">
        <f ca="1">IFERROR(IF(Loan_Not_Paid*Values_Entered,Monthly_Payment,""), "")</f>
        <v/>
      </c>
      <c r="F228" s="6" t="str">
        <f ca="1">IFERROR(IF(Loan_Not_Paid*Values_Entered,Principal,""), "")</f>
        <v/>
      </c>
      <c r="G228" s="6" t="str">
        <f ca="1">IFERROR(IF(Loan_Not_Paid*Values_Entered,Interest,""), "")</f>
        <v/>
      </c>
      <c r="H228" s="6" t="str">
        <f ca="1">IFERROR(IF(Loan_Not_Paid*Values_Entered,Ending_Balance,""), "")</f>
        <v/>
      </c>
    </row>
    <row r="229" spans="2:8" x14ac:dyDescent="0.3">
      <c r="B229" s="5" t="str">
        <f ca="1">IFERROR(IF(Loan_Not_Paid*Values_Entered,Payment_Number,""), "")</f>
        <v/>
      </c>
      <c r="C229" s="3" t="str">
        <f ca="1">IFERROR(IF(Loan_Not_Paid*Values_Entered,Payment_Date,""), "")</f>
        <v/>
      </c>
      <c r="D229" s="6" t="str">
        <f ca="1">IFERROR(IF(Loan_Not_Paid*Values_Entered,Beginning_Balance,""), "")</f>
        <v/>
      </c>
      <c r="E229" s="6" t="str">
        <f ca="1">IFERROR(IF(Loan_Not_Paid*Values_Entered,Monthly_Payment,""), "")</f>
        <v/>
      </c>
      <c r="F229" s="6" t="str">
        <f ca="1">IFERROR(IF(Loan_Not_Paid*Values_Entered,Principal,""), "")</f>
        <v/>
      </c>
      <c r="G229" s="6" t="str">
        <f ca="1">IFERROR(IF(Loan_Not_Paid*Values_Entered,Interest,""), "")</f>
        <v/>
      </c>
      <c r="H229" s="6" t="str">
        <f ca="1">IFERROR(IF(Loan_Not_Paid*Values_Entered,Ending_Balance,""), "")</f>
        <v/>
      </c>
    </row>
    <row r="230" spans="2:8" x14ac:dyDescent="0.3">
      <c r="B230" s="5" t="str">
        <f ca="1">IFERROR(IF(Loan_Not_Paid*Values_Entered,Payment_Number,""), "")</f>
        <v/>
      </c>
      <c r="C230" s="3" t="str">
        <f ca="1">IFERROR(IF(Loan_Not_Paid*Values_Entered,Payment_Date,""), "")</f>
        <v/>
      </c>
      <c r="D230" s="6" t="str">
        <f ca="1">IFERROR(IF(Loan_Not_Paid*Values_Entered,Beginning_Balance,""), "")</f>
        <v/>
      </c>
      <c r="E230" s="6" t="str">
        <f ca="1">IFERROR(IF(Loan_Not_Paid*Values_Entered,Monthly_Payment,""), "")</f>
        <v/>
      </c>
      <c r="F230" s="6" t="str">
        <f ca="1">IFERROR(IF(Loan_Not_Paid*Values_Entered,Principal,""), "")</f>
        <v/>
      </c>
      <c r="G230" s="6" t="str">
        <f ca="1">IFERROR(IF(Loan_Not_Paid*Values_Entered,Interest,""), "")</f>
        <v/>
      </c>
      <c r="H230" s="6" t="str">
        <f ca="1">IFERROR(IF(Loan_Not_Paid*Values_Entered,Ending_Balance,""), "")</f>
        <v/>
      </c>
    </row>
    <row r="231" spans="2:8" x14ac:dyDescent="0.3">
      <c r="B231" s="5" t="str">
        <f ca="1">IFERROR(IF(Loan_Not_Paid*Values_Entered,Payment_Number,""), "")</f>
        <v/>
      </c>
      <c r="C231" s="3" t="str">
        <f ca="1">IFERROR(IF(Loan_Not_Paid*Values_Entered,Payment_Date,""), "")</f>
        <v/>
      </c>
      <c r="D231" s="6" t="str">
        <f ca="1">IFERROR(IF(Loan_Not_Paid*Values_Entered,Beginning_Balance,""), "")</f>
        <v/>
      </c>
      <c r="E231" s="6" t="str">
        <f ca="1">IFERROR(IF(Loan_Not_Paid*Values_Entered,Monthly_Payment,""), "")</f>
        <v/>
      </c>
      <c r="F231" s="6" t="str">
        <f ca="1">IFERROR(IF(Loan_Not_Paid*Values_Entered,Principal,""), "")</f>
        <v/>
      </c>
      <c r="G231" s="6" t="str">
        <f ca="1">IFERROR(IF(Loan_Not_Paid*Values_Entered,Interest,""), "")</f>
        <v/>
      </c>
      <c r="H231" s="6" t="str">
        <f ca="1">IFERROR(IF(Loan_Not_Paid*Values_Entered,Ending_Balance,""), "")</f>
        <v/>
      </c>
    </row>
    <row r="232" spans="2:8" x14ac:dyDescent="0.3">
      <c r="B232" s="5" t="str">
        <f ca="1">IFERROR(IF(Loan_Not_Paid*Values_Entered,Payment_Number,""), "")</f>
        <v/>
      </c>
      <c r="C232" s="3" t="str">
        <f ca="1">IFERROR(IF(Loan_Not_Paid*Values_Entered,Payment_Date,""), "")</f>
        <v/>
      </c>
      <c r="D232" s="6" t="str">
        <f ca="1">IFERROR(IF(Loan_Not_Paid*Values_Entered,Beginning_Balance,""), "")</f>
        <v/>
      </c>
      <c r="E232" s="6" t="str">
        <f ca="1">IFERROR(IF(Loan_Not_Paid*Values_Entered,Monthly_Payment,""), "")</f>
        <v/>
      </c>
      <c r="F232" s="6" t="str">
        <f ca="1">IFERROR(IF(Loan_Not_Paid*Values_Entered,Principal,""), "")</f>
        <v/>
      </c>
      <c r="G232" s="6" t="str">
        <f ca="1">IFERROR(IF(Loan_Not_Paid*Values_Entered,Interest,""), "")</f>
        <v/>
      </c>
      <c r="H232" s="6" t="str">
        <f ca="1">IFERROR(IF(Loan_Not_Paid*Values_Entered,Ending_Balance,""), "")</f>
        <v/>
      </c>
    </row>
    <row r="233" spans="2:8" x14ac:dyDescent="0.3">
      <c r="B233" s="5" t="str">
        <f ca="1">IFERROR(IF(Loan_Not_Paid*Values_Entered,Payment_Number,""), "")</f>
        <v/>
      </c>
      <c r="C233" s="3" t="str">
        <f ca="1">IFERROR(IF(Loan_Not_Paid*Values_Entered,Payment_Date,""), "")</f>
        <v/>
      </c>
      <c r="D233" s="6" t="str">
        <f ca="1">IFERROR(IF(Loan_Not_Paid*Values_Entered,Beginning_Balance,""), "")</f>
        <v/>
      </c>
      <c r="E233" s="6" t="str">
        <f ca="1">IFERROR(IF(Loan_Not_Paid*Values_Entered,Monthly_Payment,""), "")</f>
        <v/>
      </c>
      <c r="F233" s="6" t="str">
        <f ca="1">IFERROR(IF(Loan_Not_Paid*Values_Entered,Principal,""), "")</f>
        <v/>
      </c>
      <c r="G233" s="6" t="str">
        <f ca="1">IFERROR(IF(Loan_Not_Paid*Values_Entered,Interest,""), "")</f>
        <v/>
      </c>
      <c r="H233" s="6" t="str">
        <f ca="1">IFERROR(IF(Loan_Not_Paid*Values_Entered,Ending_Balance,""), "")</f>
        <v/>
      </c>
    </row>
    <row r="234" spans="2:8" x14ac:dyDescent="0.3">
      <c r="B234" s="5" t="str">
        <f ca="1">IFERROR(IF(Loan_Not_Paid*Values_Entered,Payment_Number,""), "")</f>
        <v/>
      </c>
      <c r="C234" s="3" t="str">
        <f ca="1">IFERROR(IF(Loan_Not_Paid*Values_Entered,Payment_Date,""), "")</f>
        <v/>
      </c>
      <c r="D234" s="6" t="str">
        <f ca="1">IFERROR(IF(Loan_Not_Paid*Values_Entered,Beginning_Balance,""), "")</f>
        <v/>
      </c>
      <c r="E234" s="6" t="str">
        <f ca="1">IFERROR(IF(Loan_Not_Paid*Values_Entered,Monthly_Payment,""), "")</f>
        <v/>
      </c>
      <c r="F234" s="6" t="str">
        <f ca="1">IFERROR(IF(Loan_Not_Paid*Values_Entered,Principal,""), "")</f>
        <v/>
      </c>
      <c r="G234" s="6" t="str">
        <f ca="1">IFERROR(IF(Loan_Not_Paid*Values_Entered,Interest,""), "")</f>
        <v/>
      </c>
      <c r="H234" s="6" t="str">
        <f ca="1">IFERROR(IF(Loan_Not_Paid*Values_Entered,Ending_Balance,""), "")</f>
        <v/>
      </c>
    </row>
    <row r="235" spans="2:8" x14ac:dyDescent="0.3">
      <c r="B235" s="5" t="str">
        <f ca="1">IFERROR(IF(Loan_Not_Paid*Values_Entered,Payment_Number,""), "")</f>
        <v/>
      </c>
      <c r="C235" s="3" t="str">
        <f ca="1">IFERROR(IF(Loan_Not_Paid*Values_Entered,Payment_Date,""), "")</f>
        <v/>
      </c>
      <c r="D235" s="6" t="str">
        <f ca="1">IFERROR(IF(Loan_Not_Paid*Values_Entered,Beginning_Balance,""), "")</f>
        <v/>
      </c>
      <c r="E235" s="6" t="str">
        <f ca="1">IFERROR(IF(Loan_Not_Paid*Values_Entered,Monthly_Payment,""), "")</f>
        <v/>
      </c>
      <c r="F235" s="6" t="str">
        <f ca="1">IFERROR(IF(Loan_Not_Paid*Values_Entered,Principal,""), "")</f>
        <v/>
      </c>
      <c r="G235" s="6" t="str">
        <f ca="1">IFERROR(IF(Loan_Not_Paid*Values_Entered,Interest,""), "")</f>
        <v/>
      </c>
      <c r="H235" s="6" t="str">
        <f ca="1">IFERROR(IF(Loan_Not_Paid*Values_Entered,Ending_Balance,""), "")</f>
        <v/>
      </c>
    </row>
    <row r="236" spans="2:8" x14ac:dyDescent="0.3">
      <c r="B236" s="5" t="str">
        <f ca="1">IFERROR(IF(Loan_Not_Paid*Values_Entered,Payment_Number,""), "")</f>
        <v/>
      </c>
      <c r="C236" s="3" t="str">
        <f ca="1">IFERROR(IF(Loan_Not_Paid*Values_Entered,Payment_Date,""), "")</f>
        <v/>
      </c>
      <c r="D236" s="6" t="str">
        <f ca="1">IFERROR(IF(Loan_Not_Paid*Values_Entered,Beginning_Balance,""), "")</f>
        <v/>
      </c>
      <c r="E236" s="6" t="str">
        <f ca="1">IFERROR(IF(Loan_Not_Paid*Values_Entered,Monthly_Payment,""), "")</f>
        <v/>
      </c>
      <c r="F236" s="6" t="str">
        <f ca="1">IFERROR(IF(Loan_Not_Paid*Values_Entered,Principal,""), "")</f>
        <v/>
      </c>
      <c r="G236" s="6" t="str">
        <f ca="1">IFERROR(IF(Loan_Not_Paid*Values_Entered,Interest,""), "")</f>
        <v/>
      </c>
      <c r="H236" s="6" t="str">
        <f ca="1">IFERROR(IF(Loan_Not_Paid*Values_Entered,Ending_Balance,""), "")</f>
        <v/>
      </c>
    </row>
    <row r="237" spans="2:8" x14ac:dyDescent="0.3">
      <c r="B237" s="5" t="str">
        <f ca="1">IFERROR(IF(Loan_Not_Paid*Values_Entered,Payment_Number,""), "")</f>
        <v/>
      </c>
      <c r="C237" s="3" t="str">
        <f ca="1">IFERROR(IF(Loan_Not_Paid*Values_Entered,Payment_Date,""), "")</f>
        <v/>
      </c>
      <c r="D237" s="6" t="str">
        <f ca="1">IFERROR(IF(Loan_Not_Paid*Values_Entered,Beginning_Balance,""), "")</f>
        <v/>
      </c>
      <c r="E237" s="6" t="str">
        <f ca="1">IFERROR(IF(Loan_Not_Paid*Values_Entered,Monthly_Payment,""), "")</f>
        <v/>
      </c>
      <c r="F237" s="6" t="str">
        <f ca="1">IFERROR(IF(Loan_Not_Paid*Values_Entered,Principal,""), "")</f>
        <v/>
      </c>
      <c r="G237" s="6" t="str">
        <f ca="1">IFERROR(IF(Loan_Not_Paid*Values_Entered,Interest,""), "")</f>
        <v/>
      </c>
      <c r="H237" s="6" t="str">
        <f ca="1">IFERROR(IF(Loan_Not_Paid*Values_Entered,Ending_Balance,""), "")</f>
        <v/>
      </c>
    </row>
    <row r="238" spans="2:8" x14ac:dyDescent="0.3">
      <c r="B238" s="5" t="str">
        <f ca="1">IFERROR(IF(Loan_Not_Paid*Values_Entered,Payment_Number,""), "")</f>
        <v/>
      </c>
      <c r="C238" s="3" t="str">
        <f ca="1">IFERROR(IF(Loan_Not_Paid*Values_Entered,Payment_Date,""), "")</f>
        <v/>
      </c>
      <c r="D238" s="6" t="str">
        <f ca="1">IFERROR(IF(Loan_Not_Paid*Values_Entered,Beginning_Balance,""), "")</f>
        <v/>
      </c>
      <c r="E238" s="6" t="str">
        <f ca="1">IFERROR(IF(Loan_Not_Paid*Values_Entered,Monthly_Payment,""), "")</f>
        <v/>
      </c>
      <c r="F238" s="6" t="str">
        <f ca="1">IFERROR(IF(Loan_Not_Paid*Values_Entered,Principal,""), "")</f>
        <v/>
      </c>
      <c r="G238" s="6" t="str">
        <f ca="1">IFERROR(IF(Loan_Not_Paid*Values_Entered,Interest,""), "")</f>
        <v/>
      </c>
      <c r="H238" s="6" t="str">
        <f ca="1">IFERROR(IF(Loan_Not_Paid*Values_Entered,Ending_Balance,""), "")</f>
        <v/>
      </c>
    </row>
    <row r="239" spans="2:8" x14ac:dyDescent="0.3">
      <c r="B239" s="5" t="str">
        <f ca="1">IFERROR(IF(Loan_Not_Paid*Values_Entered,Payment_Number,""), "")</f>
        <v/>
      </c>
      <c r="C239" s="3" t="str">
        <f ca="1">IFERROR(IF(Loan_Not_Paid*Values_Entered,Payment_Date,""), "")</f>
        <v/>
      </c>
      <c r="D239" s="6" t="str">
        <f ca="1">IFERROR(IF(Loan_Not_Paid*Values_Entered,Beginning_Balance,""), "")</f>
        <v/>
      </c>
      <c r="E239" s="6" t="str">
        <f ca="1">IFERROR(IF(Loan_Not_Paid*Values_Entered,Monthly_Payment,""), "")</f>
        <v/>
      </c>
      <c r="F239" s="6" t="str">
        <f ca="1">IFERROR(IF(Loan_Not_Paid*Values_Entered,Principal,""), "")</f>
        <v/>
      </c>
      <c r="G239" s="6" t="str">
        <f ca="1">IFERROR(IF(Loan_Not_Paid*Values_Entered,Interest,""), "")</f>
        <v/>
      </c>
      <c r="H239" s="6" t="str">
        <f ca="1">IFERROR(IF(Loan_Not_Paid*Values_Entered,Ending_Balance,""), "")</f>
        <v/>
      </c>
    </row>
    <row r="240" spans="2:8" x14ac:dyDescent="0.3">
      <c r="B240" s="5" t="str">
        <f ca="1">IFERROR(IF(Loan_Not_Paid*Values_Entered,Payment_Number,""), "")</f>
        <v/>
      </c>
      <c r="C240" s="3" t="str">
        <f ca="1">IFERROR(IF(Loan_Not_Paid*Values_Entered,Payment_Date,""), "")</f>
        <v/>
      </c>
      <c r="D240" s="6" t="str">
        <f ca="1">IFERROR(IF(Loan_Not_Paid*Values_Entered,Beginning_Balance,""), "")</f>
        <v/>
      </c>
      <c r="E240" s="6" t="str">
        <f ca="1">IFERROR(IF(Loan_Not_Paid*Values_Entered,Monthly_Payment,""), "")</f>
        <v/>
      </c>
      <c r="F240" s="6" t="str">
        <f ca="1">IFERROR(IF(Loan_Not_Paid*Values_Entered,Principal,""), "")</f>
        <v/>
      </c>
      <c r="G240" s="6" t="str">
        <f ca="1">IFERROR(IF(Loan_Not_Paid*Values_Entered,Interest,""), "")</f>
        <v/>
      </c>
      <c r="H240" s="6" t="str">
        <f ca="1">IFERROR(IF(Loan_Not_Paid*Values_Entered,Ending_Balance,""), "")</f>
        <v/>
      </c>
    </row>
    <row r="241" spans="2:8" x14ac:dyDescent="0.3">
      <c r="B241" s="5" t="str">
        <f ca="1">IFERROR(IF(Loan_Not_Paid*Values_Entered,Payment_Number,""), "")</f>
        <v/>
      </c>
      <c r="C241" s="3" t="str">
        <f ca="1">IFERROR(IF(Loan_Not_Paid*Values_Entered,Payment_Date,""), "")</f>
        <v/>
      </c>
      <c r="D241" s="6" t="str">
        <f ca="1">IFERROR(IF(Loan_Not_Paid*Values_Entered,Beginning_Balance,""), "")</f>
        <v/>
      </c>
      <c r="E241" s="6" t="str">
        <f ca="1">IFERROR(IF(Loan_Not_Paid*Values_Entered,Monthly_Payment,""), "")</f>
        <v/>
      </c>
      <c r="F241" s="6" t="str">
        <f ca="1">IFERROR(IF(Loan_Not_Paid*Values_Entered,Principal,""), "")</f>
        <v/>
      </c>
      <c r="G241" s="6" t="str">
        <f ca="1">IFERROR(IF(Loan_Not_Paid*Values_Entered,Interest,""), "")</f>
        <v/>
      </c>
      <c r="H241" s="6" t="str">
        <f ca="1">IFERROR(IF(Loan_Not_Paid*Values_Entered,Ending_Balance,""), "")</f>
        <v/>
      </c>
    </row>
    <row r="242" spans="2:8" x14ac:dyDescent="0.3">
      <c r="B242" s="5" t="str">
        <f ca="1">IFERROR(IF(Loan_Not_Paid*Values_Entered,Payment_Number,""), "")</f>
        <v/>
      </c>
      <c r="C242" s="3" t="str">
        <f ca="1">IFERROR(IF(Loan_Not_Paid*Values_Entered,Payment_Date,""), "")</f>
        <v/>
      </c>
      <c r="D242" s="6" t="str">
        <f ca="1">IFERROR(IF(Loan_Not_Paid*Values_Entered,Beginning_Balance,""), "")</f>
        <v/>
      </c>
      <c r="E242" s="6" t="str">
        <f ca="1">IFERROR(IF(Loan_Not_Paid*Values_Entered,Monthly_Payment,""), "")</f>
        <v/>
      </c>
      <c r="F242" s="6" t="str">
        <f ca="1">IFERROR(IF(Loan_Not_Paid*Values_Entered,Principal,""), "")</f>
        <v/>
      </c>
      <c r="G242" s="6" t="str">
        <f ca="1">IFERROR(IF(Loan_Not_Paid*Values_Entered,Interest,""), "")</f>
        <v/>
      </c>
      <c r="H242" s="6" t="str">
        <f ca="1">IFERROR(IF(Loan_Not_Paid*Values_Entered,Ending_Balance,""), "")</f>
        <v/>
      </c>
    </row>
    <row r="243" spans="2:8" x14ac:dyDescent="0.3">
      <c r="B243" s="5" t="str">
        <f ca="1">IFERROR(IF(Loan_Not_Paid*Values_Entered,Payment_Number,""), "")</f>
        <v/>
      </c>
      <c r="C243" s="3" t="str">
        <f ca="1">IFERROR(IF(Loan_Not_Paid*Values_Entered,Payment_Date,""), "")</f>
        <v/>
      </c>
      <c r="D243" s="6" t="str">
        <f ca="1">IFERROR(IF(Loan_Not_Paid*Values_Entered,Beginning_Balance,""), "")</f>
        <v/>
      </c>
      <c r="E243" s="6" t="str">
        <f ca="1">IFERROR(IF(Loan_Not_Paid*Values_Entered,Monthly_Payment,""), "")</f>
        <v/>
      </c>
      <c r="F243" s="6" t="str">
        <f ca="1">IFERROR(IF(Loan_Not_Paid*Values_Entered,Principal,""), "")</f>
        <v/>
      </c>
      <c r="G243" s="6" t="str">
        <f ca="1">IFERROR(IF(Loan_Not_Paid*Values_Entered,Interest,""), "")</f>
        <v/>
      </c>
      <c r="H243" s="6" t="str">
        <f ca="1">IFERROR(IF(Loan_Not_Paid*Values_Entered,Ending_Balance,""), "")</f>
        <v/>
      </c>
    </row>
    <row r="244" spans="2:8" x14ac:dyDescent="0.3">
      <c r="B244" s="5" t="str">
        <f ca="1">IFERROR(IF(Loan_Not_Paid*Values_Entered,Payment_Number,""), "")</f>
        <v/>
      </c>
      <c r="C244" s="3" t="str">
        <f ca="1">IFERROR(IF(Loan_Not_Paid*Values_Entered,Payment_Date,""), "")</f>
        <v/>
      </c>
      <c r="D244" s="6" t="str">
        <f ca="1">IFERROR(IF(Loan_Not_Paid*Values_Entered,Beginning_Balance,""), "")</f>
        <v/>
      </c>
      <c r="E244" s="6" t="str">
        <f ca="1">IFERROR(IF(Loan_Not_Paid*Values_Entered,Monthly_Payment,""), "")</f>
        <v/>
      </c>
      <c r="F244" s="6" t="str">
        <f ca="1">IFERROR(IF(Loan_Not_Paid*Values_Entered,Principal,""), "")</f>
        <v/>
      </c>
      <c r="G244" s="6" t="str">
        <f ca="1">IFERROR(IF(Loan_Not_Paid*Values_Entered,Interest,""), "")</f>
        <v/>
      </c>
      <c r="H244" s="6" t="str">
        <f ca="1">IFERROR(IF(Loan_Not_Paid*Values_Entered,Ending_Balance,""), "")</f>
        <v/>
      </c>
    </row>
    <row r="245" spans="2:8" x14ac:dyDescent="0.3">
      <c r="B245" s="5" t="str">
        <f ca="1">IFERROR(IF(Loan_Not_Paid*Values_Entered,Payment_Number,""), "")</f>
        <v/>
      </c>
      <c r="C245" s="3" t="str">
        <f ca="1">IFERROR(IF(Loan_Not_Paid*Values_Entered,Payment_Date,""), "")</f>
        <v/>
      </c>
      <c r="D245" s="6" t="str">
        <f ca="1">IFERROR(IF(Loan_Not_Paid*Values_Entered,Beginning_Balance,""), "")</f>
        <v/>
      </c>
      <c r="E245" s="6" t="str">
        <f ca="1">IFERROR(IF(Loan_Not_Paid*Values_Entered,Monthly_Payment,""), "")</f>
        <v/>
      </c>
      <c r="F245" s="6" t="str">
        <f ca="1">IFERROR(IF(Loan_Not_Paid*Values_Entered,Principal,""), "")</f>
        <v/>
      </c>
      <c r="G245" s="6" t="str">
        <f ca="1">IFERROR(IF(Loan_Not_Paid*Values_Entered,Interest,""), "")</f>
        <v/>
      </c>
      <c r="H245" s="6" t="str">
        <f ca="1">IFERROR(IF(Loan_Not_Paid*Values_Entered,Ending_Balance,""), "")</f>
        <v/>
      </c>
    </row>
    <row r="246" spans="2:8" x14ac:dyDescent="0.3">
      <c r="B246" s="5" t="str">
        <f ca="1">IFERROR(IF(Loan_Not_Paid*Values_Entered,Payment_Number,""), "")</f>
        <v/>
      </c>
      <c r="C246" s="3" t="str">
        <f ca="1">IFERROR(IF(Loan_Not_Paid*Values_Entered,Payment_Date,""), "")</f>
        <v/>
      </c>
      <c r="D246" s="6" t="str">
        <f ca="1">IFERROR(IF(Loan_Not_Paid*Values_Entered,Beginning_Balance,""), "")</f>
        <v/>
      </c>
      <c r="E246" s="6" t="str">
        <f ca="1">IFERROR(IF(Loan_Not_Paid*Values_Entered,Monthly_Payment,""), "")</f>
        <v/>
      </c>
      <c r="F246" s="6" t="str">
        <f ca="1">IFERROR(IF(Loan_Not_Paid*Values_Entered,Principal,""), "")</f>
        <v/>
      </c>
      <c r="G246" s="6" t="str">
        <f ca="1">IFERROR(IF(Loan_Not_Paid*Values_Entered,Interest,""), "")</f>
        <v/>
      </c>
      <c r="H246" s="6" t="str">
        <f ca="1">IFERROR(IF(Loan_Not_Paid*Values_Entered,Ending_Balance,""), "")</f>
        <v/>
      </c>
    </row>
    <row r="247" spans="2:8" x14ac:dyDescent="0.3">
      <c r="B247" s="5" t="str">
        <f ca="1">IFERROR(IF(Loan_Not_Paid*Values_Entered,Payment_Number,""), "")</f>
        <v/>
      </c>
      <c r="C247" s="3" t="str">
        <f ca="1">IFERROR(IF(Loan_Not_Paid*Values_Entered,Payment_Date,""), "")</f>
        <v/>
      </c>
      <c r="D247" s="6" t="str">
        <f ca="1">IFERROR(IF(Loan_Not_Paid*Values_Entered,Beginning_Balance,""), "")</f>
        <v/>
      </c>
      <c r="E247" s="6" t="str">
        <f ca="1">IFERROR(IF(Loan_Not_Paid*Values_Entered,Monthly_Payment,""), "")</f>
        <v/>
      </c>
      <c r="F247" s="6" t="str">
        <f ca="1">IFERROR(IF(Loan_Not_Paid*Values_Entered,Principal,""), "")</f>
        <v/>
      </c>
      <c r="G247" s="6" t="str">
        <f ca="1">IFERROR(IF(Loan_Not_Paid*Values_Entered,Interest,""), "")</f>
        <v/>
      </c>
      <c r="H247" s="6" t="str">
        <f ca="1">IFERROR(IF(Loan_Not_Paid*Values_Entered,Ending_Balance,""), "")</f>
        <v/>
      </c>
    </row>
    <row r="248" spans="2:8" x14ac:dyDescent="0.3">
      <c r="B248" s="5" t="str">
        <f ca="1">IFERROR(IF(Loan_Not_Paid*Values_Entered,Payment_Number,""), "")</f>
        <v/>
      </c>
      <c r="C248" s="3" t="str">
        <f ca="1">IFERROR(IF(Loan_Not_Paid*Values_Entered,Payment_Date,""), "")</f>
        <v/>
      </c>
      <c r="D248" s="6" t="str">
        <f ca="1">IFERROR(IF(Loan_Not_Paid*Values_Entered,Beginning_Balance,""), "")</f>
        <v/>
      </c>
      <c r="E248" s="6" t="str">
        <f ca="1">IFERROR(IF(Loan_Not_Paid*Values_Entered,Monthly_Payment,""), "")</f>
        <v/>
      </c>
      <c r="F248" s="6" t="str">
        <f ca="1">IFERROR(IF(Loan_Not_Paid*Values_Entered,Principal,""), "")</f>
        <v/>
      </c>
      <c r="G248" s="6" t="str">
        <f ca="1">IFERROR(IF(Loan_Not_Paid*Values_Entered,Interest,""), "")</f>
        <v/>
      </c>
      <c r="H248" s="6" t="str">
        <f ca="1">IFERROR(IF(Loan_Not_Paid*Values_Entered,Ending_Balance,""), "")</f>
        <v/>
      </c>
    </row>
    <row r="249" spans="2:8" x14ac:dyDescent="0.3">
      <c r="B249" s="5" t="str">
        <f ca="1">IFERROR(IF(Loan_Not_Paid*Values_Entered,Payment_Number,""), "")</f>
        <v/>
      </c>
      <c r="C249" s="3" t="str">
        <f ca="1">IFERROR(IF(Loan_Not_Paid*Values_Entered,Payment_Date,""), "")</f>
        <v/>
      </c>
      <c r="D249" s="6" t="str">
        <f ca="1">IFERROR(IF(Loan_Not_Paid*Values_Entered,Beginning_Balance,""), "")</f>
        <v/>
      </c>
      <c r="E249" s="6" t="str">
        <f ca="1">IFERROR(IF(Loan_Not_Paid*Values_Entered,Monthly_Payment,""), "")</f>
        <v/>
      </c>
      <c r="F249" s="6" t="str">
        <f ca="1">IFERROR(IF(Loan_Not_Paid*Values_Entered,Principal,""), "")</f>
        <v/>
      </c>
      <c r="G249" s="6" t="str">
        <f ca="1">IFERROR(IF(Loan_Not_Paid*Values_Entered,Interest,""), "")</f>
        <v/>
      </c>
      <c r="H249" s="6" t="str">
        <f ca="1">IFERROR(IF(Loan_Not_Paid*Values_Entered,Ending_Balance,""), "")</f>
        <v/>
      </c>
    </row>
    <row r="250" spans="2:8" x14ac:dyDescent="0.3">
      <c r="B250" s="5" t="str">
        <f ca="1">IFERROR(IF(Loan_Not_Paid*Values_Entered,Payment_Number,""), "")</f>
        <v/>
      </c>
      <c r="C250" s="3" t="str">
        <f ca="1">IFERROR(IF(Loan_Not_Paid*Values_Entered,Payment_Date,""), "")</f>
        <v/>
      </c>
      <c r="D250" s="6" t="str">
        <f ca="1">IFERROR(IF(Loan_Not_Paid*Values_Entered,Beginning_Balance,""), "")</f>
        <v/>
      </c>
      <c r="E250" s="6" t="str">
        <f ca="1">IFERROR(IF(Loan_Not_Paid*Values_Entered,Monthly_Payment,""), "")</f>
        <v/>
      </c>
      <c r="F250" s="6" t="str">
        <f ca="1">IFERROR(IF(Loan_Not_Paid*Values_Entered,Principal,""), "")</f>
        <v/>
      </c>
      <c r="G250" s="6" t="str">
        <f ca="1">IFERROR(IF(Loan_Not_Paid*Values_Entered,Interest,""), "")</f>
        <v/>
      </c>
      <c r="H250" s="6" t="str">
        <f ca="1">IFERROR(IF(Loan_Not_Paid*Values_Entered,Ending_Balance,""), "")</f>
        <v/>
      </c>
    </row>
    <row r="251" spans="2:8" x14ac:dyDescent="0.3">
      <c r="B251" s="5" t="str">
        <f ca="1">IFERROR(IF(Loan_Not_Paid*Values_Entered,Payment_Number,""), "")</f>
        <v/>
      </c>
      <c r="C251" s="3" t="str">
        <f ca="1">IFERROR(IF(Loan_Not_Paid*Values_Entered,Payment_Date,""), "")</f>
        <v/>
      </c>
      <c r="D251" s="6" t="str">
        <f ca="1">IFERROR(IF(Loan_Not_Paid*Values_Entered,Beginning_Balance,""), "")</f>
        <v/>
      </c>
      <c r="E251" s="6" t="str">
        <f ca="1">IFERROR(IF(Loan_Not_Paid*Values_Entered,Monthly_Payment,""), "")</f>
        <v/>
      </c>
      <c r="F251" s="6" t="str">
        <f ca="1">IFERROR(IF(Loan_Not_Paid*Values_Entered,Principal,""), "")</f>
        <v/>
      </c>
      <c r="G251" s="6" t="str">
        <f ca="1">IFERROR(IF(Loan_Not_Paid*Values_Entered,Interest,""), "")</f>
        <v/>
      </c>
      <c r="H251" s="6" t="str">
        <f ca="1">IFERROR(IF(Loan_Not_Paid*Values_Entered,Ending_Balance,""), "")</f>
        <v/>
      </c>
    </row>
    <row r="252" spans="2:8" x14ac:dyDescent="0.3">
      <c r="B252" s="5" t="str">
        <f ca="1">IFERROR(IF(Loan_Not_Paid*Values_Entered,Payment_Number,""), "")</f>
        <v/>
      </c>
      <c r="C252" s="3" t="str">
        <f ca="1">IFERROR(IF(Loan_Not_Paid*Values_Entered,Payment_Date,""), "")</f>
        <v/>
      </c>
      <c r="D252" s="6" t="str">
        <f ca="1">IFERROR(IF(Loan_Not_Paid*Values_Entered,Beginning_Balance,""), "")</f>
        <v/>
      </c>
      <c r="E252" s="6" t="str">
        <f ca="1">IFERROR(IF(Loan_Not_Paid*Values_Entered,Monthly_Payment,""), "")</f>
        <v/>
      </c>
      <c r="F252" s="6" t="str">
        <f ca="1">IFERROR(IF(Loan_Not_Paid*Values_Entered,Principal,""), "")</f>
        <v/>
      </c>
      <c r="G252" s="6" t="str">
        <f ca="1">IFERROR(IF(Loan_Not_Paid*Values_Entered,Interest,""), "")</f>
        <v/>
      </c>
      <c r="H252" s="6" t="str">
        <f ca="1">IFERROR(IF(Loan_Not_Paid*Values_Entered,Ending_Balance,""), "")</f>
        <v/>
      </c>
    </row>
    <row r="253" spans="2:8" x14ac:dyDescent="0.3">
      <c r="B253" s="5" t="str">
        <f ca="1">IFERROR(IF(Loan_Not_Paid*Values_Entered,Payment_Number,""), "")</f>
        <v/>
      </c>
      <c r="C253" s="3" t="str">
        <f ca="1">IFERROR(IF(Loan_Not_Paid*Values_Entered,Payment_Date,""), "")</f>
        <v/>
      </c>
      <c r="D253" s="6" t="str">
        <f ca="1">IFERROR(IF(Loan_Not_Paid*Values_Entered,Beginning_Balance,""), "")</f>
        <v/>
      </c>
      <c r="E253" s="6" t="str">
        <f ca="1">IFERROR(IF(Loan_Not_Paid*Values_Entered,Monthly_Payment,""), "")</f>
        <v/>
      </c>
      <c r="F253" s="6" t="str">
        <f ca="1">IFERROR(IF(Loan_Not_Paid*Values_Entered,Principal,""), "")</f>
        <v/>
      </c>
      <c r="G253" s="6" t="str">
        <f ca="1">IFERROR(IF(Loan_Not_Paid*Values_Entered,Interest,""), "")</f>
        <v/>
      </c>
      <c r="H253" s="6" t="str">
        <f ca="1">IFERROR(IF(Loan_Not_Paid*Values_Entered,Ending_Balance,""), "")</f>
        <v/>
      </c>
    </row>
    <row r="254" spans="2:8" x14ac:dyDescent="0.3">
      <c r="B254" s="5" t="str">
        <f ca="1">IFERROR(IF(Loan_Not_Paid*Values_Entered,Payment_Number,""), "")</f>
        <v/>
      </c>
      <c r="C254" s="3" t="str">
        <f ca="1">IFERROR(IF(Loan_Not_Paid*Values_Entered,Payment_Date,""), "")</f>
        <v/>
      </c>
      <c r="D254" s="6" t="str">
        <f ca="1">IFERROR(IF(Loan_Not_Paid*Values_Entered,Beginning_Balance,""), "")</f>
        <v/>
      </c>
      <c r="E254" s="6" t="str">
        <f ca="1">IFERROR(IF(Loan_Not_Paid*Values_Entered,Monthly_Payment,""), "")</f>
        <v/>
      </c>
      <c r="F254" s="6" t="str">
        <f ca="1">IFERROR(IF(Loan_Not_Paid*Values_Entered,Principal,""), "")</f>
        <v/>
      </c>
      <c r="G254" s="6" t="str">
        <f ca="1">IFERROR(IF(Loan_Not_Paid*Values_Entered,Interest,""), "")</f>
        <v/>
      </c>
      <c r="H254" s="6" t="str">
        <f ca="1">IFERROR(IF(Loan_Not_Paid*Values_Entered,Ending_Balance,""), "")</f>
        <v/>
      </c>
    </row>
    <row r="255" spans="2:8" x14ac:dyDescent="0.3">
      <c r="B255" s="5" t="str">
        <f ca="1">IFERROR(IF(Loan_Not_Paid*Values_Entered,Payment_Number,""), "")</f>
        <v/>
      </c>
      <c r="C255" s="3" t="str">
        <f ca="1">IFERROR(IF(Loan_Not_Paid*Values_Entered,Payment_Date,""), "")</f>
        <v/>
      </c>
      <c r="D255" s="6" t="str">
        <f ca="1">IFERROR(IF(Loan_Not_Paid*Values_Entered,Beginning_Balance,""), "")</f>
        <v/>
      </c>
      <c r="E255" s="6" t="str">
        <f ca="1">IFERROR(IF(Loan_Not_Paid*Values_Entered,Monthly_Payment,""), "")</f>
        <v/>
      </c>
      <c r="F255" s="6" t="str">
        <f ca="1">IFERROR(IF(Loan_Not_Paid*Values_Entered,Principal,""), "")</f>
        <v/>
      </c>
      <c r="G255" s="6" t="str">
        <f ca="1">IFERROR(IF(Loan_Not_Paid*Values_Entered,Interest,""), "")</f>
        <v/>
      </c>
      <c r="H255" s="6" t="str">
        <f ca="1">IFERROR(IF(Loan_Not_Paid*Values_Entered,Ending_Balance,""), "")</f>
        <v/>
      </c>
    </row>
    <row r="256" spans="2:8" x14ac:dyDescent="0.3">
      <c r="B256" s="5" t="str">
        <f ca="1">IFERROR(IF(Loan_Not_Paid*Values_Entered,Payment_Number,""), "")</f>
        <v/>
      </c>
      <c r="C256" s="3" t="str">
        <f ca="1">IFERROR(IF(Loan_Not_Paid*Values_Entered,Payment_Date,""), "")</f>
        <v/>
      </c>
      <c r="D256" s="6" t="str">
        <f ca="1">IFERROR(IF(Loan_Not_Paid*Values_Entered,Beginning_Balance,""), "")</f>
        <v/>
      </c>
      <c r="E256" s="6" t="str">
        <f ca="1">IFERROR(IF(Loan_Not_Paid*Values_Entered,Monthly_Payment,""), "")</f>
        <v/>
      </c>
      <c r="F256" s="6" t="str">
        <f ca="1">IFERROR(IF(Loan_Not_Paid*Values_Entered,Principal,""), "")</f>
        <v/>
      </c>
      <c r="G256" s="6" t="str">
        <f ca="1">IFERROR(IF(Loan_Not_Paid*Values_Entered,Interest,""), "")</f>
        <v/>
      </c>
      <c r="H256" s="6" t="str">
        <f ca="1">IFERROR(IF(Loan_Not_Paid*Values_Entered,Ending_Balance,""), "")</f>
        <v/>
      </c>
    </row>
    <row r="257" spans="2:8" x14ac:dyDescent="0.3">
      <c r="B257" s="5" t="str">
        <f ca="1">IFERROR(IF(Loan_Not_Paid*Values_Entered,Payment_Number,""), "")</f>
        <v/>
      </c>
      <c r="C257" s="3" t="str">
        <f ca="1">IFERROR(IF(Loan_Not_Paid*Values_Entered,Payment_Date,""), "")</f>
        <v/>
      </c>
      <c r="D257" s="6" t="str">
        <f ca="1">IFERROR(IF(Loan_Not_Paid*Values_Entered,Beginning_Balance,""), "")</f>
        <v/>
      </c>
      <c r="E257" s="6" t="str">
        <f ca="1">IFERROR(IF(Loan_Not_Paid*Values_Entered,Monthly_Payment,""), "")</f>
        <v/>
      </c>
      <c r="F257" s="6" t="str">
        <f ca="1">IFERROR(IF(Loan_Not_Paid*Values_Entered,Principal,""), "")</f>
        <v/>
      </c>
      <c r="G257" s="6" t="str">
        <f ca="1">IFERROR(IF(Loan_Not_Paid*Values_Entered,Interest,""), "")</f>
        <v/>
      </c>
      <c r="H257" s="6" t="str">
        <f ca="1">IFERROR(IF(Loan_Not_Paid*Values_Entered,Ending_Balance,""), "")</f>
        <v/>
      </c>
    </row>
    <row r="258" spans="2:8" x14ac:dyDescent="0.3">
      <c r="B258" s="5" t="str">
        <f ca="1">IFERROR(IF(Loan_Not_Paid*Values_Entered,Payment_Number,""), "")</f>
        <v/>
      </c>
      <c r="C258" s="3" t="str">
        <f ca="1">IFERROR(IF(Loan_Not_Paid*Values_Entered,Payment_Date,""), "")</f>
        <v/>
      </c>
      <c r="D258" s="6" t="str">
        <f ca="1">IFERROR(IF(Loan_Not_Paid*Values_Entered,Beginning_Balance,""), "")</f>
        <v/>
      </c>
      <c r="E258" s="6" t="str">
        <f ca="1">IFERROR(IF(Loan_Not_Paid*Values_Entered,Monthly_Payment,""), "")</f>
        <v/>
      </c>
      <c r="F258" s="6" t="str">
        <f ca="1">IFERROR(IF(Loan_Not_Paid*Values_Entered,Principal,""), "")</f>
        <v/>
      </c>
      <c r="G258" s="6" t="str">
        <f ca="1">IFERROR(IF(Loan_Not_Paid*Values_Entered,Interest,""), "")</f>
        <v/>
      </c>
      <c r="H258" s="6" t="str">
        <f ca="1">IFERROR(IF(Loan_Not_Paid*Values_Entered,Ending_Balance,""), "")</f>
        <v/>
      </c>
    </row>
    <row r="259" spans="2:8" x14ac:dyDescent="0.3">
      <c r="B259" s="5" t="str">
        <f ca="1">IFERROR(IF(Loan_Not_Paid*Values_Entered,Payment_Number,""), "")</f>
        <v/>
      </c>
      <c r="C259" s="3" t="str">
        <f ca="1">IFERROR(IF(Loan_Not_Paid*Values_Entered,Payment_Date,""), "")</f>
        <v/>
      </c>
      <c r="D259" s="6" t="str">
        <f ca="1">IFERROR(IF(Loan_Not_Paid*Values_Entered,Beginning_Balance,""), "")</f>
        <v/>
      </c>
      <c r="E259" s="6" t="str">
        <f ca="1">IFERROR(IF(Loan_Not_Paid*Values_Entered,Monthly_Payment,""), "")</f>
        <v/>
      </c>
      <c r="F259" s="6" t="str">
        <f ca="1">IFERROR(IF(Loan_Not_Paid*Values_Entered,Principal,""), "")</f>
        <v/>
      </c>
      <c r="G259" s="6" t="str">
        <f ca="1">IFERROR(IF(Loan_Not_Paid*Values_Entered,Interest,""), "")</f>
        <v/>
      </c>
      <c r="H259" s="6" t="str">
        <f ca="1">IFERROR(IF(Loan_Not_Paid*Values_Entered,Ending_Balance,""), "")</f>
        <v/>
      </c>
    </row>
    <row r="260" spans="2:8" x14ac:dyDescent="0.3">
      <c r="B260" s="5" t="str">
        <f ca="1">IFERROR(IF(Loan_Not_Paid*Values_Entered,Payment_Number,""), "")</f>
        <v/>
      </c>
      <c r="C260" s="3" t="str">
        <f ca="1">IFERROR(IF(Loan_Not_Paid*Values_Entered,Payment_Date,""), "")</f>
        <v/>
      </c>
      <c r="D260" s="6" t="str">
        <f ca="1">IFERROR(IF(Loan_Not_Paid*Values_Entered,Beginning_Balance,""), "")</f>
        <v/>
      </c>
      <c r="E260" s="6" t="str">
        <f ca="1">IFERROR(IF(Loan_Not_Paid*Values_Entered,Monthly_Payment,""), "")</f>
        <v/>
      </c>
      <c r="F260" s="6" t="str">
        <f ca="1">IFERROR(IF(Loan_Not_Paid*Values_Entered,Principal,""), "")</f>
        <v/>
      </c>
      <c r="G260" s="6" t="str">
        <f ca="1">IFERROR(IF(Loan_Not_Paid*Values_Entered,Interest,""), "")</f>
        <v/>
      </c>
      <c r="H260" s="6" t="str">
        <f ca="1">IFERROR(IF(Loan_Not_Paid*Values_Entered,Ending_Balance,""), "")</f>
        <v/>
      </c>
    </row>
    <row r="261" spans="2:8" x14ac:dyDescent="0.3">
      <c r="B261" s="5" t="str">
        <f ca="1">IFERROR(IF(Loan_Not_Paid*Values_Entered,Payment_Number,""), "")</f>
        <v/>
      </c>
      <c r="C261" s="3" t="str">
        <f ca="1">IFERROR(IF(Loan_Not_Paid*Values_Entered,Payment_Date,""), "")</f>
        <v/>
      </c>
      <c r="D261" s="6" t="str">
        <f ca="1">IFERROR(IF(Loan_Not_Paid*Values_Entered,Beginning_Balance,""), "")</f>
        <v/>
      </c>
      <c r="E261" s="6" t="str">
        <f ca="1">IFERROR(IF(Loan_Not_Paid*Values_Entered,Monthly_Payment,""), "")</f>
        <v/>
      </c>
      <c r="F261" s="6" t="str">
        <f ca="1">IFERROR(IF(Loan_Not_Paid*Values_Entered,Principal,""), "")</f>
        <v/>
      </c>
      <c r="G261" s="6" t="str">
        <f ca="1">IFERROR(IF(Loan_Not_Paid*Values_Entered,Interest,""), "")</f>
        <v/>
      </c>
      <c r="H261" s="6" t="str">
        <f ca="1">IFERROR(IF(Loan_Not_Paid*Values_Entered,Ending_Balance,""), "")</f>
        <v/>
      </c>
    </row>
    <row r="262" spans="2:8" x14ac:dyDescent="0.3">
      <c r="B262" s="5" t="str">
        <f ca="1">IFERROR(IF(Loan_Not_Paid*Values_Entered,Payment_Number,""), "")</f>
        <v/>
      </c>
      <c r="C262" s="3" t="str">
        <f ca="1">IFERROR(IF(Loan_Not_Paid*Values_Entered,Payment_Date,""), "")</f>
        <v/>
      </c>
      <c r="D262" s="6" t="str">
        <f ca="1">IFERROR(IF(Loan_Not_Paid*Values_Entered,Beginning_Balance,""), "")</f>
        <v/>
      </c>
      <c r="E262" s="6" t="str">
        <f ca="1">IFERROR(IF(Loan_Not_Paid*Values_Entered,Monthly_Payment,""), "")</f>
        <v/>
      </c>
      <c r="F262" s="6" t="str">
        <f ca="1">IFERROR(IF(Loan_Not_Paid*Values_Entered,Principal,""), "")</f>
        <v/>
      </c>
      <c r="G262" s="6" t="str">
        <f ca="1">IFERROR(IF(Loan_Not_Paid*Values_Entered,Interest,""), "")</f>
        <v/>
      </c>
      <c r="H262" s="6" t="str">
        <f ca="1">IFERROR(IF(Loan_Not_Paid*Values_Entered,Ending_Balance,""), "")</f>
        <v/>
      </c>
    </row>
    <row r="263" spans="2:8" x14ac:dyDescent="0.3">
      <c r="B263" s="5" t="str">
        <f ca="1">IFERROR(IF(Loan_Not_Paid*Values_Entered,Payment_Number,""), "")</f>
        <v/>
      </c>
      <c r="C263" s="3" t="str">
        <f ca="1">IFERROR(IF(Loan_Not_Paid*Values_Entered,Payment_Date,""), "")</f>
        <v/>
      </c>
      <c r="D263" s="6" t="str">
        <f ca="1">IFERROR(IF(Loan_Not_Paid*Values_Entered,Beginning_Balance,""), "")</f>
        <v/>
      </c>
      <c r="E263" s="6" t="str">
        <f ca="1">IFERROR(IF(Loan_Not_Paid*Values_Entered,Monthly_Payment,""), "")</f>
        <v/>
      </c>
      <c r="F263" s="6" t="str">
        <f ca="1">IFERROR(IF(Loan_Not_Paid*Values_Entered,Principal,""), "")</f>
        <v/>
      </c>
      <c r="G263" s="6" t="str">
        <f ca="1">IFERROR(IF(Loan_Not_Paid*Values_Entered,Interest,""), "")</f>
        <v/>
      </c>
      <c r="H263" s="6" t="str">
        <f ca="1">IFERROR(IF(Loan_Not_Paid*Values_Entered,Ending_Balance,""), "")</f>
        <v/>
      </c>
    </row>
    <row r="264" spans="2:8" x14ac:dyDescent="0.3">
      <c r="B264" s="5" t="str">
        <f ca="1">IFERROR(IF(Loan_Not_Paid*Values_Entered,Payment_Number,""), "")</f>
        <v/>
      </c>
      <c r="C264" s="3" t="str">
        <f ca="1">IFERROR(IF(Loan_Not_Paid*Values_Entered,Payment_Date,""), "")</f>
        <v/>
      </c>
      <c r="D264" s="6" t="str">
        <f ca="1">IFERROR(IF(Loan_Not_Paid*Values_Entered,Beginning_Balance,""), "")</f>
        <v/>
      </c>
      <c r="E264" s="6" t="str">
        <f ca="1">IFERROR(IF(Loan_Not_Paid*Values_Entered,Monthly_Payment,""), "")</f>
        <v/>
      </c>
      <c r="F264" s="6" t="str">
        <f ca="1">IFERROR(IF(Loan_Not_Paid*Values_Entered,Principal,""), "")</f>
        <v/>
      </c>
      <c r="G264" s="6" t="str">
        <f ca="1">IFERROR(IF(Loan_Not_Paid*Values_Entered,Interest,""), "")</f>
        <v/>
      </c>
      <c r="H264" s="6" t="str">
        <f ca="1">IFERROR(IF(Loan_Not_Paid*Values_Entered,Ending_Balance,""), "")</f>
        <v/>
      </c>
    </row>
    <row r="265" spans="2:8" x14ac:dyDescent="0.3">
      <c r="B265" s="5" t="str">
        <f ca="1">IFERROR(IF(Loan_Not_Paid*Values_Entered,Payment_Number,""), "")</f>
        <v/>
      </c>
      <c r="C265" s="3" t="str">
        <f ca="1">IFERROR(IF(Loan_Not_Paid*Values_Entered,Payment_Date,""), "")</f>
        <v/>
      </c>
      <c r="D265" s="6" t="str">
        <f ca="1">IFERROR(IF(Loan_Not_Paid*Values_Entered,Beginning_Balance,""), "")</f>
        <v/>
      </c>
      <c r="E265" s="6" t="str">
        <f ca="1">IFERROR(IF(Loan_Not_Paid*Values_Entered,Monthly_Payment,""), "")</f>
        <v/>
      </c>
      <c r="F265" s="6" t="str">
        <f ca="1">IFERROR(IF(Loan_Not_Paid*Values_Entered,Principal,""), "")</f>
        <v/>
      </c>
      <c r="G265" s="6" t="str">
        <f ca="1">IFERROR(IF(Loan_Not_Paid*Values_Entered,Interest,""), "")</f>
        <v/>
      </c>
      <c r="H265" s="6" t="str">
        <f ca="1">IFERROR(IF(Loan_Not_Paid*Values_Entered,Ending_Balance,""), "")</f>
        <v/>
      </c>
    </row>
    <row r="266" spans="2:8" x14ac:dyDescent="0.3">
      <c r="B266" s="5" t="str">
        <f ca="1">IFERROR(IF(Loan_Not_Paid*Values_Entered,Payment_Number,""), "")</f>
        <v/>
      </c>
      <c r="C266" s="3" t="str">
        <f ca="1">IFERROR(IF(Loan_Not_Paid*Values_Entered,Payment_Date,""), "")</f>
        <v/>
      </c>
      <c r="D266" s="6" t="str">
        <f ca="1">IFERROR(IF(Loan_Not_Paid*Values_Entered,Beginning_Balance,""), "")</f>
        <v/>
      </c>
      <c r="E266" s="6" t="str">
        <f ca="1">IFERROR(IF(Loan_Not_Paid*Values_Entered,Monthly_Payment,""), "")</f>
        <v/>
      </c>
      <c r="F266" s="6" t="str">
        <f ca="1">IFERROR(IF(Loan_Not_Paid*Values_Entered,Principal,""), "")</f>
        <v/>
      </c>
      <c r="G266" s="6" t="str">
        <f ca="1">IFERROR(IF(Loan_Not_Paid*Values_Entered,Interest,""), "")</f>
        <v/>
      </c>
      <c r="H266" s="6" t="str">
        <f ca="1">IFERROR(IF(Loan_Not_Paid*Values_Entered,Ending_Balance,""), "")</f>
        <v/>
      </c>
    </row>
    <row r="267" spans="2:8" x14ac:dyDescent="0.3">
      <c r="B267" s="5" t="str">
        <f ca="1">IFERROR(IF(Loan_Not_Paid*Values_Entered,Payment_Number,""), "")</f>
        <v/>
      </c>
      <c r="C267" s="3" t="str">
        <f ca="1">IFERROR(IF(Loan_Not_Paid*Values_Entered,Payment_Date,""), "")</f>
        <v/>
      </c>
      <c r="D267" s="6" t="str">
        <f ca="1">IFERROR(IF(Loan_Not_Paid*Values_Entered,Beginning_Balance,""), "")</f>
        <v/>
      </c>
      <c r="E267" s="6" t="str">
        <f ca="1">IFERROR(IF(Loan_Not_Paid*Values_Entered,Monthly_Payment,""), "")</f>
        <v/>
      </c>
      <c r="F267" s="6" t="str">
        <f ca="1">IFERROR(IF(Loan_Not_Paid*Values_Entered,Principal,""), "")</f>
        <v/>
      </c>
      <c r="G267" s="6" t="str">
        <f ca="1">IFERROR(IF(Loan_Not_Paid*Values_Entered,Interest,""), "")</f>
        <v/>
      </c>
      <c r="H267" s="6" t="str">
        <f ca="1">IFERROR(IF(Loan_Not_Paid*Values_Entered,Ending_Balance,""), "")</f>
        <v/>
      </c>
    </row>
    <row r="268" spans="2:8" x14ac:dyDescent="0.3">
      <c r="B268" s="5" t="str">
        <f ca="1">IFERROR(IF(Loan_Not_Paid*Values_Entered,Payment_Number,""), "")</f>
        <v/>
      </c>
      <c r="C268" s="3" t="str">
        <f ca="1">IFERROR(IF(Loan_Not_Paid*Values_Entered,Payment_Date,""), "")</f>
        <v/>
      </c>
      <c r="D268" s="6" t="str">
        <f ca="1">IFERROR(IF(Loan_Not_Paid*Values_Entered,Beginning_Balance,""), "")</f>
        <v/>
      </c>
      <c r="E268" s="6" t="str">
        <f ca="1">IFERROR(IF(Loan_Not_Paid*Values_Entered,Monthly_Payment,""), "")</f>
        <v/>
      </c>
      <c r="F268" s="6" t="str">
        <f ca="1">IFERROR(IF(Loan_Not_Paid*Values_Entered,Principal,""), "")</f>
        <v/>
      </c>
      <c r="G268" s="6" t="str">
        <f ca="1">IFERROR(IF(Loan_Not_Paid*Values_Entered,Interest,""), "")</f>
        <v/>
      </c>
      <c r="H268" s="6" t="str">
        <f ca="1">IFERROR(IF(Loan_Not_Paid*Values_Entered,Ending_Balance,""), "")</f>
        <v/>
      </c>
    </row>
    <row r="269" spans="2:8" x14ac:dyDescent="0.3">
      <c r="B269" s="5" t="str">
        <f ca="1">IFERROR(IF(Loan_Not_Paid*Values_Entered,Payment_Number,""), "")</f>
        <v/>
      </c>
      <c r="C269" s="3" t="str">
        <f ca="1">IFERROR(IF(Loan_Not_Paid*Values_Entered,Payment_Date,""), "")</f>
        <v/>
      </c>
      <c r="D269" s="6" t="str">
        <f ca="1">IFERROR(IF(Loan_Not_Paid*Values_Entered,Beginning_Balance,""), "")</f>
        <v/>
      </c>
      <c r="E269" s="6" t="str">
        <f ca="1">IFERROR(IF(Loan_Not_Paid*Values_Entered,Monthly_Payment,""), "")</f>
        <v/>
      </c>
      <c r="F269" s="6" t="str">
        <f ca="1">IFERROR(IF(Loan_Not_Paid*Values_Entered,Principal,""), "")</f>
        <v/>
      </c>
      <c r="G269" s="6" t="str">
        <f ca="1">IFERROR(IF(Loan_Not_Paid*Values_Entered,Interest,""), "")</f>
        <v/>
      </c>
      <c r="H269" s="6" t="str">
        <f ca="1">IFERROR(IF(Loan_Not_Paid*Values_Entered,Ending_Balance,""), "")</f>
        <v/>
      </c>
    </row>
    <row r="270" spans="2:8" x14ac:dyDescent="0.3">
      <c r="B270" s="5" t="str">
        <f ca="1">IFERROR(IF(Loan_Not_Paid*Values_Entered,Payment_Number,""), "")</f>
        <v/>
      </c>
      <c r="C270" s="3" t="str">
        <f ca="1">IFERROR(IF(Loan_Not_Paid*Values_Entered,Payment_Date,""), "")</f>
        <v/>
      </c>
      <c r="D270" s="6" t="str">
        <f ca="1">IFERROR(IF(Loan_Not_Paid*Values_Entered,Beginning_Balance,""), "")</f>
        <v/>
      </c>
      <c r="E270" s="6" t="str">
        <f ca="1">IFERROR(IF(Loan_Not_Paid*Values_Entered,Monthly_Payment,""), "")</f>
        <v/>
      </c>
      <c r="F270" s="6" t="str">
        <f ca="1">IFERROR(IF(Loan_Not_Paid*Values_Entered,Principal,""), "")</f>
        <v/>
      </c>
      <c r="G270" s="6" t="str">
        <f ca="1">IFERROR(IF(Loan_Not_Paid*Values_Entered,Interest,""), "")</f>
        <v/>
      </c>
      <c r="H270" s="6" t="str">
        <f ca="1">IFERROR(IF(Loan_Not_Paid*Values_Entered,Ending_Balance,""), "")</f>
        <v/>
      </c>
    </row>
    <row r="271" spans="2:8" x14ac:dyDescent="0.3">
      <c r="B271" s="5" t="str">
        <f ca="1">IFERROR(IF(Loan_Not_Paid*Values_Entered,Payment_Number,""), "")</f>
        <v/>
      </c>
      <c r="C271" s="3" t="str">
        <f ca="1">IFERROR(IF(Loan_Not_Paid*Values_Entered,Payment_Date,""), "")</f>
        <v/>
      </c>
      <c r="D271" s="6" t="str">
        <f ca="1">IFERROR(IF(Loan_Not_Paid*Values_Entered,Beginning_Balance,""), "")</f>
        <v/>
      </c>
      <c r="E271" s="6" t="str">
        <f ca="1">IFERROR(IF(Loan_Not_Paid*Values_Entered,Monthly_Payment,""), "")</f>
        <v/>
      </c>
      <c r="F271" s="6" t="str">
        <f ca="1">IFERROR(IF(Loan_Not_Paid*Values_Entered,Principal,""), "")</f>
        <v/>
      </c>
      <c r="G271" s="6" t="str">
        <f ca="1">IFERROR(IF(Loan_Not_Paid*Values_Entered,Interest,""), "")</f>
        <v/>
      </c>
      <c r="H271" s="6" t="str">
        <f ca="1">IFERROR(IF(Loan_Not_Paid*Values_Entered,Ending_Balance,""), "")</f>
        <v/>
      </c>
    </row>
    <row r="272" spans="2:8" x14ac:dyDescent="0.3">
      <c r="B272" s="5" t="str">
        <f ca="1">IFERROR(IF(Loan_Not_Paid*Values_Entered,Payment_Number,""), "")</f>
        <v/>
      </c>
      <c r="C272" s="3" t="str">
        <f ca="1">IFERROR(IF(Loan_Not_Paid*Values_Entered,Payment_Date,""), "")</f>
        <v/>
      </c>
      <c r="D272" s="6" t="str">
        <f ca="1">IFERROR(IF(Loan_Not_Paid*Values_Entered,Beginning_Balance,""), "")</f>
        <v/>
      </c>
      <c r="E272" s="6" t="str">
        <f ca="1">IFERROR(IF(Loan_Not_Paid*Values_Entered,Monthly_Payment,""), "")</f>
        <v/>
      </c>
      <c r="F272" s="6" t="str">
        <f ca="1">IFERROR(IF(Loan_Not_Paid*Values_Entered,Principal,""), "")</f>
        <v/>
      </c>
      <c r="G272" s="6" t="str">
        <f ca="1">IFERROR(IF(Loan_Not_Paid*Values_Entered,Interest,""), "")</f>
        <v/>
      </c>
      <c r="H272" s="6" t="str">
        <f ca="1">IFERROR(IF(Loan_Not_Paid*Values_Entered,Ending_Balance,""), "")</f>
        <v/>
      </c>
    </row>
    <row r="273" spans="2:8" x14ac:dyDescent="0.3">
      <c r="B273" s="5" t="str">
        <f ca="1">IFERROR(IF(Loan_Not_Paid*Values_Entered,Payment_Number,""), "")</f>
        <v/>
      </c>
      <c r="C273" s="3" t="str">
        <f ca="1">IFERROR(IF(Loan_Not_Paid*Values_Entered,Payment_Date,""), "")</f>
        <v/>
      </c>
      <c r="D273" s="6" t="str">
        <f ca="1">IFERROR(IF(Loan_Not_Paid*Values_Entered,Beginning_Balance,""), "")</f>
        <v/>
      </c>
      <c r="E273" s="6" t="str">
        <f ca="1">IFERROR(IF(Loan_Not_Paid*Values_Entered,Monthly_Payment,""), "")</f>
        <v/>
      </c>
      <c r="F273" s="6" t="str">
        <f ca="1">IFERROR(IF(Loan_Not_Paid*Values_Entered,Principal,""), "")</f>
        <v/>
      </c>
      <c r="G273" s="6" t="str">
        <f ca="1">IFERROR(IF(Loan_Not_Paid*Values_Entered,Interest,""), "")</f>
        <v/>
      </c>
      <c r="H273" s="6" t="str">
        <f ca="1">IFERROR(IF(Loan_Not_Paid*Values_Entered,Ending_Balance,""), "")</f>
        <v/>
      </c>
    </row>
    <row r="274" spans="2:8" x14ac:dyDescent="0.3">
      <c r="B274" s="5" t="str">
        <f ca="1">IFERROR(IF(Loan_Not_Paid*Values_Entered,Payment_Number,""), "")</f>
        <v/>
      </c>
      <c r="C274" s="3" t="str">
        <f ca="1">IFERROR(IF(Loan_Not_Paid*Values_Entered,Payment_Date,""), "")</f>
        <v/>
      </c>
      <c r="D274" s="6" t="str">
        <f ca="1">IFERROR(IF(Loan_Not_Paid*Values_Entered,Beginning_Balance,""), "")</f>
        <v/>
      </c>
      <c r="E274" s="6" t="str">
        <f ca="1">IFERROR(IF(Loan_Not_Paid*Values_Entered,Monthly_Payment,""), "")</f>
        <v/>
      </c>
      <c r="F274" s="6" t="str">
        <f ca="1">IFERROR(IF(Loan_Not_Paid*Values_Entered,Principal,""), "")</f>
        <v/>
      </c>
      <c r="G274" s="6" t="str">
        <f ca="1">IFERROR(IF(Loan_Not_Paid*Values_Entered,Interest,""), "")</f>
        <v/>
      </c>
      <c r="H274" s="6" t="str">
        <f ca="1">IFERROR(IF(Loan_Not_Paid*Values_Entered,Ending_Balance,""), "")</f>
        <v/>
      </c>
    </row>
    <row r="275" spans="2:8" x14ac:dyDescent="0.3">
      <c r="B275" s="5" t="str">
        <f ca="1">IFERROR(IF(Loan_Not_Paid*Values_Entered,Payment_Number,""), "")</f>
        <v/>
      </c>
      <c r="C275" s="3" t="str">
        <f ca="1">IFERROR(IF(Loan_Not_Paid*Values_Entered,Payment_Date,""), "")</f>
        <v/>
      </c>
      <c r="D275" s="6" t="str">
        <f ca="1">IFERROR(IF(Loan_Not_Paid*Values_Entered,Beginning_Balance,""), "")</f>
        <v/>
      </c>
      <c r="E275" s="6" t="str">
        <f ca="1">IFERROR(IF(Loan_Not_Paid*Values_Entered,Monthly_Payment,""), "")</f>
        <v/>
      </c>
      <c r="F275" s="6" t="str">
        <f ca="1">IFERROR(IF(Loan_Not_Paid*Values_Entered,Principal,""), "")</f>
        <v/>
      </c>
      <c r="G275" s="6" t="str">
        <f ca="1">IFERROR(IF(Loan_Not_Paid*Values_Entered,Interest,""), "")</f>
        <v/>
      </c>
      <c r="H275" s="6" t="str">
        <f ca="1">IFERROR(IF(Loan_Not_Paid*Values_Entered,Ending_Balance,""), "")</f>
        <v/>
      </c>
    </row>
    <row r="276" spans="2:8" x14ac:dyDescent="0.3">
      <c r="B276" s="5" t="str">
        <f ca="1">IFERROR(IF(Loan_Not_Paid*Values_Entered,Payment_Number,""), "")</f>
        <v/>
      </c>
      <c r="C276" s="3" t="str">
        <f ca="1">IFERROR(IF(Loan_Not_Paid*Values_Entered,Payment_Date,""), "")</f>
        <v/>
      </c>
      <c r="D276" s="6" t="str">
        <f ca="1">IFERROR(IF(Loan_Not_Paid*Values_Entered,Beginning_Balance,""), "")</f>
        <v/>
      </c>
      <c r="E276" s="6" t="str">
        <f ca="1">IFERROR(IF(Loan_Not_Paid*Values_Entered,Monthly_Payment,""), "")</f>
        <v/>
      </c>
      <c r="F276" s="6" t="str">
        <f ca="1">IFERROR(IF(Loan_Not_Paid*Values_Entered,Principal,""), "")</f>
        <v/>
      </c>
      <c r="G276" s="6" t="str">
        <f ca="1">IFERROR(IF(Loan_Not_Paid*Values_Entered,Interest,""), "")</f>
        <v/>
      </c>
      <c r="H276" s="6" t="str">
        <f ca="1">IFERROR(IF(Loan_Not_Paid*Values_Entered,Ending_Balance,""), "")</f>
        <v/>
      </c>
    </row>
    <row r="277" spans="2:8" x14ac:dyDescent="0.3">
      <c r="B277" s="5" t="str">
        <f ca="1">IFERROR(IF(Loan_Not_Paid*Values_Entered,Payment_Number,""), "")</f>
        <v/>
      </c>
      <c r="C277" s="3" t="str">
        <f ca="1">IFERROR(IF(Loan_Not_Paid*Values_Entered,Payment_Date,""), "")</f>
        <v/>
      </c>
      <c r="D277" s="6" t="str">
        <f ca="1">IFERROR(IF(Loan_Not_Paid*Values_Entered,Beginning_Balance,""), "")</f>
        <v/>
      </c>
      <c r="E277" s="6" t="str">
        <f ca="1">IFERROR(IF(Loan_Not_Paid*Values_Entered,Monthly_Payment,""), "")</f>
        <v/>
      </c>
      <c r="F277" s="6" t="str">
        <f ca="1">IFERROR(IF(Loan_Not_Paid*Values_Entered,Principal,""), "")</f>
        <v/>
      </c>
      <c r="G277" s="6" t="str">
        <f ca="1">IFERROR(IF(Loan_Not_Paid*Values_Entered,Interest,""), "")</f>
        <v/>
      </c>
      <c r="H277" s="6" t="str">
        <f ca="1">IFERROR(IF(Loan_Not_Paid*Values_Entered,Ending_Balance,""), "")</f>
        <v/>
      </c>
    </row>
    <row r="278" spans="2:8" x14ac:dyDescent="0.3">
      <c r="B278" s="5" t="str">
        <f ca="1">IFERROR(IF(Loan_Not_Paid*Values_Entered,Payment_Number,""), "")</f>
        <v/>
      </c>
      <c r="C278" s="3" t="str">
        <f ca="1">IFERROR(IF(Loan_Not_Paid*Values_Entered,Payment_Date,""), "")</f>
        <v/>
      </c>
      <c r="D278" s="6" t="str">
        <f ca="1">IFERROR(IF(Loan_Not_Paid*Values_Entered,Beginning_Balance,""), "")</f>
        <v/>
      </c>
      <c r="E278" s="6" t="str">
        <f ca="1">IFERROR(IF(Loan_Not_Paid*Values_Entered,Monthly_Payment,""), "")</f>
        <v/>
      </c>
      <c r="F278" s="6" t="str">
        <f ca="1">IFERROR(IF(Loan_Not_Paid*Values_Entered,Principal,""), "")</f>
        <v/>
      </c>
      <c r="G278" s="6" t="str">
        <f ca="1">IFERROR(IF(Loan_Not_Paid*Values_Entered,Interest,""), "")</f>
        <v/>
      </c>
      <c r="H278" s="6" t="str">
        <f ca="1">IFERROR(IF(Loan_Not_Paid*Values_Entered,Ending_Balance,""), "")</f>
        <v/>
      </c>
    </row>
    <row r="279" spans="2:8" x14ac:dyDescent="0.3">
      <c r="B279" s="5" t="str">
        <f ca="1">IFERROR(IF(Loan_Not_Paid*Values_Entered,Payment_Number,""), "")</f>
        <v/>
      </c>
      <c r="C279" s="3" t="str">
        <f ca="1">IFERROR(IF(Loan_Not_Paid*Values_Entered,Payment_Date,""), "")</f>
        <v/>
      </c>
      <c r="D279" s="6" t="str">
        <f ca="1">IFERROR(IF(Loan_Not_Paid*Values_Entered,Beginning_Balance,""), "")</f>
        <v/>
      </c>
      <c r="E279" s="6" t="str">
        <f ca="1">IFERROR(IF(Loan_Not_Paid*Values_Entered,Monthly_Payment,""), "")</f>
        <v/>
      </c>
      <c r="F279" s="6" t="str">
        <f ca="1">IFERROR(IF(Loan_Not_Paid*Values_Entered,Principal,""), "")</f>
        <v/>
      </c>
      <c r="G279" s="6" t="str">
        <f ca="1">IFERROR(IF(Loan_Not_Paid*Values_Entered,Interest,""), "")</f>
        <v/>
      </c>
      <c r="H279" s="6" t="str">
        <f ca="1">IFERROR(IF(Loan_Not_Paid*Values_Entered,Ending_Balance,""), "")</f>
        <v/>
      </c>
    </row>
    <row r="280" spans="2:8" x14ac:dyDescent="0.3">
      <c r="B280" s="5" t="str">
        <f ca="1">IFERROR(IF(Loan_Not_Paid*Values_Entered,Payment_Number,""), "")</f>
        <v/>
      </c>
      <c r="C280" s="3" t="str">
        <f ca="1">IFERROR(IF(Loan_Not_Paid*Values_Entered,Payment_Date,""), "")</f>
        <v/>
      </c>
      <c r="D280" s="6" t="str">
        <f ca="1">IFERROR(IF(Loan_Not_Paid*Values_Entered,Beginning_Balance,""), "")</f>
        <v/>
      </c>
      <c r="E280" s="6" t="str">
        <f ca="1">IFERROR(IF(Loan_Not_Paid*Values_Entered,Monthly_Payment,""), "")</f>
        <v/>
      </c>
      <c r="F280" s="6" t="str">
        <f ca="1">IFERROR(IF(Loan_Not_Paid*Values_Entered,Principal,""), "")</f>
        <v/>
      </c>
      <c r="G280" s="6" t="str">
        <f ca="1">IFERROR(IF(Loan_Not_Paid*Values_Entered,Interest,""), "")</f>
        <v/>
      </c>
      <c r="H280" s="6" t="str">
        <f ca="1">IFERROR(IF(Loan_Not_Paid*Values_Entered,Ending_Balance,""), "")</f>
        <v/>
      </c>
    </row>
    <row r="281" spans="2:8" x14ac:dyDescent="0.3">
      <c r="B281" s="5" t="str">
        <f ca="1">IFERROR(IF(Loan_Not_Paid*Values_Entered,Payment_Number,""), "")</f>
        <v/>
      </c>
      <c r="C281" s="3" t="str">
        <f ca="1">IFERROR(IF(Loan_Not_Paid*Values_Entered,Payment_Date,""), "")</f>
        <v/>
      </c>
      <c r="D281" s="6" t="str">
        <f ca="1">IFERROR(IF(Loan_Not_Paid*Values_Entered,Beginning_Balance,""), "")</f>
        <v/>
      </c>
      <c r="E281" s="6" t="str">
        <f ca="1">IFERROR(IF(Loan_Not_Paid*Values_Entered,Monthly_Payment,""), "")</f>
        <v/>
      </c>
      <c r="F281" s="6" t="str">
        <f ca="1">IFERROR(IF(Loan_Not_Paid*Values_Entered,Principal,""), "")</f>
        <v/>
      </c>
      <c r="G281" s="6" t="str">
        <f ca="1">IFERROR(IF(Loan_Not_Paid*Values_Entered,Interest,""), "")</f>
        <v/>
      </c>
      <c r="H281" s="6" t="str">
        <f ca="1">IFERROR(IF(Loan_Not_Paid*Values_Entered,Ending_Balance,""), "")</f>
        <v/>
      </c>
    </row>
    <row r="282" spans="2:8" x14ac:dyDescent="0.3">
      <c r="B282" s="5" t="str">
        <f ca="1">IFERROR(IF(Loan_Not_Paid*Values_Entered,Payment_Number,""), "")</f>
        <v/>
      </c>
      <c r="C282" s="3" t="str">
        <f ca="1">IFERROR(IF(Loan_Not_Paid*Values_Entered,Payment_Date,""), "")</f>
        <v/>
      </c>
      <c r="D282" s="6" t="str">
        <f ca="1">IFERROR(IF(Loan_Not_Paid*Values_Entered,Beginning_Balance,""), "")</f>
        <v/>
      </c>
      <c r="E282" s="6" t="str">
        <f ca="1">IFERROR(IF(Loan_Not_Paid*Values_Entered,Monthly_Payment,""), "")</f>
        <v/>
      </c>
      <c r="F282" s="6" t="str">
        <f ca="1">IFERROR(IF(Loan_Not_Paid*Values_Entered,Principal,""), "")</f>
        <v/>
      </c>
      <c r="G282" s="6" t="str">
        <f ca="1">IFERROR(IF(Loan_Not_Paid*Values_Entered,Interest,""), "")</f>
        <v/>
      </c>
      <c r="H282" s="6" t="str">
        <f ca="1">IFERROR(IF(Loan_Not_Paid*Values_Entered,Ending_Balance,""), "")</f>
        <v/>
      </c>
    </row>
    <row r="283" spans="2:8" x14ac:dyDescent="0.3">
      <c r="B283" s="5" t="str">
        <f ca="1">IFERROR(IF(Loan_Not_Paid*Values_Entered,Payment_Number,""), "")</f>
        <v/>
      </c>
      <c r="C283" s="3" t="str">
        <f ca="1">IFERROR(IF(Loan_Not_Paid*Values_Entered,Payment_Date,""), "")</f>
        <v/>
      </c>
      <c r="D283" s="6" t="str">
        <f ca="1">IFERROR(IF(Loan_Not_Paid*Values_Entered,Beginning_Balance,""), "")</f>
        <v/>
      </c>
      <c r="E283" s="6" t="str">
        <f ca="1">IFERROR(IF(Loan_Not_Paid*Values_Entered,Monthly_Payment,""), "")</f>
        <v/>
      </c>
      <c r="F283" s="6" t="str">
        <f ca="1">IFERROR(IF(Loan_Not_Paid*Values_Entered,Principal,""), "")</f>
        <v/>
      </c>
      <c r="G283" s="6" t="str">
        <f ca="1">IFERROR(IF(Loan_Not_Paid*Values_Entered,Interest,""), "")</f>
        <v/>
      </c>
      <c r="H283" s="6" t="str">
        <f ca="1">IFERROR(IF(Loan_Not_Paid*Values_Entered,Ending_Balance,""), "")</f>
        <v/>
      </c>
    </row>
    <row r="284" spans="2:8" x14ac:dyDescent="0.3">
      <c r="B284" s="5" t="str">
        <f ca="1">IFERROR(IF(Loan_Not_Paid*Values_Entered,Payment_Number,""), "")</f>
        <v/>
      </c>
      <c r="C284" s="3" t="str">
        <f ca="1">IFERROR(IF(Loan_Not_Paid*Values_Entered,Payment_Date,""), "")</f>
        <v/>
      </c>
      <c r="D284" s="6" t="str">
        <f ca="1">IFERROR(IF(Loan_Not_Paid*Values_Entered,Beginning_Balance,""), "")</f>
        <v/>
      </c>
      <c r="E284" s="6" t="str">
        <f ca="1">IFERROR(IF(Loan_Not_Paid*Values_Entered,Monthly_Payment,""), "")</f>
        <v/>
      </c>
      <c r="F284" s="6" t="str">
        <f ca="1">IFERROR(IF(Loan_Not_Paid*Values_Entered,Principal,""), "")</f>
        <v/>
      </c>
      <c r="G284" s="6" t="str">
        <f ca="1">IFERROR(IF(Loan_Not_Paid*Values_Entered,Interest,""), "")</f>
        <v/>
      </c>
      <c r="H284" s="6" t="str">
        <f ca="1">IFERROR(IF(Loan_Not_Paid*Values_Entered,Ending_Balance,""), "")</f>
        <v/>
      </c>
    </row>
    <row r="285" spans="2:8" x14ac:dyDescent="0.3">
      <c r="B285" s="5" t="str">
        <f ca="1">IFERROR(IF(Loan_Not_Paid*Values_Entered,Payment_Number,""), "")</f>
        <v/>
      </c>
      <c r="C285" s="3" t="str">
        <f ca="1">IFERROR(IF(Loan_Not_Paid*Values_Entered,Payment_Date,""), "")</f>
        <v/>
      </c>
      <c r="D285" s="6" t="str">
        <f ca="1">IFERROR(IF(Loan_Not_Paid*Values_Entered,Beginning_Balance,""), "")</f>
        <v/>
      </c>
      <c r="E285" s="6" t="str">
        <f ca="1">IFERROR(IF(Loan_Not_Paid*Values_Entered,Monthly_Payment,""), "")</f>
        <v/>
      </c>
      <c r="F285" s="6" t="str">
        <f ca="1">IFERROR(IF(Loan_Not_Paid*Values_Entered,Principal,""), "")</f>
        <v/>
      </c>
      <c r="G285" s="6" t="str">
        <f ca="1">IFERROR(IF(Loan_Not_Paid*Values_Entered,Interest,""), "")</f>
        <v/>
      </c>
      <c r="H285" s="6" t="str">
        <f ca="1">IFERROR(IF(Loan_Not_Paid*Values_Entered,Ending_Balance,""), "")</f>
        <v/>
      </c>
    </row>
    <row r="286" spans="2:8" x14ac:dyDescent="0.3">
      <c r="B286" s="5" t="str">
        <f ca="1">IFERROR(IF(Loan_Not_Paid*Values_Entered,Payment_Number,""), "")</f>
        <v/>
      </c>
      <c r="C286" s="3" t="str">
        <f ca="1">IFERROR(IF(Loan_Not_Paid*Values_Entered,Payment_Date,""), "")</f>
        <v/>
      </c>
      <c r="D286" s="6" t="str">
        <f ca="1">IFERROR(IF(Loan_Not_Paid*Values_Entered,Beginning_Balance,""), "")</f>
        <v/>
      </c>
      <c r="E286" s="6" t="str">
        <f ca="1">IFERROR(IF(Loan_Not_Paid*Values_Entered,Monthly_Payment,""), "")</f>
        <v/>
      </c>
      <c r="F286" s="6" t="str">
        <f ca="1">IFERROR(IF(Loan_Not_Paid*Values_Entered,Principal,""), "")</f>
        <v/>
      </c>
      <c r="G286" s="6" t="str">
        <f ca="1">IFERROR(IF(Loan_Not_Paid*Values_Entered,Interest,""), "")</f>
        <v/>
      </c>
      <c r="H286" s="6" t="str">
        <f ca="1">IFERROR(IF(Loan_Not_Paid*Values_Entered,Ending_Balance,""), "")</f>
        <v/>
      </c>
    </row>
    <row r="287" spans="2:8" x14ac:dyDescent="0.3">
      <c r="B287" s="5" t="str">
        <f ca="1">IFERROR(IF(Loan_Not_Paid*Values_Entered,Payment_Number,""), "")</f>
        <v/>
      </c>
      <c r="C287" s="3" t="str">
        <f ca="1">IFERROR(IF(Loan_Not_Paid*Values_Entered,Payment_Date,""), "")</f>
        <v/>
      </c>
      <c r="D287" s="6" t="str">
        <f ca="1">IFERROR(IF(Loan_Not_Paid*Values_Entered,Beginning_Balance,""), "")</f>
        <v/>
      </c>
      <c r="E287" s="6" t="str">
        <f ca="1">IFERROR(IF(Loan_Not_Paid*Values_Entered,Monthly_Payment,""), "")</f>
        <v/>
      </c>
      <c r="F287" s="6" t="str">
        <f ca="1">IFERROR(IF(Loan_Not_Paid*Values_Entered,Principal,""), "")</f>
        <v/>
      </c>
      <c r="G287" s="6" t="str">
        <f ca="1">IFERROR(IF(Loan_Not_Paid*Values_Entered,Interest,""), "")</f>
        <v/>
      </c>
      <c r="H287" s="6" t="str">
        <f ca="1">IFERROR(IF(Loan_Not_Paid*Values_Entered,Ending_Balance,""), "")</f>
        <v/>
      </c>
    </row>
    <row r="288" spans="2:8" x14ac:dyDescent="0.3">
      <c r="B288" s="5" t="str">
        <f ca="1">IFERROR(IF(Loan_Not_Paid*Values_Entered,Payment_Number,""), "")</f>
        <v/>
      </c>
      <c r="C288" s="3" t="str">
        <f ca="1">IFERROR(IF(Loan_Not_Paid*Values_Entered,Payment_Date,""), "")</f>
        <v/>
      </c>
      <c r="D288" s="6" t="str">
        <f ca="1">IFERROR(IF(Loan_Not_Paid*Values_Entered,Beginning_Balance,""), "")</f>
        <v/>
      </c>
      <c r="E288" s="6" t="str">
        <f ca="1">IFERROR(IF(Loan_Not_Paid*Values_Entered,Monthly_Payment,""), "")</f>
        <v/>
      </c>
      <c r="F288" s="6" t="str">
        <f ca="1">IFERROR(IF(Loan_Not_Paid*Values_Entered,Principal,""), "")</f>
        <v/>
      </c>
      <c r="G288" s="6" t="str">
        <f ca="1">IFERROR(IF(Loan_Not_Paid*Values_Entered,Interest,""), "")</f>
        <v/>
      </c>
      <c r="H288" s="6" t="str">
        <f ca="1">IFERROR(IF(Loan_Not_Paid*Values_Entered,Ending_Balance,""), "")</f>
        <v/>
      </c>
    </row>
    <row r="289" spans="2:8" x14ac:dyDescent="0.3">
      <c r="B289" s="5" t="str">
        <f ca="1">IFERROR(IF(Loan_Not_Paid*Values_Entered,Payment_Number,""), "")</f>
        <v/>
      </c>
      <c r="C289" s="3" t="str">
        <f ca="1">IFERROR(IF(Loan_Not_Paid*Values_Entered,Payment_Date,""), "")</f>
        <v/>
      </c>
      <c r="D289" s="6" t="str">
        <f ca="1">IFERROR(IF(Loan_Not_Paid*Values_Entered,Beginning_Balance,""), "")</f>
        <v/>
      </c>
      <c r="E289" s="6" t="str">
        <f ca="1">IFERROR(IF(Loan_Not_Paid*Values_Entered,Monthly_Payment,""), "")</f>
        <v/>
      </c>
      <c r="F289" s="6" t="str">
        <f ca="1">IFERROR(IF(Loan_Not_Paid*Values_Entered,Principal,""), "")</f>
        <v/>
      </c>
      <c r="G289" s="6" t="str">
        <f ca="1">IFERROR(IF(Loan_Not_Paid*Values_Entered,Interest,""), "")</f>
        <v/>
      </c>
      <c r="H289" s="6" t="str">
        <f ca="1">IFERROR(IF(Loan_Not_Paid*Values_Entered,Ending_Balance,""), "")</f>
        <v/>
      </c>
    </row>
    <row r="290" spans="2:8" x14ac:dyDescent="0.3">
      <c r="B290" s="5" t="str">
        <f ca="1">IFERROR(IF(Loan_Not_Paid*Values_Entered,Payment_Number,""), "")</f>
        <v/>
      </c>
      <c r="C290" s="3" t="str">
        <f ca="1">IFERROR(IF(Loan_Not_Paid*Values_Entered,Payment_Date,""), "")</f>
        <v/>
      </c>
      <c r="D290" s="6" t="str">
        <f ca="1">IFERROR(IF(Loan_Not_Paid*Values_Entered,Beginning_Balance,""), "")</f>
        <v/>
      </c>
      <c r="E290" s="6" t="str">
        <f ca="1">IFERROR(IF(Loan_Not_Paid*Values_Entered,Monthly_Payment,""), "")</f>
        <v/>
      </c>
      <c r="F290" s="6" t="str">
        <f ca="1">IFERROR(IF(Loan_Not_Paid*Values_Entered,Principal,""), "")</f>
        <v/>
      </c>
      <c r="G290" s="6" t="str">
        <f ca="1">IFERROR(IF(Loan_Not_Paid*Values_Entered,Interest,""), "")</f>
        <v/>
      </c>
      <c r="H290" s="6" t="str">
        <f ca="1">IFERROR(IF(Loan_Not_Paid*Values_Entered,Ending_Balance,""), "")</f>
        <v/>
      </c>
    </row>
    <row r="291" spans="2:8" x14ac:dyDescent="0.3">
      <c r="B291" s="5" t="str">
        <f ca="1">IFERROR(IF(Loan_Not_Paid*Values_Entered,Payment_Number,""), "")</f>
        <v/>
      </c>
      <c r="C291" s="3" t="str">
        <f ca="1">IFERROR(IF(Loan_Not_Paid*Values_Entered,Payment_Date,""), "")</f>
        <v/>
      </c>
      <c r="D291" s="6" t="str">
        <f ca="1">IFERROR(IF(Loan_Not_Paid*Values_Entered,Beginning_Balance,""), "")</f>
        <v/>
      </c>
      <c r="E291" s="6" t="str">
        <f ca="1">IFERROR(IF(Loan_Not_Paid*Values_Entered,Monthly_Payment,""), "")</f>
        <v/>
      </c>
      <c r="F291" s="6" t="str">
        <f ca="1">IFERROR(IF(Loan_Not_Paid*Values_Entered,Principal,""), "")</f>
        <v/>
      </c>
      <c r="G291" s="6" t="str">
        <f ca="1">IFERROR(IF(Loan_Not_Paid*Values_Entered,Interest,""), "")</f>
        <v/>
      </c>
      <c r="H291" s="6" t="str">
        <f ca="1">IFERROR(IF(Loan_Not_Paid*Values_Entered,Ending_Balance,""), "")</f>
        <v/>
      </c>
    </row>
    <row r="292" spans="2:8" x14ac:dyDescent="0.3">
      <c r="B292" s="5" t="str">
        <f ca="1">IFERROR(IF(Loan_Not_Paid*Values_Entered,Payment_Number,""), "")</f>
        <v/>
      </c>
      <c r="C292" s="3" t="str">
        <f ca="1">IFERROR(IF(Loan_Not_Paid*Values_Entered,Payment_Date,""), "")</f>
        <v/>
      </c>
      <c r="D292" s="6" t="str">
        <f ca="1">IFERROR(IF(Loan_Not_Paid*Values_Entered,Beginning_Balance,""), "")</f>
        <v/>
      </c>
      <c r="E292" s="6" t="str">
        <f ca="1">IFERROR(IF(Loan_Not_Paid*Values_Entered,Monthly_Payment,""), "")</f>
        <v/>
      </c>
      <c r="F292" s="6" t="str">
        <f ca="1">IFERROR(IF(Loan_Not_Paid*Values_Entered,Principal,""), "")</f>
        <v/>
      </c>
      <c r="G292" s="6" t="str">
        <f ca="1">IFERROR(IF(Loan_Not_Paid*Values_Entered,Interest,""), "")</f>
        <v/>
      </c>
      <c r="H292" s="6" t="str">
        <f ca="1">IFERROR(IF(Loan_Not_Paid*Values_Entered,Ending_Balance,""), "")</f>
        <v/>
      </c>
    </row>
    <row r="293" spans="2:8" x14ac:dyDescent="0.3">
      <c r="B293" s="5" t="str">
        <f ca="1">IFERROR(IF(Loan_Not_Paid*Values_Entered,Payment_Number,""), "")</f>
        <v/>
      </c>
      <c r="C293" s="3" t="str">
        <f ca="1">IFERROR(IF(Loan_Not_Paid*Values_Entered,Payment_Date,""), "")</f>
        <v/>
      </c>
      <c r="D293" s="6" t="str">
        <f ca="1">IFERROR(IF(Loan_Not_Paid*Values_Entered,Beginning_Balance,""), "")</f>
        <v/>
      </c>
      <c r="E293" s="6" t="str">
        <f ca="1">IFERROR(IF(Loan_Not_Paid*Values_Entered,Monthly_Payment,""), "")</f>
        <v/>
      </c>
      <c r="F293" s="6" t="str">
        <f ca="1">IFERROR(IF(Loan_Not_Paid*Values_Entered,Principal,""), "")</f>
        <v/>
      </c>
      <c r="G293" s="6" t="str">
        <f ca="1">IFERROR(IF(Loan_Not_Paid*Values_Entered,Interest,""), "")</f>
        <v/>
      </c>
      <c r="H293" s="6" t="str">
        <f ca="1">IFERROR(IF(Loan_Not_Paid*Values_Entered,Ending_Balance,""), "")</f>
        <v/>
      </c>
    </row>
    <row r="294" spans="2:8" x14ac:dyDescent="0.3">
      <c r="B294" s="5" t="str">
        <f ca="1">IFERROR(IF(Loan_Not_Paid*Values_Entered,Payment_Number,""), "")</f>
        <v/>
      </c>
      <c r="C294" s="3" t="str">
        <f ca="1">IFERROR(IF(Loan_Not_Paid*Values_Entered,Payment_Date,""), "")</f>
        <v/>
      </c>
      <c r="D294" s="6" t="str">
        <f ca="1">IFERROR(IF(Loan_Not_Paid*Values_Entered,Beginning_Balance,""), "")</f>
        <v/>
      </c>
      <c r="E294" s="6" t="str">
        <f ca="1">IFERROR(IF(Loan_Not_Paid*Values_Entered,Monthly_Payment,""), "")</f>
        <v/>
      </c>
      <c r="F294" s="6" t="str">
        <f ca="1">IFERROR(IF(Loan_Not_Paid*Values_Entered,Principal,""), "")</f>
        <v/>
      </c>
      <c r="G294" s="6" t="str">
        <f ca="1">IFERROR(IF(Loan_Not_Paid*Values_Entered,Interest,""), "")</f>
        <v/>
      </c>
      <c r="H294" s="6" t="str">
        <f ca="1">IFERROR(IF(Loan_Not_Paid*Values_Entered,Ending_Balance,""), "")</f>
        <v/>
      </c>
    </row>
    <row r="295" spans="2:8" x14ac:dyDescent="0.3">
      <c r="B295" s="5" t="str">
        <f ca="1">IFERROR(IF(Loan_Not_Paid*Values_Entered,Payment_Number,""), "")</f>
        <v/>
      </c>
      <c r="C295" s="3" t="str">
        <f ca="1">IFERROR(IF(Loan_Not_Paid*Values_Entered,Payment_Date,""), "")</f>
        <v/>
      </c>
      <c r="D295" s="6" t="str">
        <f ca="1">IFERROR(IF(Loan_Not_Paid*Values_Entered,Beginning_Balance,""), "")</f>
        <v/>
      </c>
      <c r="E295" s="6" t="str">
        <f ca="1">IFERROR(IF(Loan_Not_Paid*Values_Entered,Monthly_Payment,""), "")</f>
        <v/>
      </c>
      <c r="F295" s="6" t="str">
        <f ca="1">IFERROR(IF(Loan_Not_Paid*Values_Entered,Principal,""), "")</f>
        <v/>
      </c>
      <c r="G295" s="6" t="str">
        <f ca="1">IFERROR(IF(Loan_Not_Paid*Values_Entered,Interest,""), "")</f>
        <v/>
      </c>
      <c r="H295" s="6" t="str">
        <f ca="1">IFERROR(IF(Loan_Not_Paid*Values_Entered,Ending_Balance,""), "")</f>
        <v/>
      </c>
    </row>
    <row r="296" spans="2:8" x14ac:dyDescent="0.3">
      <c r="B296" s="5" t="str">
        <f ca="1">IFERROR(IF(Loan_Not_Paid*Values_Entered,Payment_Number,""), "")</f>
        <v/>
      </c>
      <c r="C296" s="3" t="str">
        <f ca="1">IFERROR(IF(Loan_Not_Paid*Values_Entered,Payment_Date,""), "")</f>
        <v/>
      </c>
      <c r="D296" s="6" t="str">
        <f ca="1">IFERROR(IF(Loan_Not_Paid*Values_Entered,Beginning_Balance,""), "")</f>
        <v/>
      </c>
      <c r="E296" s="6" t="str">
        <f ca="1">IFERROR(IF(Loan_Not_Paid*Values_Entered,Monthly_Payment,""), "")</f>
        <v/>
      </c>
      <c r="F296" s="6" t="str">
        <f ca="1">IFERROR(IF(Loan_Not_Paid*Values_Entered,Principal,""), "")</f>
        <v/>
      </c>
      <c r="G296" s="6" t="str">
        <f ca="1">IFERROR(IF(Loan_Not_Paid*Values_Entered,Interest,""), "")</f>
        <v/>
      </c>
      <c r="H296" s="6" t="str">
        <f ca="1">IFERROR(IF(Loan_Not_Paid*Values_Entered,Ending_Balance,""), "")</f>
        <v/>
      </c>
    </row>
    <row r="297" spans="2:8" x14ac:dyDescent="0.3">
      <c r="B297" s="5" t="str">
        <f ca="1">IFERROR(IF(Loan_Not_Paid*Values_Entered,Payment_Number,""), "")</f>
        <v/>
      </c>
      <c r="C297" s="3" t="str">
        <f ca="1">IFERROR(IF(Loan_Not_Paid*Values_Entered,Payment_Date,""), "")</f>
        <v/>
      </c>
      <c r="D297" s="6" t="str">
        <f ca="1">IFERROR(IF(Loan_Not_Paid*Values_Entered,Beginning_Balance,""), "")</f>
        <v/>
      </c>
      <c r="E297" s="6" t="str">
        <f ca="1">IFERROR(IF(Loan_Not_Paid*Values_Entered,Monthly_Payment,""), "")</f>
        <v/>
      </c>
      <c r="F297" s="6" t="str">
        <f ca="1">IFERROR(IF(Loan_Not_Paid*Values_Entered,Principal,""), "")</f>
        <v/>
      </c>
      <c r="G297" s="6" t="str">
        <f ca="1">IFERROR(IF(Loan_Not_Paid*Values_Entered,Interest,""), "")</f>
        <v/>
      </c>
      <c r="H297" s="6" t="str">
        <f ca="1">IFERROR(IF(Loan_Not_Paid*Values_Entered,Ending_Balance,""), "")</f>
        <v/>
      </c>
    </row>
    <row r="298" spans="2:8" x14ac:dyDescent="0.3">
      <c r="B298" s="5" t="str">
        <f ca="1">IFERROR(IF(Loan_Not_Paid*Values_Entered,Payment_Number,""), "")</f>
        <v/>
      </c>
      <c r="C298" s="3" t="str">
        <f ca="1">IFERROR(IF(Loan_Not_Paid*Values_Entered,Payment_Date,""), "")</f>
        <v/>
      </c>
      <c r="D298" s="6" t="str">
        <f ca="1">IFERROR(IF(Loan_Not_Paid*Values_Entered,Beginning_Balance,""), "")</f>
        <v/>
      </c>
      <c r="E298" s="6" t="str">
        <f ca="1">IFERROR(IF(Loan_Not_Paid*Values_Entered,Monthly_Payment,""), "")</f>
        <v/>
      </c>
      <c r="F298" s="6" t="str">
        <f ca="1">IFERROR(IF(Loan_Not_Paid*Values_Entered,Principal,""), "")</f>
        <v/>
      </c>
      <c r="G298" s="6" t="str">
        <f ca="1">IFERROR(IF(Loan_Not_Paid*Values_Entered,Interest,""), "")</f>
        <v/>
      </c>
      <c r="H298" s="6" t="str">
        <f ca="1">IFERROR(IF(Loan_Not_Paid*Values_Entered,Ending_Balance,""), "")</f>
        <v/>
      </c>
    </row>
    <row r="299" spans="2:8" x14ac:dyDescent="0.3">
      <c r="B299" s="5" t="str">
        <f ca="1">IFERROR(IF(Loan_Not_Paid*Values_Entered,Payment_Number,""), "")</f>
        <v/>
      </c>
      <c r="C299" s="3" t="str">
        <f ca="1">IFERROR(IF(Loan_Not_Paid*Values_Entered,Payment_Date,""), "")</f>
        <v/>
      </c>
      <c r="D299" s="6" t="str">
        <f ca="1">IFERROR(IF(Loan_Not_Paid*Values_Entered,Beginning_Balance,""), "")</f>
        <v/>
      </c>
      <c r="E299" s="6" t="str">
        <f ca="1">IFERROR(IF(Loan_Not_Paid*Values_Entered,Monthly_Payment,""), "")</f>
        <v/>
      </c>
      <c r="F299" s="6" t="str">
        <f ca="1">IFERROR(IF(Loan_Not_Paid*Values_Entered,Principal,""), "")</f>
        <v/>
      </c>
      <c r="G299" s="6" t="str">
        <f ca="1">IFERROR(IF(Loan_Not_Paid*Values_Entered,Interest,""), "")</f>
        <v/>
      </c>
      <c r="H299" s="6" t="str">
        <f ca="1">IFERROR(IF(Loan_Not_Paid*Values_Entered,Ending_Balance,""), "")</f>
        <v/>
      </c>
    </row>
    <row r="300" spans="2:8" x14ac:dyDescent="0.3">
      <c r="B300" s="5" t="str">
        <f ca="1">IFERROR(IF(Loan_Not_Paid*Values_Entered,Payment_Number,""), "")</f>
        <v/>
      </c>
      <c r="C300" s="3" t="str">
        <f ca="1">IFERROR(IF(Loan_Not_Paid*Values_Entered,Payment_Date,""), "")</f>
        <v/>
      </c>
      <c r="D300" s="6" t="str">
        <f ca="1">IFERROR(IF(Loan_Not_Paid*Values_Entered,Beginning_Balance,""), "")</f>
        <v/>
      </c>
      <c r="E300" s="6" t="str">
        <f ca="1">IFERROR(IF(Loan_Not_Paid*Values_Entered,Monthly_Payment,""), "")</f>
        <v/>
      </c>
      <c r="F300" s="6" t="str">
        <f ca="1">IFERROR(IF(Loan_Not_Paid*Values_Entered,Principal,""), "")</f>
        <v/>
      </c>
      <c r="G300" s="6" t="str">
        <f ca="1">IFERROR(IF(Loan_Not_Paid*Values_Entered,Interest,""), "")</f>
        <v/>
      </c>
      <c r="H300" s="6" t="str">
        <f ca="1">IFERROR(IF(Loan_Not_Paid*Values_Entered,Ending_Balance,""), "")</f>
        <v/>
      </c>
    </row>
    <row r="301" spans="2:8" x14ac:dyDescent="0.3">
      <c r="B301" s="5" t="str">
        <f ca="1">IFERROR(IF(Loan_Not_Paid*Values_Entered,Payment_Number,""), "")</f>
        <v/>
      </c>
      <c r="C301" s="3" t="str">
        <f ca="1">IFERROR(IF(Loan_Not_Paid*Values_Entered,Payment_Date,""), "")</f>
        <v/>
      </c>
      <c r="D301" s="6" t="str">
        <f ca="1">IFERROR(IF(Loan_Not_Paid*Values_Entered,Beginning_Balance,""), "")</f>
        <v/>
      </c>
      <c r="E301" s="6" t="str">
        <f ca="1">IFERROR(IF(Loan_Not_Paid*Values_Entered,Monthly_Payment,""), "")</f>
        <v/>
      </c>
      <c r="F301" s="6" t="str">
        <f ca="1">IFERROR(IF(Loan_Not_Paid*Values_Entered,Principal,""), "")</f>
        <v/>
      </c>
      <c r="G301" s="6" t="str">
        <f ca="1">IFERROR(IF(Loan_Not_Paid*Values_Entered,Interest,""), "")</f>
        <v/>
      </c>
      <c r="H301" s="6" t="str">
        <f ca="1">IFERROR(IF(Loan_Not_Paid*Values_Entered,Ending_Balance,""), "")</f>
        <v/>
      </c>
    </row>
    <row r="302" spans="2:8" x14ac:dyDescent="0.3">
      <c r="B302" s="5" t="str">
        <f ca="1">IFERROR(IF(Loan_Not_Paid*Values_Entered,Payment_Number,""), "")</f>
        <v/>
      </c>
      <c r="C302" s="3" t="str">
        <f ca="1">IFERROR(IF(Loan_Not_Paid*Values_Entered,Payment_Date,""), "")</f>
        <v/>
      </c>
      <c r="D302" s="6" t="str">
        <f ca="1">IFERROR(IF(Loan_Not_Paid*Values_Entered,Beginning_Balance,""), "")</f>
        <v/>
      </c>
      <c r="E302" s="6" t="str">
        <f ca="1">IFERROR(IF(Loan_Not_Paid*Values_Entered,Monthly_Payment,""), "")</f>
        <v/>
      </c>
      <c r="F302" s="6" t="str">
        <f ca="1">IFERROR(IF(Loan_Not_Paid*Values_Entered,Principal,""), "")</f>
        <v/>
      </c>
      <c r="G302" s="6" t="str">
        <f ca="1">IFERROR(IF(Loan_Not_Paid*Values_Entered,Interest,""), "")</f>
        <v/>
      </c>
      <c r="H302" s="6" t="str">
        <f ca="1">IFERROR(IF(Loan_Not_Paid*Values_Entered,Ending_Balance,""), "")</f>
        <v/>
      </c>
    </row>
    <row r="303" spans="2:8" x14ac:dyDescent="0.3">
      <c r="B303" s="5" t="str">
        <f ca="1">IFERROR(IF(Loan_Not_Paid*Values_Entered,Payment_Number,""), "")</f>
        <v/>
      </c>
      <c r="C303" s="3" t="str">
        <f ca="1">IFERROR(IF(Loan_Not_Paid*Values_Entered,Payment_Date,""), "")</f>
        <v/>
      </c>
      <c r="D303" s="6" t="str">
        <f ca="1">IFERROR(IF(Loan_Not_Paid*Values_Entered,Beginning_Balance,""), "")</f>
        <v/>
      </c>
      <c r="E303" s="6" t="str">
        <f ca="1">IFERROR(IF(Loan_Not_Paid*Values_Entered,Monthly_Payment,""), "")</f>
        <v/>
      </c>
      <c r="F303" s="6" t="str">
        <f ca="1">IFERROR(IF(Loan_Not_Paid*Values_Entered,Principal,""), "")</f>
        <v/>
      </c>
      <c r="G303" s="6" t="str">
        <f ca="1">IFERROR(IF(Loan_Not_Paid*Values_Entered,Interest,""), "")</f>
        <v/>
      </c>
      <c r="H303" s="6" t="str">
        <f ca="1">IFERROR(IF(Loan_Not_Paid*Values_Entered,Ending_Balance,""), "")</f>
        <v/>
      </c>
    </row>
    <row r="304" spans="2:8" x14ac:dyDescent="0.3">
      <c r="B304" s="5" t="str">
        <f ca="1">IFERROR(IF(Loan_Not_Paid*Values_Entered,Payment_Number,""), "")</f>
        <v/>
      </c>
      <c r="C304" s="3" t="str">
        <f ca="1">IFERROR(IF(Loan_Not_Paid*Values_Entered,Payment_Date,""), "")</f>
        <v/>
      </c>
      <c r="D304" s="6" t="str">
        <f ca="1">IFERROR(IF(Loan_Not_Paid*Values_Entered,Beginning_Balance,""), "")</f>
        <v/>
      </c>
      <c r="E304" s="6" t="str">
        <f ca="1">IFERROR(IF(Loan_Not_Paid*Values_Entered,Monthly_Payment,""), "")</f>
        <v/>
      </c>
      <c r="F304" s="6" t="str">
        <f ca="1">IFERROR(IF(Loan_Not_Paid*Values_Entered,Principal,""), "")</f>
        <v/>
      </c>
      <c r="G304" s="6" t="str">
        <f ca="1">IFERROR(IF(Loan_Not_Paid*Values_Entered,Interest,""), "")</f>
        <v/>
      </c>
      <c r="H304" s="6" t="str">
        <f ca="1">IFERROR(IF(Loan_Not_Paid*Values_Entered,Ending_Balance,""), "")</f>
        <v/>
      </c>
    </row>
    <row r="305" spans="2:8" x14ac:dyDescent="0.3">
      <c r="B305" s="5" t="str">
        <f ca="1">IFERROR(IF(Loan_Not_Paid*Values_Entered,Payment_Number,""), "")</f>
        <v/>
      </c>
      <c r="C305" s="3" t="str">
        <f ca="1">IFERROR(IF(Loan_Not_Paid*Values_Entered,Payment_Date,""), "")</f>
        <v/>
      </c>
      <c r="D305" s="6" t="str">
        <f ca="1">IFERROR(IF(Loan_Not_Paid*Values_Entered,Beginning_Balance,""), "")</f>
        <v/>
      </c>
      <c r="E305" s="6" t="str">
        <f ca="1">IFERROR(IF(Loan_Not_Paid*Values_Entered,Monthly_Payment,""), "")</f>
        <v/>
      </c>
      <c r="F305" s="6" t="str">
        <f ca="1">IFERROR(IF(Loan_Not_Paid*Values_Entered,Principal,""), "")</f>
        <v/>
      </c>
      <c r="G305" s="6" t="str">
        <f ca="1">IFERROR(IF(Loan_Not_Paid*Values_Entered,Interest,""), "")</f>
        <v/>
      </c>
      <c r="H305" s="6" t="str">
        <f ca="1">IFERROR(IF(Loan_Not_Paid*Values_Entered,Ending_Balance,""), "")</f>
        <v/>
      </c>
    </row>
    <row r="306" spans="2:8" x14ac:dyDescent="0.3">
      <c r="B306" s="5" t="str">
        <f ca="1">IFERROR(IF(Loan_Not_Paid*Values_Entered,Payment_Number,""), "")</f>
        <v/>
      </c>
      <c r="C306" s="3" t="str">
        <f ca="1">IFERROR(IF(Loan_Not_Paid*Values_Entered,Payment_Date,""), "")</f>
        <v/>
      </c>
      <c r="D306" s="6" t="str">
        <f ca="1">IFERROR(IF(Loan_Not_Paid*Values_Entered,Beginning_Balance,""), "")</f>
        <v/>
      </c>
      <c r="E306" s="6" t="str">
        <f ca="1">IFERROR(IF(Loan_Not_Paid*Values_Entered,Monthly_Payment,""), "")</f>
        <v/>
      </c>
      <c r="F306" s="6" t="str">
        <f ca="1">IFERROR(IF(Loan_Not_Paid*Values_Entered,Principal,""), "")</f>
        <v/>
      </c>
      <c r="G306" s="6" t="str">
        <f ca="1">IFERROR(IF(Loan_Not_Paid*Values_Entered,Interest,""), "")</f>
        <v/>
      </c>
      <c r="H306" s="6" t="str">
        <f ca="1">IFERROR(IF(Loan_Not_Paid*Values_Entered,Ending_Balance,""), "")</f>
        <v/>
      </c>
    </row>
    <row r="307" spans="2:8" x14ac:dyDescent="0.3">
      <c r="B307" s="5" t="str">
        <f ca="1">IFERROR(IF(Loan_Not_Paid*Values_Entered,Payment_Number,""), "")</f>
        <v/>
      </c>
      <c r="C307" s="3" t="str">
        <f ca="1">IFERROR(IF(Loan_Not_Paid*Values_Entered,Payment_Date,""), "")</f>
        <v/>
      </c>
      <c r="D307" s="6" t="str">
        <f ca="1">IFERROR(IF(Loan_Not_Paid*Values_Entered,Beginning_Balance,""), "")</f>
        <v/>
      </c>
      <c r="E307" s="6" t="str">
        <f ca="1">IFERROR(IF(Loan_Not_Paid*Values_Entered,Monthly_Payment,""), "")</f>
        <v/>
      </c>
      <c r="F307" s="6" t="str">
        <f ca="1">IFERROR(IF(Loan_Not_Paid*Values_Entered,Principal,""), "")</f>
        <v/>
      </c>
      <c r="G307" s="6" t="str">
        <f ca="1">IFERROR(IF(Loan_Not_Paid*Values_Entered,Interest,""), "")</f>
        <v/>
      </c>
      <c r="H307" s="6" t="str">
        <f ca="1">IFERROR(IF(Loan_Not_Paid*Values_Entered,Ending_Balance,""), "")</f>
        <v/>
      </c>
    </row>
    <row r="308" spans="2:8" x14ac:dyDescent="0.3">
      <c r="B308" s="5" t="str">
        <f ca="1">IFERROR(IF(Loan_Not_Paid*Values_Entered,Payment_Number,""), "")</f>
        <v/>
      </c>
      <c r="C308" s="3" t="str">
        <f ca="1">IFERROR(IF(Loan_Not_Paid*Values_Entered,Payment_Date,""), "")</f>
        <v/>
      </c>
      <c r="D308" s="6" t="str">
        <f ca="1">IFERROR(IF(Loan_Not_Paid*Values_Entered,Beginning_Balance,""), "")</f>
        <v/>
      </c>
      <c r="E308" s="6" t="str">
        <f ca="1">IFERROR(IF(Loan_Not_Paid*Values_Entered,Monthly_Payment,""), "")</f>
        <v/>
      </c>
      <c r="F308" s="6" t="str">
        <f ca="1">IFERROR(IF(Loan_Not_Paid*Values_Entered,Principal,""), "")</f>
        <v/>
      </c>
      <c r="G308" s="6" t="str">
        <f ca="1">IFERROR(IF(Loan_Not_Paid*Values_Entered,Interest,""), "")</f>
        <v/>
      </c>
      <c r="H308" s="6" t="str">
        <f ca="1">IFERROR(IF(Loan_Not_Paid*Values_Entered,Ending_Balance,""), "")</f>
        <v/>
      </c>
    </row>
    <row r="309" spans="2:8" x14ac:dyDescent="0.3">
      <c r="B309" s="5" t="str">
        <f ca="1">IFERROR(IF(Loan_Not_Paid*Values_Entered,Payment_Number,""), "")</f>
        <v/>
      </c>
      <c r="C309" s="3" t="str">
        <f ca="1">IFERROR(IF(Loan_Not_Paid*Values_Entered,Payment_Date,""), "")</f>
        <v/>
      </c>
      <c r="D309" s="6" t="str">
        <f ca="1">IFERROR(IF(Loan_Not_Paid*Values_Entered,Beginning_Balance,""), "")</f>
        <v/>
      </c>
      <c r="E309" s="6" t="str">
        <f ca="1">IFERROR(IF(Loan_Not_Paid*Values_Entered,Monthly_Payment,""), "")</f>
        <v/>
      </c>
      <c r="F309" s="6" t="str">
        <f ca="1">IFERROR(IF(Loan_Not_Paid*Values_Entered,Principal,""), "")</f>
        <v/>
      </c>
      <c r="G309" s="6" t="str">
        <f ca="1">IFERROR(IF(Loan_Not_Paid*Values_Entered,Interest,""), "")</f>
        <v/>
      </c>
      <c r="H309" s="6" t="str">
        <f ca="1">IFERROR(IF(Loan_Not_Paid*Values_Entered,Ending_Balance,""), "")</f>
        <v/>
      </c>
    </row>
    <row r="310" spans="2:8" x14ac:dyDescent="0.3">
      <c r="B310" s="5" t="str">
        <f ca="1">IFERROR(IF(Loan_Not_Paid*Values_Entered,Payment_Number,""), "")</f>
        <v/>
      </c>
      <c r="C310" s="3" t="str">
        <f ca="1">IFERROR(IF(Loan_Not_Paid*Values_Entered,Payment_Date,""), "")</f>
        <v/>
      </c>
      <c r="D310" s="6" t="str">
        <f ca="1">IFERROR(IF(Loan_Not_Paid*Values_Entered,Beginning_Balance,""), "")</f>
        <v/>
      </c>
      <c r="E310" s="6" t="str">
        <f ca="1">IFERROR(IF(Loan_Not_Paid*Values_Entered,Monthly_Payment,""), "")</f>
        <v/>
      </c>
      <c r="F310" s="6" t="str">
        <f ca="1">IFERROR(IF(Loan_Not_Paid*Values_Entered,Principal,""), "")</f>
        <v/>
      </c>
      <c r="G310" s="6" t="str">
        <f ca="1">IFERROR(IF(Loan_Not_Paid*Values_Entered,Interest,""), "")</f>
        <v/>
      </c>
      <c r="H310" s="6" t="str">
        <f ca="1">IFERROR(IF(Loan_Not_Paid*Values_Entered,Ending_Balance,""), "")</f>
        <v/>
      </c>
    </row>
    <row r="311" spans="2:8" x14ac:dyDescent="0.3">
      <c r="B311" s="5" t="str">
        <f ca="1">IFERROR(IF(Loan_Not_Paid*Values_Entered,Payment_Number,""), "")</f>
        <v/>
      </c>
      <c r="C311" s="3" t="str">
        <f ca="1">IFERROR(IF(Loan_Not_Paid*Values_Entered,Payment_Date,""), "")</f>
        <v/>
      </c>
      <c r="D311" s="6" t="str">
        <f ca="1">IFERROR(IF(Loan_Not_Paid*Values_Entered,Beginning_Balance,""), "")</f>
        <v/>
      </c>
      <c r="E311" s="6" t="str">
        <f ca="1">IFERROR(IF(Loan_Not_Paid*Values_Entered,Monthly_Payment,""), "")</f>
        <v/>
      </c>
      <c r="F311" s="6" t="str">
        <f ca="1">IFERROR(IF(Loan_Not_Paid*Values_Entered,Principal,""), "")</f>
        <v/>
      </c>
      <c r="G311" s="6" t="str">
        <f ca="1">IFERROR(IF(Loan_Not_Paid*Values_Entered,Interest,""), "")</f>
        <v/>
      </c>
      <c r="H311" s="6" t="str">
        <f ca="1">IFERROR(IF(Loan_Not_Paid*Values_Entered,Ending_Balance,""), "")</f>
        <v/>
      </c>
    </row>
    <row r="312" spans="2:8" x14ac:dyDescent="0.3">
      <c r="B312" s="5" t="str">
        <f ca="1">IFERROR(IF(Loan_Not_Paid*Values_Entered,Payment_Number,""), "")</f>
        <v/>
      </c>
      <c r="C312" s="3" t="str">
        <f ca="1">IFERROR(IF(Loan_Not_Paid*Values_Entered,Payment_Date,""), "")</f>
        <v/>
      </c>
      <c r="D312" s="6" t="str">
        <f ca="1">IFERROR(IF(Loan_Not_Paid*Values_Entered,Beginning_Balance,""), "")</f>
        <v/>
      </c>
      <c r="E312" s="6" t="str">
        <f ca="1">IFERROR(IF(Loan_Not_Paid*Values_Entered,Monthly_Payment,""), "")</f>
        <v/>
      </c>
      <c r="F312" s="6" t="str">
        <f ca="1">IFERROR(IF(Loan_Not_Paid*Values_Entered,Principal,""), "")</f>
        <v/>
      </c>
      <c r="G312" s="6" t="str">
        <f ca="1">IFERROR(IF(Loan_Not_Paid*Values_Entered,Interest,""), "")</f>
        <v/>
      </c>
      <c r="H312" s="6" t="str">
        <f ca="1">IFERROR(IF(Loan_Not_Paid*Values_Entered,Ending_Balance,""), "")</f>
        <v/>
      </c>
    </row>
    <row r="313" spans="2:8" x14ac:dyDescent="0.3">
      <c r="B313" s="5" t="str">
        <f ca="1">IFERROR(IF(Loan_Not_Paid*Values_Entered,Payment_Number,""), "")</f>
        <v/>
      </c>
      <c r="C313" s="3" t="str">
        <f ca="1">IFERROR(IF(Loan_Not_Paid*Values_Entered,Payment_Date,""), "")</f>
        <v/>
      </c>
      <c r="D313" s="6" t="str">
        <f ca="1">IFERROR(IF(Loan_Not_Paid*Values_Entered,Beginning_Balance,""), "")</f>
        <v/>
      </c>
      <c r="E313" s="6" t="str">
        <f ca="1">IFERROR(IF(Loan_Not_Paid*Values_Entered,Monthly_Payment,""), "")</f>
        <v/>
      </c>
      <c r="F313" s="6" t="str">
        <f ca="1">IFERROR(IF(Loan_Not_Paid*Values_Entered,Principal,""), "")</f>
        <v/>
      </c>
      <c r="G313" s="6" t="str">
        <f ca="1">IFERROR(IF(Loan_Not_Paid*Values_Entered,Interest,""), "")</f>
        <v/>
      </c>
      <c r="H313" s="6" t="str">
        <f ca="1">IFERROR(IF(Loan_Not_Paid*Values_Entered,Ending_Balance,""), "")</f>
        <v/>
      </c>
    </row>
    <row r="314" spans="2:8" x14ac:dyDescent="0.3">
      <c r="B314" s="5" t="str">
        <f ca="1">IFERROR(IF(Loan_Not_Paid*Values_Entered,Payment_Number,""), "")</f>
        <v/>
      </c>
      <c r="C314" s="3" t="str">
        <f ca="1">IFERROR(IF(Loan_Not_Paid*Values_Entered,Payment_Date,""), "")</f>
        <v/>
      </c>
      <c r="D314" s="6" t="str">
        <f ca="1">IFERROR(IF(Loan_Not_Paid*Values_Entered,Beginning_Balance,""), "")</f>
        <v/>
      </c>
      <c r="E314" s="6" t="str">
        <f ca="1">IFERROR(IF(Loan_Not_Paid*Values_Entered,Monthly_Payment,""), "")</f>
        <v/>
      </c>
      <c r="F314" s="6" t="str">
        <f ca="1">IFERROR(IF(Loan_Not_Paid*Values_Entered,Principal,""), "")</f>
        <v/>
      </c>
      <c r="G314" s="6" t="str">
        <f ca="1">IFERROR(IF(Loan_Not_Paid*Values_Entered,Interest,""), "")</f>
        <v/>
      </c>
      <c r="H314" s="6" t="str">
        <f ca="1">IFERROR(IF(Loan_Not_Paid*Values_Entered,Ending_Balance,""), "")</f>
        <v/>
      </c>
    </row>
    <row r="315" spans="2:8" x14ac:dyDescent="0.3">
      <c r="B315" s="5" t="str">
        <f ca="1">IFERROR(IF(Loan_Not_Paid*Values_Entered,Payment_Number,""), "")</f>
        <v/>
      </c>
      <c r="C315" s="3" t="str">
        <f ca="1">IFERROR(IF(Loan_Not_Paid*Values_Entered,Payment_Date,""), "")</f>
        <v/>
      </c>
      <c r="D315" s="6" t="str">
        <f ca="1">IFERROR(IF(Loan_Not_Paid*Values_Entered,Beginning_Balance,""), "")</f>
        <v/>
      </c>
      <c r="E315" s="6" t="str">
        <f ca="1">IFERROR(IF(Loan_Not_Paid*Values_Entered,Monthly_Payment,""), "")</f>
        <v/>
      </c>
      <c r="F315" s="6" t="str">
        <f ca="1">IFERROR(IF(Loan_Not_Paid*Values_Entered,Principal,""), "")</f>
        <v/>
      </c>
      <c r="G315" s="6" t="str">
        <f ca="1">IFERROR(IF(Loan_Not_Paid*Values_Entered,Interest,""), "")</f>
        <v/>
      </c>
      <c r="H315" s="6" t="str">
        <f ca="1">IFERROR(IF(Loan_Not_Paid*Values_Entered,Ending_Balance,""), "")</f>
        <v/>
      </c>
    </row>
    <row r="316" spans="2:8" x14ac:dyDescent="0.3">
      <c r="B316" s="5" t="str">
        <f ca="1">IFERROR(IF(Loan_Not_Paid*Values_Entered,Payment_Number,""), "")</f>
        <v/>
      </c>
      <c r="C316" s="3" t="str">
        <f ca="1">IFERROR(IF(Loan_Not_Paid*Values_Entered,Payment_Date,""), "")</f>
        <v/>
      </c>
      <c r="D316" s="6" t="str">
        <f ca="1">IFERROR(IF(Loan_Not_Paid*Values_Entered,Beginning_Balance,""), "")</f>
        <v/>
      </c>
      <c r="E316" s="6" t="str">
        <f ca="1">IFERROR(IF(Loan_Not_Paid*Values_Entered,Monthly_Payment,""), "")</f>
        <v/>
      </c>
      <c r="F316" s="6" t="str">
        <f ca="1">IFERROR(IF(Loan_Not_Paid*Values_Entered,Principal,""), "")</f>
        <v/>
      </c>
      <c r="G316" s="6" t="str">
        <f ca="1">IFERROR(IF(Loan_Not_Paid*Values_Entered,Interest,""), "")</f>
        <v/>
      </c>
      <c r="H316" s="6" t="str">
        <f ca="1">IFERROR(IF(Loan_Not_Paid*Values_Entered,Ending_Balance,""), "")</f>
        <v/>
      </c>
    </row>
    <row r="317" spans="2:8" x14ac:dyDescent="0.3">
      <c r="B317" s="5" t="str">
        <f ca="1">IFERROR(IF(Loan_Not_Paid*Values_Entered,Payment_Number,""), "")</f>
        <v/>
      </c>
      <c r="C317" s="3" t="str">
        <f ca="1">IFERROR(IF(Loan_Not_Paid*Values_Entered,Payment_Date,""), "")</f>
        <v/>
      </c>
      <c r="D317" s="6" t="str">
        <f ca="1">IFERROR(IF(Loan_Not_Paid*Values_Entered,Beginning_Balance,""), "")</f>
        <v/>
      </c>
      <c r="E317" s="6" t="str">
        <f ca="1">IFERROR(IF(Loan_Not_Paid*Values_Entered,Monthly_Payment,""), "")</f>
        <v/>
      </c>
      <c r="F317" s="6" t="str">
        <f ca="1">IFERROR(IF(Loan_Not_Paid*Values_Entered,Principal,""), "")</f>
        <v/>
      </c>
      <c r="G317" s="6" t="str">
        <f ca="1">IFERROR(IF(Loan_Not_Paid*Values_Entered,Interest,""), "")</f>
        <v/>
      </c>
      <c r="H317" s="6" t="str">
        <f ca="1">IFERROR(IF(Loan_Not_Paid*Values_Entered,Ending_Balance,""), "")</f>
        <v/>
      </c>
    </row>
    <row r="318" spans="2:8" x14ac:dyDescent="0.3">
      <c r="B318" s="5" t="str">
        <f ca="1">IFERROR(IF(Loan_Not_Paid*Values_Entered,Payment_Number,""), "")</f>
        <v/>
      </c>
      <c r="C318" s="3" t="str">
        <f ca="1">IFERROR(IF(Loan_Not_Paid*Values_Entered,Payment_Date,""), "")</f>
        <v/>
      </c>
      <c r="D318" s="6" t="str">
        <f ca="1">IFERROR(IF(Loan_Not_Paid*Values_Entered,Beginning_Balance,""), "")</f>
        <v/>
      </c>
      <c r="E318" s="6" t="str">
        <f ca="1">IFERROR(IF(Loan_Not_Paid*Values_Entered,Monthly_Payment,""), "")</f>
        <v/>
      </c>
      <c r="F318" s="6" t="str">
        <f ca="1">IFERROR(IF(Loan_Not_Paid*Values_Entered,Principal,""), "")</f>
        <v/>
      </c>
      <c r="G318" s="6" t="str">
        <f ca="1">IFERROR(IF(Loan_Not_Paid*Values_Entered,Interest,""), "")</f>
        <v/>
      </c>
      <c r="H318" s="6" t="str">
        <f ca="1">IFERROR(IF(Loan_Not_Paid*Values_Entered,Ending_Balance,""), "")</f>
        <v/>
      </c>
    </row>
    <row r="319" spans="2:8" x14ac:dyDescent="0.3">
      <c r="B319" s="5" t="str">
        <f ca="1">IFERROR(IF(Loan_Not_Paid*Values_Entered,Payment_Number,""), "")</f>
        <v/>
      </c>
      <c r="C319" s="3" t="str">
        <f ca="1">IFERROR(IF(Loan_Not_Paid*Values_Entered,Payment_Date,""), "")</f>
        <v/>
      </c>
      <c r="D319" s="6" t="str">
        <f ca="1">IFERROR(IF(Loan_Not_Paid*Values_Entered,Beginning_Balance,""), "")</f>
        <v/>
      </c>
      <c r="E319" s="6" t="str">
        <f ca="1">IFERROR(IF(Loan_Not_Paid*Values_Entered,Monthly_Payment,""), "")</f>
        <v/>
      </c>
      <c r="F319" s="6" t="str">
        <f ca="1">IFERROR(IF(Loan_Not_Paid*Values_Entered,Principal,""), "")</f>
        <v/>
      </c>
      <c r="G319" s="6" t="str">
        <f ca="1">IFERROR(IF(Loan_Not_Paid*Values_Entered,Interest,""), "")</f>
        <v/>
      </c>
      <c r="H319" s="6" t="str">
        <f ca="1">IFERROR(IF(Loan_Not_Paid*Values_Entered,Ending_Balance,""), "")</f>
        <v/>
      </c>
    </row>
    <row r="320" spans="2:8" x14ac:dyDescent="0.3">
      <c r="B320" s="5" t="str">
        <f ca="1">IFERROR(IF(Loan_Not_Paid*Values_Entered,Payment_Number,""), "")</f>
        <v/>
      </c>
      <c r="C320" s="3" t="str">
        <f ca="1">IFERROR(IF(Loan_Not_Paid*Values_Entered,Payment_Date,""), "")</f>
        <v/>
      </c>
      <c r="D320" s="6" t="str">
        <f ca="1">IFERROR(IF(Loan_Not_Paid*Values_Entered,Beginning_Balance,""), "")</f>
        <v/>
      </c>
      <c r="E320" s="6" t="str">
        <f ca="1">IFERROR(IF(Loan_Not_Paid*Values_Entered,Monthly_Payment,""), "")</f>
        <v/>
      </c>
      <c r="F320" s="6" t="str">
        <f ca="1">IFERROR(IF(Loan_Not_Paid*Values_Entered,Principal,""), "")</f>
        <v/>
      </c>
      <c r="G320" s="6" t="str">
        <f ca="1">IFERROR(IF(Loan_Not_Paid*Values_Entered,Interest,""), "")</f>
        <v/>
      </c>
      <c r="H320" s="6" t="str">
        <f ca="1">IFERROR(IF(Loan_Not_Paid*Values_Entered,Ending_Balance,""), "")</f>
        <v/>
      </c>
    </row>
    <row r="321" spans="2:8" x14ac:dyDescent="0.3">
      <c r="B321" s="5" t="str">
        <f ca="1">IFERROR(IF(Loan_Not_Paid*Values_Entered,Payment_Number,""), "")</f>
        <v/>
      </c>
      <c r="C321" s="3" t="str">
        <f ca="1">IFERROR(IF(Loan_Not_Paid*Values_Entered,Payment_Date,""), "")</f>
        <v/>
      </c>
      <c r="D321" s="6" t="str">
        <f ca="1">IFERROR(IF(Loan_Not_Paid*Values_Entered,Beginning_Balance,""), "")</f>
        <v/>
      </c>
      <c r="E321" s="6" t="str">
        <f ca="1">IFERROR(IF(Loan_Not_Paid*Values_Entered,Monthly_Payment,""), "")</f>
        <v/>
      </c>
      <c r="F321" s="6" t="str">
        <f ca="1">IFERROR(IF(Loan_Not_Paid*Values_Entered,Principal,""), "")</f>
        <v/>
      </c>
      <c r="G321" s="6" t="str">
        <f ca="1">IFERROR(IF(Loan_Not_Paid*Values_Entered,Interest,""), "")</f>
        <v/>
      </c>
      <c r="H321" s="6" t="str">
        <f ca="1">IFERROR(IF(Loan_Not_Paid*Values_Entered,Ending_Balance,""), "")</f>
        <v/>
      </c>
    </row>
    <row r="322" spans="2:8" x14ac:dyDescent="0.3">
      <c r="B322" s="5" t="str">
        <f ca="1">IFERROR(IF(Loan_Not_Paid*Values_Entered,Payment_Number,""), "")</f>
        <v/>
      </c>
      <c r="C322" s="3" t="str">
        <f ca="1">IFERROR(IF(Loan_Not_Paid*Values_Entered,Payment_Date,""), "")</f>
        <v/>
      </c>
      <c r="D322" s="6" t="str">
        <f ca="1">IFERROR(IF(Loan_Not_Paid*Values_Entered,Beginning_Balance,""), "")</f>
        <v/>
      </c>
      <c r="E322" s="6" t="str">
        <f ca="1">IFERROR(IF(Loan_Not_Paid*Values_Entered,Monthly_Payment,""), "")</f>
        <v/>
      </c>
      <c r="F322" s="6" t="str">
        <f ca="1">IFERROR(IF(Loan_Not_Paid*Values_Entered,Principal,""), "")</f>
        <v/>
      </c>
      <c r="G322" s="6" t="str">
        <f ca="1">IFERROR(IF(Loan_Not_Paid*Values_Entered,Interest,""), "")</f>
        <v/>
      </c>
      <c r="H322" s="6" t="str">
        <f ca="1">IFERROR(IF(Loan_Not_Paid*Values_Entered,Ending_Balance,""), "")</f>
        <v/>
      </c>
    </row>
    <row r="323" spans="2:8" x14ac:dyDescent="0.3">
      <c r="B323" s="5" t="str">
        <f ca="1">IFERROR(IF(Loan_Not_Paid*Values_Entered,Payment_Number,""), "")</f>
        <v/>
      </c>
      <c r="C323" s="3" t="str">
        <f ca="1">IFERROR(IF(Loan_Not_Paid*Values_Entered,Payment_Date,""), "")</f>
        <v/>
      </c>
      <c r="D323" s="6" t="str">
        <f ca="1">IFERROR(IF(Loan_Not_Paid*Values_Entered,Beginning_Balance,""), "")</f>
        <v/>
      </c>
      <c r="E323" s="6" t="str">
        <f ca="1">IFERROR(IF(Loan_Not_Paid*Values_Entered,Monthly_Payment,""), "")</f>
        <v/>
      </c>
      <c r="F323" s="6" t="str">
        <f ca="1">IFERROR(IF(Loan_Not_Paid*Values_Entered,Principal,""), "")</f>
        <v/>
      </c>
      <c r="G323" s="6" t="str">
        <f ca="1">IFERROR(IF(Loan_Not_Paid*Values_Entered,Interest,""), "")</f>
        <v/>
      </c>
      <c r="H323" s="6" t="str">
        <f ca="1">IFERROR(IF(Loan_Not_Paid*Values_Entered,Ending_Balance,""), "")</f>
        <v/>
      </c>
    </row>
    <row r="324" spans="2:8" x14ac:dyDescent="0.3">
      <c r="B324" s="5" t="str">
        <f ca="1">IFERROR(IF(Loan_Not_Paid*Values_Entered,Payment_Number,""), "")</f>
        <v/>
      </c>
      <c r="C324" s="3" t="str">
        <f ca="1">IFERROR(IF(Loan_Not_Paid*Values_Entered,Payment_Date,""), "")</f>
        <v/>
      </c>
      <c r="D324" s="6" t="str">
        <f ca="1">IFERROR(IF(Loan_Not_Paid*Values_Entered,Beginning_Balance,""), "")</f>
        <v/>
      </c>
      <c r="E324" s="6" t="str">
        <f ca="1">IFERROR(IF(Loan_Not_Paid*Values_Entered,Monthly_Payment,""), "")</f>
        <v/>
      </c>
      <c r="F324" s="6" t="str">
        <f ca="1">IFERROR(IF(Loan_Not_Paid*Values_Entered,Principal,""), "")</f>
        <v/>
      </c>
      <c r="G324" s="6" t="str">
        <f ca="1">IFERROR(IF(Loan_Not_Paid*Values_Entered,Interest,""), "")</f>
        <v/>
      </c>
      <c r="H324" s="6" t="str">
        <f ca="1">IFERROR(IF(Loan_Not_Paid*Values_Entered,Ending_Balance,""), "")</f>
        <v/>
      </c>
    </row>
    <row r="325" spans="2:8" x14ac:dyDescent="0.3">
      <c r="B325" s="5" t="str">
        <f ca="1">IFERROR(IF(Loan_Not_Paid*Values_Entered,Payment_Number,""), "")</f>
        <v/>
      </c>
      <c r="C325" s="3" t="str">
        <f ca="1">IFERROR(IF(Loan_Not_Paid*Values_Entered,Payment_Date,""), "")</f>
        <v/>
      </c>
      <c r="D325" s="6" t="str">
        <f ca="1">IFERROR(IF(Loan_Not_Paid*Values_Entered,Beginning_Balance,""), "")</f>
        <v/>
      </c>
      <c r="E325" s="6" t="str">
        <f ca="1">IFERROR(IF(Loan_Not_Paid*Values_Entered,Monthly_Payment,""), "")</f>
        <v/>
      </c>
      <c r="F325" s="6" t="str">
        <f ca="1">IFERROR(IF(Loan_Not_Paid*Values_Entered,Principal,""), "")</f>
        <v/>
      </c>
      <c r="G325" s="6" t="str">
        <f ca="1">IFERROR(IF(Loan_Not_Paid*Values_Entered,Interest,""), "")</f>
        <v/>
      </c>
      <c r="H325" s="6" t="str">
        <f ca="1">IFERROR(IF(Loan_Not_Paid*Values_Entered,Ending_Balance,""), "")</f>
        <v/>
      </c>
    </row>
    <row r="326" spans="2:8" x14ac:dyDescent="0.3">
      <c r="B326" s="5" t="str">
        <f ca="1">IFERROR(IF(Loan_Not_Paid*Values_Entered,Payment_Number,""), "")</f>
        <v/>
      </c>
      <c r="C326" s="3" t="str">
        <f ca="1">IFERROR(IF(Loan_Not_Paid*Values_Entered,Payment_Date,""), "")</f>
        <v/>
      </c>
      <c r="D326" s="6" t="str">
        <f ca="1">IFERROR(IF(Loan_Not_Paid*Values_Entered,Beginning_Balance,""), "")</f>
        <v/>
      </c>
      <c r="E326" s="6" t="str">
        <f ca="1">IFERROR(IF(Loan_Not_Paid*Values_Entered,Monthly_Payment,""), "")</f>
        <v/>
      </c>
      <c r="F326" s="6" t="str">
        <f ca="1">IFERROR(IF(Loan_Not_Paid*Values_Entered,Principal,""), "")</f>
        <v/>
      </c>
      <c r="G326" s="6" t="str">
        <f ca="1">IFERROR(IF(Loan_Not_Paid*Values_Entered,Interest,""), "")</f>
        <v/>
      </c>
      <c r="H326" s="6" t="str">
        <f ca="1">IFERROR(IF(Loan_Not_Paid*Values_Entered,Ending_Balance,""), "")</f>
        <v/>
      </c>
    </row>
    <row r="327" spans="2:8" x14ac:dyDescent="0.3">
      <c r="B327" s="5" t="str">
        <f ca="1">IFERROR(IF(Loan_Not_Paid*Values_Entered,Payment_Number,""), "")</f>
        <v/>
      </c>
      <c r="C327" s="3" t="str">
        <f ca="1">IFERROR(IF(Loan_Not_Paid*Values_Entered,Payment_Date,""), "")</f>
        <v/>
      </c>
      <c r="D327" s="6" t="str">
        <f ca="1">IFERROR(IF(Loan_Not_Paid*Values_Entered,Beginning_Balance,""), "")</f>
        <v/>
      </c>
      <c r="E327" s="6" t="str">
        <f ca="1">IFERROR(IF(Loan_Not_Paid*Values_Entered,Monthly_Payment,""), "")</f>
        <v/>
      </c>
      <c r="F327" s="6" t="str">
        <f ca="1">IFERROR(IF(Loan_Not_Paid*Values_Entered,Principal,""), "")</f>
        <v/>
      </c>
      <c r="G327" s="6" t="str">
        <f ca="1">IFERROR(IF(Loan_Not_Paid*Values_Entered,Interest,""), "")</f>
        <v/>
      </c>
      <c r="H327" s="6" t="str">
        <f ca="1">IFERROR(IF(Loan_Not_Paid*Values_Entered,Ending_Balance,""), "")</f>
        <v/>
      </c>
    </row>
    <row r="328" spans="2:8" x14ac:dyDescent="0.3">
      <c r="B328" s="5" t="str">
        <f ca="1">IFERROR(IF(Loan_Not_Paid*Values_Entered,Payment_Number,""), "")</f>
        <v/>
      </c>
      <c r="C328" s="3" t="str">
        <f ca="1">IFERROR(IF(Loan_Not_Paid*Values_Entered,Payment_Date,""), "")</f>
        <v/>
      </c>
      <c r="D328" s="6" t="str">
        <f ca="1">IFERROR(IF(Loan_Not_Paid*Values_Entered,Beginning_Balance,""), "")</f>
        <v/>
      </c>
      <c r="E328" s="6" t="str">
        <f ca="1">IFERROR(IF(Loan_Not_Paid*Values_Entered,Monthly_Payment,""), "")</f>
        <v/>
      </c>
      <c r="F328" s="6" t="str">
        <f ca="1">IFERROR(IF(Loan_Not_Paid*Values_Entered,Principal,""), "")</f>
        <v/>
      </c>
      <c r="G328" s="6" t="str">
        <f ca="1">IFERROR(IF(Loan_Not_Paid*Values_Entered,Interest,""), "")</f>
        <v/>
      </c>
      <c r="H328" s="6" t="str">
        <f ca="1">IFERROR(IF(Loan_Not_Paid*Values_Entered,Ending_Balance,""), "")</f>
        <v/>
      </c>
    </row>
    <row r="329" spans="2:8" x14ac:dyDescent="0.3">
      <c r="B329" s="5" t="str">
        <f ca="1">IFERROR(IF(Loan_Not_Paid*Values_Entered,Payment_Number,""), "")</f>
        <v/>
      </c>
      <c r="C329" s="3" t="str">
        <f ca="1">IFERROR(IF(Loan_Not_Paid*Values_Entered,Payment_Date,""), "")</f>
        <v/>
      </c>
      <c r="D329" s="6" t="str">
        <f ca="1">IFERROR(IF(Loan_Not_Paid*Values_Entered,Beginning_Balance,""), "")</f>
        <v/>
      </c>
      <c r="E329" s="6" t="str">
        <f ca="1">IFERROR(IF(Loan_Not_Paid*Values_Entered,Monthly_Payment,""), "")</f>
        <v/>
      </c>
      <c r="F329" s="6" t="str">
        <f ca="1">IFERROR(IF(Loan_Not_Paid*Values_Entered,Principal,""), "")</f>
        <v/>
      </c>
      <c r="G329" s="6" t="str">
        <f ca="1">IFERROR(IF(Loan_Not_Paid*Values_Entered,Interest,""), "")</f>
        <v/>
      </c>
      <c r="H329" s="6" t="str">
        <f ca="1">IFERROR(IF(Loan_Not_Paid*Values_Entered,Ending_Balance,""), "")</f>
        <v/>
      </c>
    </row>
    <row r="330" spans="2:8" x14ac:dyDescent="0.3">
      <c r="B330" s="5" t="str">
        <f ca="1">IFERROR(IF(Loan_Not_Paid*Values_Entered,Payment_Number,""), "")</f>
        <v/>
      </c>
      <c r="C330" s="3" t="str">
        <f ca="1">IFERROR(IF(Loan_Not_Paid*Values_Entered,Payment_Date,""), "")</f>
        <v/>
      </c>
      <c r="D330" s="6" t="str">
        <f ca="1">IFERROR(IF(Loan_Not_Paid*Values_Entered,Beginning_Balance,""), "")</f>
        <v/>
      </c>
      <c r="E330" s="6" t="str">
        <f ca="1">IFERROR(IF(Loan_Not_Paid*Values_Entered,Monthly_Payment,""), "")</f>
        <v/>
      </c>
      <c r="F330" s="6" t="str">
        <f ca="1">IFERROR(IF(Loan_Not_Paid*Values_Entered,Principal,""), "")</f>
        <v/>
      </c>
      <c r="G330" s="6" t="str">
        <f ca="1">IFERROR(IF(Loan_Not_Paid*Values_Entered,Interest,""), "")</f>
        <v/>
      </c>
      <c r="H330" s="6" t="str">
        <f ca="1">IFERROR(IF(Loan_Not_Paid*Values_Entered,Ending_Balance,""), "")</f>
        <v/>
      </c>
    </row>
    <row r="331" spans="2:8" x14ac:dyDescent="0.3">
      <c r="B331" s="5" t="str">
        <f ca="1">IFERROR(IF(Loan_Not_Paid*Values_Entered,Payment_Number,""), "")</f>
        <v/>
      </c>
      <c r="C331" s="3" t="str">
        <f ca="1">IFERROR(IF(Loan_Not_Paid*Values_Entered,Payment_Date,""), "")</f>
        <v/>
      </c>
      <c r="D331" s="6" t="str">
        <f ca="1">IFERROR(IF(Loan_Not_Paid*Values_Entered,Beginning_Balance,""), "")</f>
        <v/>
      </c>
      <c r="E331" s="6" t="str">
        <f ca="1">IFERROR(IF(Loan_Not_Paid*Values_Entered,Monthly_Payment,""), "")</f>
        <v/>
      </c>
      <c r="F331" s="6" t="str">
        <f ca="1">IFERROR(IF(Loan_Not_Paid*Values_Entered,Principal,""), "")</f>
        <v/>
      </c>
      <c r="G331" s="6" t="str">
        <f ca="1">IFERROR(IF(Loan_Not_Paid*Values_Entered,Interest,""), "")</f>
        <v/>
      </c>
      <c r="H331" s="6" t="str">
        <f ca="1">IFERROR(IF(Loan_Not_Paid*Values_Entered,Ending_Balance,""), "")</f>
        <v/>
      </c>
    </row>
    <row r="332" spans="2:8" x14ac:dyDescent="0.3">
      <c r="B332" s="5" t="str">
        <f ca="1">IFERROR(IF(Loan_Not_Paid*Values_Entered,Payment_Number,""), "")</f>
        <v/>
      </c>
      <c r="C332" s="3" t="str">
        <f ca="1">IFERROR(IF(Loan_Not_Paid*Values_Entered,Payment_Date,""), "")</f>
        <v/>
      </c>
      <c r="D332" s="6" t="str">
        <f ca="1">IFERROR(IF(Loan_Not_Paid*Values_Entered,Beginning_Balance,""), "")</f>
        <v/>
      </c>
      <c r="E332" s="6" t="str">
        <f ca="1">IFERROR(IF(Loan_Not_Paid*Values_Entered,Monthly_Payment,""), "")</f>
        <v/>
      </c>
      <c r="F332" s="6" t="str">
        <f ca="1">IFERROR(IF(Loan_Not_Paid*Values_Entered,Principal,""), "")</f>
        <v/>
      </c>
      <c r="G332" s="6" t="str">
        <f ca="1">IFERROR(IF(Loan_Not_Paid*Values_Entered,Interest,""), "")</f>
        <v/>
      </c>
      <c r="H332" s="6" t="str">
        <f ca="1">IFERROR(IF(Loan_Not_Paid*Values_Entered,Ending_Balance,""), "")</f>
        <v/>
      </c>
    </row>
    <row r="333" spans="2:8" x14ac:dyDescent="0.3">
      <c r="B333" s="5" t="str">
        <f ca="1">IFERROR(IF(Loan_Not_Paid*Values_Entered,Payment_Number,""), "")</f>
        <v/>
      </c>
      <c r="C333" s="3" t="str">
        <f ca="1">IFERROR(IF(Loan_Not_Paid*Values_Entered,Payment_Date,""), "")</f>
        <v/>
      </c>
      <c r="D333" s="6" t="str">
        <f ca="1">IFERROR(IF(Loan_Not_Paid*Values_Entered,Beginning_Balance,""), "")</f>
        <v/>
      </c>
      <c r="E333" s="6" t="str">
        <f ca="1">IFERROR(IF(Loan_Not_Paid*Values_Entered,Monthly_Payment,""), "")</f>
        <v/>
      </c>
      <c r="F333" s="6" t="str">
        <f ca="1">IFERROR(IF(Loan_Not_Paid*Values_Entered,Principal,""), "")</f>
        <v/>
      </c>
      <c r="G333" s="6" t="str">
        <f ca="1">IFERROR(IF(Loan_Not_Paid*Values_Entered,Interest,""), "")</f>
        <v/>
      </c>
      <c r="H333" s="6" t="str">
        <f ca="1">IFERROR(IF(Loan_Not_Paid*Values_Entered,Ending_Balance,""), "")</f>
        <v/>
      </c>
    </row>
    <row r="334" spans="2:8" x14ac:dyDescent="0.3">
      <c r="B334" s="5" t="str">
        <f ca="1">IFERROR(IF(Loan_Not_Paid*Values_Entered,Payment_Number,""), "")</f>
        <v/>
      </c>
      <c r="C334" s="3" t="str">
        <f ca="1">IFERROR(IF(Loan_Not_Paid*Values_Entered,Payment_Date,""), "")</f>
        <v/>
      </c>
      <c r="D334" s="6" t="str">
        <f ca="1">IFERROR(IF(Loan_Not_Paid*Values_Entered,Beginning_Balance,""), "")</f>
        <v/>
      </c>
      <c r="E334" s="6" t="str">
        <f ca="1">IFERROR(IF(Loan_Not_Paid*Values_Entered,Monthly_Payment,""), "")</f>
        <v/>
      </c>
      <c r="F334" s="6" t="str">
        <f ca="1">IFERROR(IF(Loan_Not_Paid*Values_Entered,Principal,""), "")</f>
        <v/>
      </c>
      <c r="G334" s="6" t="str">
        <f ca="1">IFERROR(IF(Loan_Not_Paid*Values_Entered,Interest,""), "")</f>
        <v/>
      </c>
      <c r="H334" s="6" t="str">
        <f ca="1">IFERROR(IF(Loan_Not_Paid*Values_Entered,Ending_Balance,""), "")</f>
        <v/>
      </c>
    </row>
    <row r="335" spans="2:8" x14ac:dyDescent="0.3">
      <c r="B335" s="5" t="str">
        <f ca="1">IFERROR(IF(Loan_Not_Paid*Values_Entered,Payment_Number,""), "")</f>
        <v/>
      </c>
      <c r="C335" s="3" t="str">
        <f ca="1">IFERROR(IF(Loan_Not_Paid*Values_Entered,Payment_Date,""), "")</f>
        <v/>
      </c>
      <c r="D335" s="6" t="str">
        <f ca="1">IFERROR(IF(Loan_Not_Paid*Values_Entered,Beginning_Balance,""), "")</f>
        <v/>
      </c>
      <c r="E335" s="6" t="str">
        <f ca="1">IFERROR(IF(Loan_Not_Paid*Values_Entered,Monthly_Payment,""), "")</f>
        <v/>
      </c>
      <c r="F335" s="6" t="str">
        <f ca="1">IFERROR(IF(Loan_Not_Paid*Values_Entered,Principal,""), "")</f>
        <v/>
      </c>
      <c r="G335" s="6" t="str">
        <f ca="1">IFERROR(IF(Loan_Not_Paid*Values_Entered,Interest,""), "")</f>
        <v/>
      </c>
      <c r="H335" s="6" t="str">
        <f ca="1">IFERROR(IF(Loan_Not_Paid*Values_Entered,Ending_Balance,""), "")</f>
        <v/>
      </c>
    </row>
    <row r="336" spans="2:8" x14ac:dyDescent="0.3">
      <c r="B336" s="5" t="str">
        <f ca="1">IFERROR(IF(Loan_Not_Paid*Values_Entered,Payment_Number,""), "")</f>
        <v/>
      </c>
      <c r="C336" s="3" t="str">
        <f ca="1">IFERROR(IF(Loan_Not_Paid*Values_Entered,Payment_Date,""), "")</f>
        <v/>
      </c>
      <c r="D336" s="6" t="str">
        <f ca="1">IFERROR(IF(Loan_Not_Paid*Values_Entered,Beginning_Balance,""), "")</f>
        <v/>
      </c>
      <c r="E336" s="6" t="str">
        <f ca="1">IFERROR(IF(Loan_Not_Paid*Values_Entered,Monthly_Payment,""), "")</f>
        <v/>
      </c>
      <c r="F336" s="6" t="str">
        <f ca="1">IFERROR(IF(Loan_Not_Paid*Values_Entered,Principal,""), "")</f>
        <v/>
      </c>
      <c r="G336" s="6" t="str">
        <f ca="1">IFERROR(IF(Loan_Not_Paid*Values_Entered,Interest,""), "")</f>
        <v/>
      </c>
      <c r="H336" s="6" t="str">
        <f ca="1">IFERROR(IF(Loan_Not_Paid*Values_Entered,Ending_Balance,""), "")</f>
        <v/>
      </c>
    </row>
    <row r="337" spans="2:8" x14ac:dyDescent="0.3">
      <c r="B337" s="5" t="str">
        <f ca="1">IFERROR(IF(Loan_Not_Paid*Values_Entered,Payment_Number,""), "")</f>
        <v/>
      </c>
      <c r="C337" s="3" t="str">
        <f ca="1">IFERROR(IF(Loan_Not_Paid*Values_Entered,Payment_Date,""), "")</f>
        <v/>
      </c>
      <c r="D337" s="6" t="str">
        <f ca="1">IFERROR(IF(Loan_Not_Paid*Values_Entered,Beginning_Balance,""), "")</f>
        <v/>
      </c>
      <c r="E337" s="6" t="str">
        <f ca="1">IFERROR(IF(Loan_Not_Paid*Values_Entered,Monthly_Payment,""), "")</f>
        <v/>
      </c>
      <c r="F337" s="6" t="str">
        <f ca="1">IFERROR(IF(Loan_Not_Paid*Values_Entered,Principal,""), "")</f>
        <v/>
      </c>
      <c r="G337" s="6" t="str">
        <f ca="1">IFERROR(IF(Loan_Not_Paid*Values_Entered,Interest,""), "")</f>
        <v/>
      </c>
      <c r="H337" s="6" t="str">
        <f ca="1">IFERROR(IF(Loan_Not_Paid*Values_Entered,Ending_Balance,""), "")</f>
        <v/>
      </c>
    </row>
    <row r="338" spans="2:8" x14ac:dyDescent="0.3">
      <c r="B338" s="5" t="str">
        <f ca="1">IFERROR(IF(Loan_Not_Paid*Values_Entered,Payment_Number,""), "")</f>
        <v/>
      </c>
      <c r="C338" s="3" t="str">
        <f ca="1">IFERROR(IF(Loan_Not_Paid*Values_Entered,Payment_Date,""), "")</f>
        <v/>
      </c>
      <c r="D338" s="6" t="str">
        <f ca="1">IFERROR(IF(Loan_Not_Paid*Values_Entered,Beginning_Balance,""), "")</f>
        <v/>
      </c>
      <c r="E338" s="6" t="str">
        <f ca="1">IFERROR(IF(Loan_Not_Paid*Values_Entered,Monthly_Payment,""), "")</f>
        <v/>
      </c>
      <c r="F338" s="6" t="str">
        <f ca="1">IFERROR(IF(Loan_Not_Paid*Values_Entered,Principal,""), "")</f>
        <v/>
      </c>
      <c r="G338" s="6" t="str">
        <f ca="1">IFERROR(IF(Loan_Not_Paid*Values_Entered,Interest,""), "")</f>
        <v/>
      </c>
      <c r="H338" s="6" t="str">
        <f ca="1">IFERROR(IF(Loan_Not_Paid*Values_Entered,Ending_Balance,""), "")</f>
        <v/>
      </c>
    </row>
    <row r="339" spans="2:8" x14ac:dyDescent="0.3">
      <c r="B339" s="5" t="str">
        <f ca="1">IFERROR(IF(Loan_Not_Paid*Values_Entered,Payment_Number,""), "")</f>
        <v/>
      </c>
      <c r="C339" s="3" t="str">
        <f ca="1">IFERROR(IF(Loan_Not_Paid*Values_Entered,Payment_Date,""), "")</f>
        <v/>
      </c>
      <c r="D339" s="6" t="str">
        <f ca="1">IFERROR(IF(Loan_Not_Paid*Values_Entered,Beginning_Balance,""), "")</f>
        <v/>
      </c>
      <c r="E339" s="6" t="str">
        <f ca="1">IFERROR(IF(Loan_Not_Paid*Values_Entered,Monthly_Payment,""), "")</f>
        <v/>
      </c>
      <c r="F339" s="6" t="str">
        <f ca="1">IFERROR(IF(Loan_Not_Paid*Values_Entered,Principal,""), "")</f>
        <v/>
      </c>
      <c r="G339" s="6" t="str">
        <f ca="1">IFERROR(IF(Loan_Not_Paid*Values_Entered,Interest,""), "")</f>
        <v/>
      </c>
      <c r="H339" s="6" t="str">
        <f ca="1">IFERROR(IF(Loan_Not_Paid*Values_Entered,Ending_Balance,""), "")</f>
        <v/>
      </c>
    </row>
    <row r="340" spans="2:8" x14ac:dyDescent="0.3">
      <c r="B340" s="5" t="str">
        <f ca="1">IFERROR(IF(Loan_Not_Paid*Values_Entered,Payment_Number,""), "")</f>
        <v/>
      </c>
      <c r="C340" s="3" t="str">
        <f ca="1">IFERROR(IF(Loan_Not_Paid*Values_Entered,Payment_Date,""), "")</f>
        <v/>
      </c>
      <c r="D340" s="6" t="str">
        <f ca="1">IFERROR(IF(Loan_Not_Paid*Values_Entered,Beginning_Balance,""), "")</f>
        <v/>
      </c>
      <c r="E340" s="6" t="str">
        <f ca="1">IFERROR(IF(Loan_Not_Paid*Values_Entered,Monthly_Payment,""), "")</f>
        <v/>
      </c>
      <c r="F340" s="6" t="str">
        <f ca="1">IFERROR(IF(Loan_Not_Paid*Values_Entered,Principal,""), "")</f>
        <v/>
      </c>
      <c r="G340" s="6" t="str">
        <f ca="1">IFERROR(IF(Loan_Not_Paid*Values_Entered,Interest,""), "")</f>
        <v/>
      </c>
      <c r="H340" s="6" t="str">
        <f ca="1">IFERROR(IF(Loan_Not_Paid*Values_Entered,Ending_Balance,""), "")</f>
        <v/>
      </c>
    </row>
    <row r="341" spans="2:8" x14ac:dyDescent="0.3">
      <c r="B341" s="5" t="str">
        <f ca="1">IFERROR(IF(Loan_Not_Paid*Values_Entered,Payment_Number,""), "")</f>
        <v/>
      </c>
      <c r="C341" s="3" t="str">
        <f ca="1">IFERROR(IF(Loan_Not_Paid*Values_Entered,Payment_Date,""), "")</f>
        <v/>
      </c>
      <c r="D341" s="6" t="str">
        <f ca="1">IFERROR(IF(Loan_Not_Paid*Values_Entered,Beginning_Balance,""), "")</f>
        <v/>
      </c>
      <c r="E341" s="6" t="str">
        <f ca="1">IFERROR(IF(Loan_Not_Paid*Values_Entered,Monthly_Payment,""), "")</f>
        <v/>
      </c>
      <c r="F341" s="6" t="str">
        <f ca="1">IFERROR(IF(Loan_Not_Paid*Values_Entered,Principal,""), "")</f>
        <v/>
      </c>
      <c r="G341" s="6" t="str">
        <f ca="1">IFERROR(IF(Loan_Not_Paid*Values_Entered,Interest,""), "")</f>
        <v/>
      </c>
      <c r="H341" s="6" t="str">
        <f ca="1">IFERROR(IF(Loan_Not_Paid*Values_Entered,Ending_Balance,""), "")</f>
        <v/>
      </c>
    </row>
    <row r="342" spans="2:8" x14ac:dyDescent="0.3">
      <c r="B342" s="5" t="str">
        <f ca="1">IFERROR(IF(Loan_Not_Paid*Values_Entered,Payment_Number,""), "")</f>
        <v/>
      </c>
      <c r="C342" s="3" t="str">
        <f ca="1">IFERROR(IF(Loan_Not_Paid*Values_Entered,Payment_Date,""), "")</f>
        <v/>
      </c>
      <c r="D342" s="6" t="str">
        <f ca="1">IFERROR(IF(Loan_Not_Paid*Values_Entered,Beginning_Balance,""), "")</f>
        <v/>
      </c>
      <c r="E342" s="6" t="str">
        <f ca="1">IFERROR(IF(Loan_Not_Paid*Values_Entered,Monthly_Payment,""), "")</f>
        <v/>
      </c>
      <c r="F342" s="6" t="str">
        <f ca="1">IFERROR(IF(Loan_Not_Paid*Values_Entered,Principal,""), "")</f>
        <v/>
      </c>
      <c r="G342" s="6" t="str">
        <f ca="1">IFERROR(IF(Loan_Not_Paid*Values_Entered,Interest,""), "")</f>
        <v/>
      </c>
      <c r="H342" s="6" t="str">
        <f ca="1">IFERROR(IF(Loan_Not_Paid*Values_Entered,Ending_Balance,""), "")</f>
        <v/>
      </c>
    </row>
    <row r="343" spans="2:8" x14ac:dyDescent="0.3">
      <c r="B343" s="5" t="str">
        <f ca="1">IFERROR(IF(Loan_Not_Paid*Values_Entered,Payment_Number,""), "")</f>
        <v/>
      </c>
      <c r="C343" s="3" t="str">
        <f ca="1">IFERROR(IF(Loan_Not_Paid*Values_Entered,Payment_Date,""), "")</f>
        <v/>
      </c>
      <c r="D343" s="6" t="str">
        <f ca="1">IFERROR(IF(Loan_Not_Paid*Values_Entered,Beginning_Balance,""), "")</f>
        <v/>
      </c>
      <c r="E343" s="6" t="str">
        <f ca="1">IFERROR(IF(Loan_Not_Paid*Values_Entered,Monthly_Payment,""), "")</f>
        <v/>
      </c>
      <c r="F343" s="6" t="str">
        <f ca="1">IFERROR(IF(Loan_Not_Paid*Values_Entered,Principal,""), "")</f>
        <v/>
      </c>
      <c r="G343" s="6" t="str">
        <f ca="1">IFERROR(IF(Loan_Not_Paid*Values_Entered,Interest,""), "")</f>
        <v/>
      </c>
      <c r="H343" s="6" t="str">
        <f ca="1">IFERROR(IF(Loan_Not_Paid*Values_Entered,Ending_Balance,""), "")</f>
        <v/>
      </c>
    </row>
    <row r="344" spans="2:8" x14ac:dyDescent="0.3">
      <c r="B344" s="5" t="str">
        <f ca="1">IFERROR(IF(Loan_Not_Paid*Values_Entered,Payment_Number,""), "")</f>
        <v/>
      </c>
      <c r="C344" s="3" t="str">
        <f ca="1">IFERROR(IF(Loan_Not_Paid*Values_Entered,Payment_Date,""), "")</f>
        <v/>
      </c>
      <c r="D344" s="6" t="str">
        <f ca="1">IFERROR(IF(Loan_Not_Paid*Values_Entered,Beginning_Balance,""), "")</f>
        <v/>
      </c>
      <c r="E344" s="6" t="str">
        <f ca="1">IFERROR(IF(Loan_Not_Paid*Values_Entered,Monthly_Payment,""), "")</f>
        <v/>
      </c>
      <c r="F344" s="6" t="str">
        <f ca="1">IFERROR(IF(Loan_Not_Paid*Values_Entered,Principal,""), "")</f>
        <v/>
      </c>
      <c r="G344" s="6" t="str">
        <f ca="1">IFERROR(IF(Loan_Not_Paid*Values_Entered,Interest,""), "")</f>
        <v/>
      </c>
      <c r="H344" s="6" t="str">
        <f ca="1">IFERROR(IF(Loan_Not_Paid*Values_Entered,Ending_Balance,""), "")</f>
        <v/>
      </c>
    </row>
    <row r="345" spans="2:8" x14ac:dyDescent="0.3">
      <c r="B345" s="5" t="str">
        <f ca="1">IFERROR(IF(Loan_Not_Paid*Values_Entered,Payment_Number,""), "")</f>
        <v/>
      </c>
      <c r="C345" s="3" t="str">
        <f ca="1">IFERROR(IF(Loan_Not_Paid*Values_Entered,Payment_Date,""), "")</f>
        <v/>
      </c>
      <c r="D345" s="6" t="str">
        <f ca="1">IFERROR(IF(Loan_Not_Paid*Values_Entered,Beginning_Balance,""), "")</f>
        <v/>
      </c>
      <c r="E345" s="6" t="str">
        <f ca="1">IFERROR(IF(Loan_Not_Paid*Values_Entered,Monthly_Payment,""), "")</f>
        <v/>
      </c>
      <c r="F345" s="6" t="str">
        <f ca="1">IFERROR(IF(Loan_Not_Paid*Values_Entered,Principal,""), "")</f>
        <v/>
      </c>
      <c r="G345" s="6" t="str">
        <f ca="1">IFERROR(IF(Loan_Not_Paid*Values_Entered,Interest,""), "")</f>
        <v/>
      </c>
      <c r="H345" s="6" t="str">
        <f ca="1">IFERROR(IF(Loan_Not_Paid*Values_Entered,Ending_Balance,""), "")</f>
        <v/>
      </c>
    </row>
    <row r="346" spans="2:8" x14ac:dyDescent="0.3">
      <c r="B346" s="5" t="str">
        <f ca="1">IFERROR(IF(Loan_Not_Paid*Values_Entered,Payment_Number,""), "")</f>
        <v/>
      </c>
      <c r="C346" s="3" t="str">
        <f ca="1">IFERROR(IF(Loan_Not_Paid*Values_Entered,Payment_Date,""), "")</f>
        <v/>
      </c>
      <c r="D346" s="6" t="str">
        <f ca="1">IFERROR(IF(Loan_Not_Paid*Values_Entered,Beginning_Balance,""), "")</f>
        <v/>
      </c>
      <c r="E346" s="6" t="str">
        <f ca="1">IFERROR(IF(Loan_Not_Paid*Values_Entered,Monthly_Payment,""), "")</f>
        <v/>
      </c>
      <c r="F346" s="6" t="str">
        <f ca="1">IFERROR(IF(Loan_Not_Paid*Values_Entered,Principal,""), "")</f>
        <v/>
      </c>
      <c r="G346" s="6" t="str">
        <f ca="1">IFERROR(IF(Loan_Not_Paid*Values_Entered,Interest,""), "")</f>
        <v/>
      </c>
      <c r="H346" s="6" t="str">
        <f ca="1">IFERROR(IF(Loan_Not_Paid*Values_Entered,Ending_Balance,""), "")</f>
        <v/>
      </c>
    </row>
    <row r="347" spans="2:8" x14ac:dyDescent="0.3">
      <c r="B347" s="5" t="str">
        <f ca="1">IFERROR(IF(Loan_Not_Paid*Values_Entered,Payment_Number,""), "")</f>
        <v/>
      </c>
      <c r="C347" s="3" t="str">
        <f ca="1">IFERROR(IF(Loan_Not_Paid*Values_Entered,Payment_Date,""), "")</f>
        <v/>
      </c>
      <c r="D347" s="6" t="str">
        <f ca="1">IFERROR(IF(Loan_Not_Paid*Values_Entered,Beginning_Balance,""), "")</f>
        <v/>
      </c>
      <c r="E347" s="6" t="str">
        <f ca="1">IFERROR(IF(Loan_Not_Paid*Values_Entered,Monthly_Payment,""), "")</f>
        <v/>
      </c>
      <c r="F347" s="6" t="str">
        <f ca="1">IFERROR(IF(Loan_Not_Paid*Values_Entered,Principal,""), "")</f>
        <v/>
      </c>
      <c r="G347" s="6" t="str">
        <f ca="1">IFERROR(IF(Loan_Not_Paid*Values_Entered,Interest,""), "")</f>
        <v/>
      </c>
      <c r="H347" s="6" t="str">
        <f ca="1">IFERROR(IF(Loan_Not_Paid*Values_Entered,Ending_Balance,""), "")</f>
        <v/>
      </c>
    </row>
    <row r="348" spans="2:8" x14ac:dyDescent="0.3">
      <c r="B348" s="5" t="str">
        <f ca="1">IFERROR(IF(Loan_Not_Paid*Values_Entered,Payment_Number,""), "")</f>
        <v/>
      </c>
      <c r="C348" s="3" t="str">
        <f ca="1">IFERROR(IF(Loan_Not_Paid*Values_Entered,Payment_Date,""), "")</f>
        <v/>
      </c>
      <c r="D348" s="6" t="str">
        <f ca="1">IFERROR(IF(Loan_Not_Paid*Values_Entered,Beginning_Balance,""), "")</f>
        <v/>
      </c>
      <c r="E348" s="6" t="str">
        <f ca="1">IFERROR(IF(Loan_Not_Paid*Values_Entered,Monthly_Payment,""), "")</f>
        <v/>
      </c>
      <c r="F348" s="6" t="str">
        <f ca="1">IFERROR(IF(Loan_Not_Paid*Values_Entered,Principal,""), "")</f>
        <v/>
      </c>
      <c r="G348" s="6" t="str">
        <f ca="1">IFERROR(IF(Loan_Not_Paid*Values_Entered,Interest,""), "")</f>
        <v/>
      </c>
      <c r="H348" s="6" t="str">
        <f ca="1">IFERROR(IF(Loan_Not_Paid*Values_Entered,Ending_Balance,""), "")</f>
        <v/>
      </c>
    </row>
    <row r="349" spans="2:8" x14ac:dyDescent="0.3">
      <c r="B349" s="5" t="str">
        <f ca="1">IFERROR(IF(Loan_Not_Paid*Values_Entered,Payment_Number,""), "")</f>
        <v/>
      </c>
      <c r="C349" s="3" t="str">
        <f ca="1">IFERROR(IF(Loan_Not_Paid*Values_Entered,Payment_Date,""), "")</f>
        <v/>
      </c>
      <c r="D349" s="6" t="str">
        <f ca="1">IFERROR(IF(Loan_Not_Paid*Values_Entered,Beginning_Balance,""), "")</f>
        <v/>
      </c>
      <c r="E349" s="6" t="str">
        <f ca="1">IFERROR(IF(Loan_Not_Paid*Values_Entered,Monthly_Payment,""), "")</f>
        <v/>
      </c>
      <c r="F349" s="6" t="str">
        <f ca="1">IFERROR(IF(Loan_Not_Paid*Values_Entered,Principal,""), "")</f>
        <v/>
      </c>
      <c r="G349" s="6" t="str">
        <f ca="1">IFERROR(IF(Loan_Not_Paid*Values_Entered,Interest,""), "")</f>
        <v/>
      </c>
      <c r="H349" s="6" t="str">
        <f ca="1">IFERROR(IF(Loan_Not_Paid*Values_Entered,Ending_Balance,""), "")</f>
        <v/>
      </c>
    </row>
    <row r="350" spans="2:8" x14ac:dyDescent="0.3">
      <c r="B350" s="5" t="str">
        <f ca="1">IFERROR(IF(Loan_Not_Paid*Values_Entered,Payment_Number,""), "")</f>
        <v/>
      </c>
      <c r="C350" s="3" t="str">
        <f ca="1">IFERROR(IF(Loan_Not_Paid*Values_Entered,Payment_Date,""), "")</f>
        <v/>
      </c>
      <c r="D350" s="6" t="str">
        <f ca="1">IFERROR(IF(Loan_Not_Paid*Values_Entered,Beginning_Balance,""), "")</f>
        <v/>
      </c>
      <c r="E350" s="6" t="str">
        <f ca="1">IFERROR(IF(Loan_Not_Paid*Values_Entered,Monthly_Payment,""), "")</f>
        <v/>
      </c>
      <c r="F350" s="6" t="str">
        <f ca="1">IFERROR(IF(Loan_Not_Paid*Values_Entered,Principal,""), "")</f>
        <v/>
      </c>
      <c r="G350" s="6" t="str">
        <f ca="1">IFERROR(IF(Loan_Not_Paid*Values_Entered,Interest,""), "")</f>
        <v/>
      </c>
      <c r="H350" s="6" t="str">
        <f ca="1">IFERROR(IF(Loan_Not_Paid*Values_Entered,Ending_Balance,""), "")</f>
        <v/>
      </c>
    </row>
    <row r="351" spans="2:8" x14ac:dyDescent="0.3">
      <c r="B351" s="5" t="str">
        <f ca="1">IFERROR(IF(Loan_Not_Paid*Values_Entered,Payment_Number,""), "")</f>
        <v/>
      </c>
      <c r="C351" s="3" t="str">
        <f ca="1">IFERROR(IF(Loan_Not_Paid*Values_Entered,Payment_Date,""), "")</f>
        <v/>
      </c>
      <c r="D351" s="6" t="str">
        <f ca="1">IFERROR(IF(Loan_Not_Paid*Values_Entered,Beginning_Balance,""), "")</f>
        <v/>
      </c>
      <c r="E351" s="6" t="str">
        <f ca="1">IFERROR(IF(Loan_Not_Paid*Values_Entered,Monthly_Payment,""), "")</f>
        <v/>
      </c>
      <c r="F351" s="6" t="str">
        <f ca="1">IFERROR(IF(Loan_Not_Paid*Values_Entered,Principal,""), "")</f>
        <v/>
      </c>
      <c r="G351" s="6" t="str">
        <f ca="1">IFERROR(IF(Loan_Not_Paid*Values_Entered,Interest,""), "")</f>
        <v/>
      </c>
      <c r="H351" s="6" t="str">
        <f ca="1">IFERROR(IF(Loan_Not_Paid*Values_Entered,Ending_Balance,""), "")</f>
        <v/>
      </c>
    </row>
    <row r="352" spans="2:8" x14ac:dyDescent="0.3">
      <c r="B352" s="5" t="str">
        <f ca="1">IFERROR(IF(Loan_Not_Paid*Values_Entered,Payment_Number,""), "")</f>
        <v/>
      </c>
      <c r="C352" s="3" t="str">
        <f ca="1">IFERROR(IF(Loan_Not_Paid*Values_Entered,Payment_Date,""), "")</f>
        <v/>
      </c>
      <c r="D352" s="6" t="str">
        <f ca="1">IFERROR(IF(Loan_Not_Paid*Values_Entered,Beginning_Balance,""), "")</f>
        <v/>
      </c>
      <c r="E352" s="6" t="str">
        <f ca="1">IFERROR(IF(Loan_Not_Paid*Values_Entered,Monthly_Payment,""), "")</f>
        <v/>
      </c>
      <c r="F352" s="6" t="str">
        <f ca="1">IFERROR(IF(Loan_Not_Paid*Values_Entered,Principal,""), "")</f>
        <v/>
      </c>
      <c r="G352" s="6" t="str">
        <f ca="1">IFERROR(IF(Loan_Not_Paid*Values_Entered,Interest,""), "")</f>
        <v/>
      </c>
      <c r="H352" s="6" t="str">
        <f ca="1">IFERROR(IF(Loan_Not_Paid*Values_Entered,Ending_Balance,""), "")</f>
        <v/>
      </c>
    </row>
    <row r="353" spans="2:8" x14ac:dyDescent="0.3">
      <c r="B353" s="5" t="str">
        <f ca="1">IFERROR(IF(Loan_Not_Paid*Values_Entered,Payment_Number,""), "")</f>
        <v/>
      </c>
      <c r="C353" s="3" t="str">
        <f ca="1">IFERROR(IF(Loan_Not_Paid*Values_Entered,Payment_Date,""), "")</f>
        <v/>
      </c>
      <c r="D353" s="6" t="str">
        <f ca="1">IFERROR(IF(Loan_Not_Paid*Values_Entered,Beginning_Balance,""), "")</f>
        <v/>
      </c>
      <c r="E353" s="6" t="str">
        <f ca="1">IFERROR(IF(Loan_Not_Paid*Values_Entered,Monthly_Payment,""), "")</f>
        <v/>
      </c>
      <c r="F353" s="6" t="str">
        <f ca="1">IFERROR(IF(Loan_Not_Paid*Values_Entered,Principal,""), "")</f>
        <v/>
      </c>
      <c r="G353" s="6" t="str">
        <f ca="1">IFERROR(IF(Loan_Not_Paid*Values_Entered,Interest,""), "")</f>
        <v/>
      </c>
      <c r="H353" s="6" t="str">
        <f ca="1">IFERROR(IF(Loan_Not_Paid*Values_Entered,Ending_Balance,""), "")</f>
        <v/>
      </c>
    </row>
    <row r="354" spans="2:8" x14ac:dyDescent="0.3">
      <c r="B354" s="5" t="str">
        <f ca="1">IFERROR(IF(Loan_Not_Paid*Values_Entered,Payment_Number,""), "")</f>
        <v/>
      </c>
      <c r="C354" s="3" t="str">
        <f ca="1">IFERROR(IF(Loan_Not_Paid*Values_Entered,Payment_Date,""), "")</f>
        <v/>
      </c>
      <c r="D354" s="6" t="str">
        <f ca="1">IFERROR(IF(Loan_Not_Paid*Values_Entered,Beginning_Balance,""), "")</f>
        <v/>
      </c>
      <c r="E354" s="6" t="str">
        <f ca="1">IFERROR(IF(Loan_Not_Paid*Values_Entered,Monthly_Payment,""), "")</f>
        <v/>
      </c>
      <c r="F354" s="6" t="str">
        <f ca="1">IFERROR(IF(Loan_Not_Paid*Values_Entered,Principal,""), "")</f>
        <v/>
      </c>
      <c r="G354" s="6" t="str">
        <f ca="1">IFERROR(IF(Loan_Not_Paid*Values_Entered,Interest,""), "")</f>
        <v/>
      </c>
      <c r="H354" s="6" t="str">
        <f ca="1">IFERROR(IF(Loan_Not_Paid*Values_Entered,Ending_Balance,""), "")</f>
        <v/>
      </c>
    </row>
    <row r="355" spans="2:8" x14ac:dyDescent="0.3">
      <c r="B355" s="5" t="str">
        <f ca="1">IFERROR(IF(Loan_Not_Paid*Values_Entered,Payment_Number,""), "")</f>
        <v/>
      </c>
      <c r="C355" s="3" t="str">
        <f ca="1">IFERROR(IF(Loan_Not_Paid*Values_Entered,Payment_Date,""), "")</f>
        <v/>
      </c>
      <c r="D355" s="6" t="str">
        <f ca="1">IFERROR(IF(Loan_Not_Paid*Values_Entered,Beginning_Balance,""), "")</f>
        <v/>
      </c>
      <c r="E355" s="6" t="str">
        <f ca="1">IFERROR(IF(Loan_Not_Paid*Values_Entered,Monthly_Payment,""), "")</f>
        <v/>
      </c>
      <c r="F355" s="6" t="str">
        <f ca="1">IFERROR(IF(Loan_Not_Paid*Values_Entered,Principal,""), "")</f>
        <v/>
      </c>
      <c r="G355" s="6" t="str">
        <f ca="1">IFERROR(IF(Loan_Not_Paid*Values_Entered,Interest,""), "")</f>
        <v/>
      </c>
      <c r="H355" s="6" t="str">
        <f ca="1">IFERROR(IF(Loan_Not_Paid*Values_Entered,Ending_Balance,""), "")</f>
        <v/>
      </c>
    </row>
    <row r="356" spans="2:8" x14ac:dyDescent="0.3">
      <c r="B356" s="5" t="str">
        <f ca="1">IFERROR(IF(Loan_Not_Paid*Values_Entered,Payment_Number,""), "")</f>
        <v/>
      </c>
      <c r="C356" s="3" t="str">
        <f ca="1">IFERROR(IF(Loan_Not_Paid*Values_Entered,Payment_Date,""), "")</f>
        <v/>
      </c>
      <c r="D356" s="6" t="str">
        <f ca="1">IFERROR(IF(Loan_Not_Paid*Values_Entered,Beginning_Balance,""), "")</f>
        <v/>
      </c>
      <c r="E356" s="6" t="str">
        <f ca="1">IFERROR(IF(Loan_Not_Paid*Values_Entered,Monthly_Payment,""), "")</f>
        <v/>
      </c>
      <c r="F356" s="6" t="str">
        <f ca="1">IFERROR(IF(Loan_Not_Paid*Values_Entered,Principal,""), "")</f>
        <v/>
      </c>
      <c r="G356" s="6" t="str">
        <f ca="1">IFERROR(IF(Loan_Not_Paid*Values_Entered,Interest,""), "")</f>
        <v/>
      </c>
      <c r="H356" s="6" t="str">
        <f ca="1">IFERROR(IF(Loan_Not_Paid*Values_Entered,Ending_Balance,""), "")</f>
        <v/>
      </c>
    </row>
    <row r="357" spans="2:8" x14ac:dyDescent="0.3">
      <c r="B357" s="5" t="str">
        <f ca="1">IFERROR(IF(Loan_Not_Paid*Values_Entered,Payment_Number,""), "")</f>
        <v/>
      </c>
      <c r="C357" s="3" t="str">
        <f ca="1">IFERROR(IF(Loan_Not_Paid*Values_Entered,Payment_Date,""), "")</f>
        <v/>
      </c>
      <c r="D357" s="6" t="str">
        <f ca="1">IFERROR(IF(Loan_Not_Paid*Values_Entered,Beginning_Balance,""), "")</f>
        <v/>
      </c>
      <c r="E357" s="6" t="str">
        <f ca="1">IFERROR(IF(Loan_Not_Paid*Values_Entered,Monthly_Payment,""), "")</f>
        <v/>
      </c>
      <c r="F357" s="6" t="str">
        <f ca="1">IFERROR(IF(Loan_Not_Paid*Values_Entered,Principal,""), "")</f>
        <v/>
      </c>
      <c r="G357" s="6" t="str">
        <f ca="1">IFERROR(IF(Loan_Not_Paid*Values_Entered,Interest,""), "")</f>
        <v/>
      </c>
      <c r="H357" s="6" t="str">
        <f ca="1">IFERROR(IF(Loan_Not_Paid*Values_Entered,Ending_Balance,""), "")</f>
        <v/>
      </c>
    </row>
    <row r="358" spans="2:8" x14ac:dyDescent="0.3">
      <c r="B358" s="5" t="str">
        <f ca="1">IFERROR(IF(Loan_Not_Paid*Values_Entered,Payment_Number,""), "")</f>
        <v/>
      </c>
      <c r="C358" s="3" t="str">
        <f ca="1">IFERROR(IF(Loan_Not_Paid*Values_Entered,Payment_Date,""), "")</f>
        <v/>
      </c>
      <c r="D358" s="6" t="str">
        <f ca="1">IFERROR(IF(Loan_Not_Paid*Values_Entered,Beginning_Balance,""), "")</f>
        <v/>
      </c>
      <c r="E358" s="6" t="str">
        <f ca="1">IFERROR(IF(Loan_Not_Paid*Values_Entered,Monthly_Payment,""), "")</f>
        <v/>
      </c>
      <c r="F358" s="6" t="str">
        <f ca="1">IFERROR(IF(Loan_Not_Paid*Values_Entered,Principal,""), "")</f>
        <v/>
      </c>
      <c r="G358" s="6" t="str">
        <f ca="1">IFERROR(IF(Loan_Not_Paid*Values_Entered,Interest,""), "")</f>
        <v/>
      </c>
      <c r="H358" s="6" t="str">
        <f ca="1">IFERROR(IF(Loan_Not_Paid*Values_Entered,Ending_Balance,""), "")</f>
        <v/>
      </c>
    </row>
    <row r="359" spans="2:8" x14ac:dyDescent="0.3">
      <c r="B359" s="5" t="str">
        <f ca="1">IFERROR(IF(Loan_Not_Paid*Values_Entered,Payment_Number,""), "")</f>
        <v/>
      </c>
      <c r="C359" s="3" t="str">
        <f ca="1">IFERROR(IF(Loan_Not_Paid*Values_Entered,Payment_Date,""), "")</f>
        <v/>
      </c>
      <c r="D359" s="6" t="str">
        <f ca="1">IFERROR(IF(Loan_Not_Paid*Values_Entered,Beginning_Balance,""), "")</f>
        <v/>
      </c>
      <c r="E359" s="6" t="str">
        <f ca="1">IFERROR(IF(Loan_Not_Paid*Values_Entered,Monthly_Payment,""), "")</f>
        <v/>
      </c>
      <c r="F359" s="6" t="str">
        <f ca="1">IFERROR(IF(Loan_Not_Paid*Values_Entered,Principal,""), "")</f>
        <v/>
      </c>
      <c r="G359" s="6" t="str">
        <f ca="1">IFERROR(IF(Loan_Not_Paid*Values_Entered,Interest,""), "")</f>
        <v/>
      </c>
      <c r="H359" s="6" t="str">
        <f ca="1">IFERROR(IF(Loan_Not_Paid*Values_Entered,Ending_Balance,""), "")</f>
        <v/>
      </c>
    </row>
    <row r="360" spans="2:8" x14ac:dyDescent="0.3">
      <c r="B360" s="5" t="str">
        <f ca="1">IFERROR(IF(Loan_Not_Paid*Values_Entered,Payment_Number,""), "")</f>
        <v/>
      </c>
      <c r="C360" s="3" t="str">
        <f ca="1">IFERROR(IF(Loan_Not_Paid*Values_Entered,Payment_Date,""), "")</f>
        <v/>
      </c>
      <c r="D360" s="6" t="str">
        <f ca="1">IFERROR(IF(Loan_Not_Paid*Values_Entered,Beginning_Balance,""), "")</f>
        <v/>
      </c>
      <c r="E360" s="6" t="str">
        <f ca="1">IFERROR(IF(Loan_Not_Paid*Values_Entered,Monthly_Payment,""), "")</f>
        <v/>
      </c>
      <c r="F360" s="6" t="str">
        <f ca="1">IFERROR(IF(Loan_Not_Paid*Values_Entered,Principal,""), "")</f>
        <v/>
      </c>
      <c r="G360" s="6" t="str">
        <f ca="1">IFERROR(IF(Loan_Not_Paid*Values_Entered,Interest,""), "")</f>
        <v/>
      </c>
      <c r="H360" s="6" t="str">
        <f ca="1">IFERROR(IF(Loan_Not_Paid*Values_Entered,Ending_Balance,""), "")</f>
        <v/>
      </c>
    </row>
    <row r="361" spans="2:8" x14ac:dyDescent="0.3">
      <c r="B361" s="5" t="str">
        <f ca="1">IFERROR(IF(Loan_Not_Paid*Values_Entered,Payment_Number,""), "")</f>
        <v/>
      </c>
      <c r="C361" s="3" t="str">
        <f ca="1">IFERROR(IF(Loan_Not_Paid*Values_Entered,Payment_Date,""), "")</f>
        <v/>
      </c>
      <c r="D361" s="6" t="str">
        <f ca="1">IFERROR(IF(Loan_Not_Paid*Values_Entered,Beginning_Balance,""), "")</f>
        <v/>
      </c>
      <c r="E361" s="6" t="str">
        <f ca="1">IFERROR(IF(Loan_Not_Paid*Values_Entered,Monthly_Payment,""), "")</f>
        <v/>
      </c>
      <c r="F361" s="6" t="str">
        <f ca="1">IFERROR(IF(Loan_Not_Paid*Values_Entered,Principal,""), "")</f>
        <v/>
      </c>
      <c r="G361" s="6" t="str">
        <f ca="1">IFERROR(IF(Loan_Not_Paid*Values_Entered,Interest,""), "")</f>
        <v/>
      </c>
      <c r="H361" s="6" t="str">
        <f ca="1">IFERROR(IF(Loan_Not_Paid*Values_Entered,Ending_Balance,""), "")</f>
        <v/>
      </c>
    </row>
    <row r="362" spans="2:8" x14ac:dyDescent="0.3">
      <c r="B362" s="5" t="str">
        <f ca="1">IFERROR(IF(Loan_Not_Paid*Values_Entered,Payment_Number,""), "")</f>
        <v/>
      </c>
      <c r="C362" s="3" t="str">
        <f ca="1">IFERROR(IF(Loan_Not_Paid*Values_Entered,Payment_Date,""), "")</f>
        <v/>
      </c>
      <c r="D362" s="6" t="str">
        <f ca="1">IFERROR(IF(Loan_Not_Paid*Values_Entered,Beginning_Balance,""), "")</f>
        <v/>
      </c>
      <c r="E362" s="6" t="str">
        <f ca="1">IFERROR(IF(Loan_Not_Paid*Values_Entered,Monthly_Payment,""), "")</f>
        <v/>
      </c>
      <c r="F362" s="6" t="str">
        <f ca="1">IFERROR(IF(Loan_Not_Paid*Values_Entered,Principal,""), "")</f>
        <v/>
      </c>
      <c r="G362" s="6" t="str">
        <f ca="1">IFERROR(IF(Loan_Not_Paid*Values_Entered,Interest,""), "")</f>
        <v/>
      </c>
      <c r="H362" s="6" t="str">
        <f ca="1">IFERROR(IF(Loan_Not_Paid*Values_Entered,Ending_Balance,""), "")</f>
        <v/>
      </c>
    </row>
    <row r="363" spans="2:8" x14ac:dyDescent="0.3">
      <c r="B363" s="5" t="str">
        <f ca="1">IFERROR(IF(Loan_Not_Paid*Values_Entered,Payment_Number,""), "")</f>
        <v/>
      </c>
      <c r="C363" s="3" t="str">
        <f ca="1">IFERROR(IF(Loan_Not_Paid*Values_Entered,Payment_Date,""), "")</f>
        <v/>
      </c>
      <c r="D363" s="6" t="str">
        <f ca="1">IFERROR(IF(Loan_Not_Paid*Values_Entered,Beginning_Balance,""), "")</f>
        <v/>
      </c>
      <c r="E363" s="6" t="str">
        <f ca="1">IFERROR(IF(Loan_Not_Paid*Values_Entered,Monthly_Payment,""), "")</f>
        <v/>
      </c>
      <c r="F363" s="6" t="str">
        <f ca="1">IFERROR(IF(Loan_Not_Paid*Values_Entered,Principal,""), "")</f>
        <v/>
      </c>
      <c r="G363" s="6" t="str">
        <f ca="1">IFERROR(IF(Loan_Not_Paid*Values_Entered,Interest,""), "")</f>
        <v/>
      </c>
      <c r="H363" s="6" t="str">
        <f ca="1">IFERROR(IF(Loan_Not_Paid*Values_Entered,Ending_Balance,""), "")</f>
        <v/>
      </c>
    </row>
    <row r="364" spans="2:8" x14ac:dyDescent="0.3">
      <c r="B364" s="5" t="str">
        <f ca="1">IFERROR(IF(Loan_Not_Paid*Values_Entered,Payment_Number,""), "")</f>
        <v/>
      </c>
      <c r="C364" s="3" t="str">
        <f ca="1">IFERROR(IF(Loan_Not_Paid*Values_Entered,Payment_Date,""), "")</f>
        <v/>
      </c>
      <c r="D364" s="6" t="str">
        <f ca="1">IFERROR(IF(Loan_Not_Paid*Values_Entered,Beginning_Balance,""), "")</f>
        <v/>
      </c>
      <c r="E364" s="6" t="str">
        <f ca="1">IFERROR(IF(Loan_Not_Paid*Values_Entered,Monthly_Payment,""), "")</f>
        <v/>
      </c>
      <c r="F364" s="6" t="str">
        <f ca="1">IFERROR(IF(Loan_Not_Paid*Values_Entered,Principal,""), "")</f>
        <v/>
      </c>
      <c r="G364" s="6" t="str">
        <f ca="1">IFERROR(IF(Loan_Not_Paid*Values_Entered,Interest,""), "")</f>
        <v/>
      </c>
      <c r="H364" s="6" t="str">
        <f ca="1">IFERROR(IF(Loan_Not_Paid*Values_Entered,Ending_Balance,""), "")</f>
        <v/>
      </c>
    </row>
    <row r="365" spans="2:8" x14ac:dyDescent="0.3">
      <c r="B365" s="5" t="str">
        <f ca="1">IFERROR(IF(Loan_Not_Paid*Values_Entered,Payment_Number,""), "")</f>
        <v/>
      </c>
      <c r="C365" s="3" t="str">
        <f ca="1">IFERROR(IF(Loan_Not_Paid*Values_Entered,Payment_Date,""), "")</f>
        <v/>
      </c>
      <c r="D365" s="6" t="str">
        <f ca="1">IFERROR(IF(Loan_Not_Paid*Values_Entered,Beginning_Balance,""), "")</f>
        <v/>
      </c>
      <c r="E365" s="6" t="str">
        <f ca="1">IFERROR(IF(Loan_Not_Paid*Values_Entered,Monthly_Payment,""), "")</f>
        <v/>
      </c>
      <c r="F365" s="6" t="str">
        <f ca="1">IFERROR(IF(Loan_Not_Paid*Values_Entered,Principal,""), "")</f>
        <v/>
      </c>
      <c r="G365" s="6" t="str">
        <f ca="1">IFERROR(IF(Loan_Not_Paid*Values_Entered,Interest,""), "")</f>
        <v/>
      </c>
      <c r="H365" s="6" t="str">
        <f ca="1">IFERROR(IF(Loan_Not_Paid*Values_Entered,Ending_Balance,""), "")</f>
        <v/>
      </c>
    </row>
    <row r="366" spans="2:8" x14ac:dyDescent="0.3">
      <c r="B366" s="5" t="str">
        <f ca="1">IFERROR(IF(Loan_Not_Paid*Values_Entered,Payment_Number,""), "")</f>
        <v/>
      </c>
      <c r="C366" s="3" t="str">
        <f ca="1">IFERROR(IF(Loan_Not_Paid*Values_Entered,Payment_Date,""), "")</f>
        <v/>
      </c>
      <c r="D366" s="6" t="str">
        <f ca="1">IFERROR(IF(Loan_Not_Paid*Values_Entered,Beginning_Balance,""), "")</f>
        <v/>
      </c>
      <c r="E366" s="6" t="str">
        <f ca="1">IFERROR(IF(Loan_Not_Paid*Values_Entered,Monthly_Payment,""), "")</f>
        <v/>
      </c>
      <c r="F366" s="6" t="str">
        <f ca="1">IFERROR(IF(Loan_Not_Paid*Values_Entered,Principal,""), "")</f>
        <v/>
      </c>
      <c r="G366" s="6" t="str">
        <f ca="1">IFERROR(IF(Loan_Not_Paid*Values_Entered,Interest,""), "")</f>
        <v/>
      </c>
      <c r="H366" s="6" t="str">
        <f ca="1">IFERROR(IF(Loan_Not_Paid*Values_Entered,Ending_Balance,""), "")</f>
        <v/>
      </c>
    </row>
    <row r="367" spans="2:8" x14ac:dyDescent="0.3">
      <c r="B367" s="5" t="str">
        <f ca="1">IFERROR(IF(Loan_Not_Paid*Values_Entered,Payment_Number,""), "")</f>
        <v/>
      </c>
      <c r="C367" s="3" t="str">
        <f ca="1">IFERROR(IF(Loan_Not_Paid*Values_Entered,Payment_Date,""), "")</f>
        <v/>
      </c>
      <c r="D367" s="6" t="str">
        <f ca="1">IFERROR(IF(Loan_Not_Paid*Values_Entered,Beginning_Balance,""), "")</f>
        <v/>
      </c>
      <c r="E367" s="6" t="str">
        <f ca="1">IFERROR(IF(Loan_Not_Paid*Values_Entered,Monthly_Payment,""), "")</f>
        <v/>
      </c>
      <c r="F367" s="6" t="str">
        <f ca="1">IFERROR(IF(Loan_Not_Paid*Values_Entered,Principal,""), "")</f>
        <v/>
      </c>
      <c r="G367" s="6" t="str">
        <f ca="1">IFERROR(IF(Loan_Not_Paid*Values_Entered,Interest,""), "")</f>
        <v/>
      </c>
      <c r="H367" s="6" t="str">
        <f ca="1">IFERROR(IF(Loan_Not_Paid*Values_Entered,Ending_Balance,""), "")</f>
        <v/>
      </c>
    </row>
    <row r="368" spans="2:8" x14ac:dyDescent="0.3">
      <c r="B368" s="5" t="str">
        <f ca="1">IFERROR(IF(Loan_Not_Paid*Values_Entered,Payment_Number,""), "")</f>
        <v/>
      </c>
      <c r="C368" s="3" t="str">
        <f ca="1">IFERROR(IF(Loan_Not_Paid*Values_Entered,Payment_Date,""), "")</f>
        <v/>
      </c>
      <c r="D368" s="6" t="str">
        <f ca="1">IFERROR(IF(Loan_Not_Paid*Values_Entered,Beginning_Balance,""), "")</f>
        <v/>
      </c>
      <c r="E368" s="6" t="str">
        <f ca="1">IFERROR(IF(Loan_Not_Paid*Values_Entered,Monthly_Payment,""), "")</f>
        <v/>
      </c>
      <c r="F368" s="6" t="str">
        <f ca="1">IFERROR(IF(Loan_Not_Paid*Values_Entered,Principal,""), "")</f>
        <v/>
      </c>
      <c r="G368" s="6" t="str">
        <f ca="1">IFERROR(IF(Loan_Not_Paid*Values_Entered,Interest,""), "")</f>
        <v/>
      </c>
      <c r="H368" s="6" t="str">
        <f ca="1">IFERROR(IF(Loan_Not_Paid*Values_Entered,Ending_Balance,""), "")</f>
        <v/>
      </c>
    </row>
    <row r="369" spans="2:8" x14ac:dyDescent="0.3">
      <c r="B369" s="5" t="str">
        <f ca="1">IFERROR(IF(Loan_Not_Paid*Values_Entered,Payment_Number,""), "")</f>
        <v/>
      </c>
      <c r="C369" s="3" t="str">
        <f ca="1">IFERROR(IF(Loan_Not_Paid*Values_Entered,Payment_Date,""), "")</f>
        <v/>
      </c>
      <c r="D369" s="6" t="str">
        <f ca="1">IFERROR(IF(Loan_Not_Paid*Values_Entered,Beginning_Balance,""), "")</f>
        <v/>
      </c>
      <c r="E369" s="6" t="str">
        <f ca="1">IFERROR(IF(Loan_Not_Paid*Values_Entered,Monthly_Payment,""), "")</f>
        <v/>
      </c>
      <c r="F369" s="6" t="str">
        <f ca="1">IFERROR(IF(Loan_Not_Paid*Values_Entered,Principal,""), "")</f>
        <v/>
      </c>
      <c r="G369" s="6" t="str">
        <f ca="1">IFERROR(IF(Loan_Not_Paid*Values_Entered,Interest,""), "")</f>
        <v/>
      </c>
      <c r="H369" s="6" t="str">
        <f ca="1">IFERROR(IF(Loan_Not_Paid*Values_Entered,Ending_Balance,""), "")</f>
        <v/>
      </c>
    </row>
    <row r="370" spans="2:8" x14ac:dyDescent="0.3">
      <c r="B370" s="5" t="str">
        <f ca="1">IFERROR(IF(Loan_Not_Paid*Values_Entered,Payment_Number,""), "")</f>
        <v/>
      </c>
      <c r="C370" s="3" t="str">
        <f ca="1">IFERROR(IF(Loan_Not_Paid*Values_Entered,Payment_Date,""), "")</f>
        <v/>
      </c>
      <c r="D370" s="6" t="str">
        <f ca="1">IFERROR(IF(Loan_Not_Paid*Values_Entered,Beginning_Balance,""), "")</f>
        <v/>
      </c>
      <c r="E370" s="6" t="str">
        <f ca="1">IFERROR(IF(Loan_Not_Paid*Values_Entered,Monthly_Payment,""), "")</f>
        <v/>
      </c>
      <c r="F370" s="6" t="str">
        <f ca="1">IFERROR(IF(Loan_Not_Paid*Values_Entered,Principal,""), "")</f>
        <v/>
      </c>
      <c r="G370" s="6" t="str">
        <f ca="1">IFERROR(IF(Loan_Not_Paid*Values_Entered,Interest,""), "")</f>
        <v/>
      </c>
      <c r="H370" s="6" t="str">
        <f ca="1">IFERROR(IF(Loan_Not_Paid*Values_Entered,Ending_Balance,""), "")</f>
        <v/>
      </c>
    </row>
    <row r="371" spans="2:8" x14ac:dyDescent="0.3">
      <c r="B371" s="5" t="str">
        <f ca="1">IFERROR(IF(Loan_Not_Paid*Values_Entered,Payment_Number,""), "")</f>
        <v/>
      </c>
      <c r="C371" s="3" t="str">
        <f ca="1">IFERROR(IF(Loan_Not_Paid*Values_Entered,Payment_Date,""), "")</f>
        <v/>
      </c>
      <c r="D371" s="6" t="str">
        <f ca="1">IFERROR(IF(Loan_Not_Paid*Values_Entered,Beginning_Balance,""), "")</f>
        <v/>
      </c>
      <c r="E371" s="6" t="str">
        <f ca="1">IFERROR(IF(Loan_Not_Paid*Values_Entered,Monthly_Payment,""), "")</f>
        <v/>
      </c>
      <c r="F371" s="6" t="str">
        <f ca="1">IFERROR(IF(Loan_Not_Paid*Values_Entered,Principal,""), "")</f>
        <v/>
      </c>
      <c r="G371" s="6" t="str">
        <f ca="1">IFERROR(IF(Loan_Not_Paid*Values_Entered,Interest,""), "")</f>
        <v/>
      </c>
      <c r="H371" s="6" t="str">
        <f ca="1">IFERROR(IF(Loan_Not_Paid*Values_Entered,Ending_Balance,""), "")</f>
        <v/>
      </c>
    </row>
    <row r="372" spans="2:8" x14ac:dyDescent="0.3">
      <c r="B372" s="5" t="str">
        <f ca="1">IFERROR(IF(Loan_Not_Paid*Values_Entered,Payment_Number,""), "")</f>
        <v/>
      </c>
      <c r="C372" s="3" t="str">
        <f ca="1">IFERROR(IF(Loan_Not_Paid*Values_Entered,Payment_Date,""), "")</f>
        <v/>
      </c>
      <c r="D372" s="6" t="str">
        <f ca="1">IFERROR(IF(Loan_Not_Paid*Values_Entered,Beginning_Balance,""), "")</f>
        <v/>
      </c>
      <c r="E372" s="6" t="str">
        <f ca="1">IFERROR(IF(Loan_Not_Paid*Values_Entered,Monthly_Payment,""), "")</f>
        <v/>
      </c>
      <c r="F372" s="6" t="str">
        <f ca="1">IFERROR(IF(Loan_Not_Paid*Values_Entered,Principal,""), "")</f>
        <v/>
      </c>
      <c r="G372" s="6" t="str">
        <f ca="1">IFERROR(IF(Loan_Not_Paid*Values_Entered,Interest,""), "")</f>
        <v/>
      </c>
      <c r="H372" s="6" t="str">
        <f ca="1">IFERROR(IF(Loan_Not_Paid*Values_Entered,Ending_Balance,""), "")</f>
        <v/>
      </c>
    </row>
    <row r="373" spans="2:8" x14ac:dyDescent="0.3">
      <c r="B373" s="5" t="str">
        <f ca="1">IFERROR(IF(Loan_Not_Paid*Values_Entered,Payment_Number,""), "")</f>
        <v/>
      </c>
      <c r="C373" s="3" t="str">
        <f ca="1">IFERROR(IF(Loan_Not_Paid*Values_Entered,Payment_Date,""), "")</f>
        <v/>
      </c>
      <c r="D373" s="6" t="str">
        <f ca="1">IFERROR(IF(Loan_Not_Paid*Values_Entered,Beginning_Balance,""), "")</f>
        <v/>
      </c>
      <c r="E373" s="6" t="str">
        <f ca="1">IFERROR(IF(Loan_Not_Paid*Values_Entered,Monthly_Payment,""), "")</f>
        <v/>
      </c>
      <c r="F373" s="6" t="str">
        <f ca="1">IFERROR(IF(Loan_Not_Paid*Values_Entered,Principal,""), "")</f>
        <v/>
      </c>
      <c r="G373" s="6" t="str">
        <f ca="1">IFERROR(IF(Loan_Not_Paid*Values_Entered,Interest,""), "")</f>
        <v/>
      </c>
      <c r="H373" s="6" t="str">
        <f ca="1">IFERROR(IF(Loan_Not_Paid*Values_Entered,Ending_Balance,""), "")</f>
        <v/>
      </c>
    </row>
    <row r="374" spans="2:8" x14ac:dyDescent="0.3">
      <c r="B374" s="5" t="str">
        <f ca="1">IFERROR(IF(Loan_Not_Paid*Values_Entered,Payment_Number,""), "")</f>
        <v/>
      </c>
      <c r="C374" s="3" t="str">
        <f ca="1">IFERROR(IF(Loan_Not_Paid*Values_Entered,Payment_Date,""), "")</f>
        <v/>
      </c>
      <c r="D374" s="6" t="str">
        <f ca="1">IFERROR(IF(Loan_Not_Paid*Values_Entered,Beginning_Balance,""), "")</f>
        <v/>
      </c>
      <c r="E374" s="6" t="str">
        <f ca="1">IFERROR(IF(Loan_Not_Paid*Values_Entered,Monthly_Payment,""), "")</f>
        <v/>
      </c>
      <c r="F374" s="6" t="str">
        <f ca="1">IFERROR(IF(Loan_Not_Paid*Values_Entered,Principal,""), "")</f>
        <v/>
      </c>
      <c r="G374" s="6" t="str">
        <f ca="1">IFERROR(IF(Loan_Not_Paid*Values_Entered,Interest,""), "")</f>
        <v/>
      </c>
      <c r="H374" s="6" t="str">
        <f ca="1">IFERROR(IF(Loan_Not_Paid*Values_Entered,Ending_Balance,""), "")</f>
        <v/>
      </c>
    </row>
    <row r="375" spans="2:8" x14ac:dyDescent="0.3">
      <c r="B375" s="5" t="str">
        <f ca="1">IFERROR(IF(Loan_Not_Paid*Values_Entered,Payment_Number,""), "")</f>
        <v/>
      </c>
      <c r="C375" s="3" t="str">
        <f ca="1">IFERROR(IF(Loan_Not_Paid*Values_Entered,Payment_Date,""), "")</f>
        <v/>
      </c>
      <c r="D375" s="6" t="str">
        <f ca="1">IFERROR(IF(Loan_Not_Paid*Values_Entered,Beginning_Balance,""), "")</f>
        <v/>
      </c>
      <c r="E375" s="6" t="str">
        <f ca="1">IFERROR(IF(Loan_Not_Paid*Values_Entered,Monthly_Payment,""), "")</f>
        <v/>
      </c>
      <c r="F375" s="6" t="str">
        <f ca="1">IFERROR(IF(Loan_Not_Paid*Values_Entered,Principal,""), "")</f>
        <v/>
      </c>
      <c r="G375" s="6" t="str">
        <f ca="1">IFERROR(IF(Loan_Not_Paid*Values_Entered,Interest,""), "")</f>
        <v/>
      </c>
      <c r="H375" s="6" t="str">
        <f ca="1">IFERROR(IF(Loan_Not_Paid*Values_Entered,Ending_Balance,""), "")</f>
        <v/>
      </c>
    </row>
  </sheetData>
  <mergeCells count="9">
    <mergeCell ref="B2:E2"/>
    <mergeCell ref="B11:D11"/>
    <mergeCell ref="B12:D12"/>
    <mergeCell ref="B13:D13"/>
    <mergeCell ref="B14:D14"/>
    <mergeCell ref="B3:D3"/>
    <mergeCell ref="B7:D7"/>
    <mergeCell ref="B8:D8"/>
    <mergeCell ref="B9:D9"/>
  </mergeCells>
  <phoneticPr fontId="0" type="noConversion"/>
  <conditionalFormatting sqref="C16:G375">
    <cfRule type="expression" dxfId="5" priority="1" stopIfTrue="1">
      <formula>NOT(Loan_Not_Paid)</formula>
    </cfRule>
    <cfRule type="expression" dxfId="4" priority="2" stopIfTrue="1">
      <formula>IF(ROW(C16)=Last_Row,TRUE,FALSE)</formula>
    </cfRule>
  </conditionalFormatting>
  <conditionalFormatting sqref="B16:B375">
    <cfRule type="expression" dxfId="3" priority="3" stopIfTrue="1">
      <formula>NOT(Loan_Not_Paid)</formula>
    </cfRule>
    <cfRule type="expression" dxfId="2" priority="4" stopIfTrue="1">
      <formula>IF(ROW(B16)=Last_Row,TRUE,FALSE)</formula>
    </cfRule>
  </conditionalFormatting>
  <conditionalFormatting sqref="H16:H375">
    <cfRule type="expression" dxfId="1" priority="5" stopIfTrue="1">
      <formula>NOT(Loan_Not_Paid)</formula>
    </cfRule>
    <cfRule type="expression" dxfId="0" priority="6" stopIfTrue="1">
      <formula>IF(ROW(H16)=Last_Row,TRUE,FALSE)</formula>
    </cfRule>
  </conditionalFormatting>
  <dataValidations count="26">
    <dataValidation allowBlank="1" showInputMessage="1" showErrorMessage="1" prompt="Create a loan repayment schedule using this Loan calculator and amortization worksheet. Total interest and total payments are automatically calculated" sqref="A1" xr:uid="{00000000-0002-0000-0000-000000000000}"/>
    <dataValidation allowBlank="1" showInputMessage="1" showErrorMessage="1" prompt="Title of this worksheet is in this cell. Enter Loan values in cells E3 through E6. Loan summary in cells E8 through E11 and Loan table are automatically updated" sqref="B1" xr:uid="{00000000-0002-0000-0000-000001000000}"/>
    <dataValidation allowBlank="1" showInputMessage="1" showErrorMessage="1" prompt="Enter Loan amount in cell at right" sqref="B3:D6" xr:uid="{00000000-0002-0000-0000-000002000000}"/>
    <dataValidation allowBlank="1" showInputMessage="1" showErrorMessage="1" prompt="Enter Loan amount in this cell" sqref="E3:E6" xr:uid="{00000000-0002-0000-0000-000003000000}"/>
    <dataValidation allowBlank="1" showInputMessage="1" showErrorMessage="1" prompt="Enter Annual interest rate in cell at right" sqref="B7:D7" xr:uid="{00000000-0002-0000-0000-000004000000}"/>
    <dataValidation allowBlank="1" showInputMessage="1" showErrorMessage="1" prompt="Enter Loan period in years in cell at right" sqref="B8:D8" xr:uid="{00000000-0002-0000-0000-000005000000}"/>
    <dataValidation allowBlank="1" showInputMessage="1" showErrorMessage="1" prompt="Enter Loan period in years in this cell" sqref="E8" xr:uid="{00000000-0002-0000-0000-000006000000}"/>
    <dataValidation allowBlank="1" showInputMessage="1" showErrorMessage="1" prompt="Enter Start date of loan in cell at right" sqref="B9:D9" xr:uid="{00000000-0002-0000-0000-000007000000}"/>
    <dataValidation allowBlank="1" showInputMessage="1" showErrorMessage="1" prompt="Enter Start date of loan in this cell" sqref="E9" xr:uid="{00000000-0002-0000-0000-000008000000}"/>
    <dataValidation allowBlank="1" showInputMessage="1" showErrorMessage="1" prompt="Monthly payment is automatically calculated in cell at right" sqref="B11:D11" xr:uid="{00000000-0002-0000-0000-000009000000}"/>
    <dataValidation allowBlank="1" showInputMessage="1" showErrorMessage="1" prompt="Monthly payment is automatically calculated in this cell" sqref="E11" xr:uid="{00000000-0002-0000-0000-00000A000000}"/>
    <dataValidation allowBlank="1" showInputMessage="1" showErrorMessage="1" prompt="Number of payments is automatically calculated in cell at right" sqref="B12:D12" xr:uid="{00000000-0002-0000-0000-00000B000000}"/>
    <dataValidation allowBlank="1" showInputMessage="1" showErrorMessage="1" prompt="Number of payments is automatically calculated in this cell" sqref="E12" xr:uid="{00000000-0002-0000-0000-00000C000000}"/>
    <dataValidation allowBlank="1" showInputMessage="1" showErrorMessage="1" prompt="Total interest is automatically calculated in cell at right" sqref="B13:D13" xr:uid="{00000000-0002-0000-0000-00000D000000}"/>
    <dataValidation allowBlank="1" showInputMessage="1" showErrorMessage="1" prompt="Total interest is automatically calculated in this cell" sqref="E13" xr:uid="{00000000-0002-0000-0000-00000E000000}"/>
    <dataValidation allowBlank="1" showInputMessage="1" showErrorMessage="1" prompt="Total cost of loan is automatically calculated in cell at right" sqref="B14:D14" xr:uid="{00000000-0002-0000-0000-00000F000000}"/>
    <dataValidation allowBlank="1" showInputMessage="1" showErrorMessage="1" prompt="Total cost of loan is automatically calculated in this cell" sqref="E14" xr:uid="{00000000-0002-0000-0000-000010000000}"/>
    <dataValidation allowBlank="1" showInputMessage="1" showErrorMessage="1" prompt="Enter values in cells E3 through E6 for each description in column B. Values in cells E8 through E11 are automatically calculated" sqref="B2" xr:uid="{00000000-0002-0000-0000-000011000000}"/>
    <dataValidation allowBlank="1" showInputMessage="1" showErrorMessage="1" prompt="Payment Number is automatically updated in this column under this heading" sqref="B15" xr:uid="{00000000-0002-0000-0000-000012000000}"/>
    <dataValidation allowBlank="1" showInputMessage="1" showErrorMessage="1" prompt="Payment Date is automatically updated in this column under this heading" sqref="C15" xr:uid="{00000000-0002-0000-0000-000013000000}"/>
    <dataValidation allowBlank="1" showInputMessage="1" showErrorMessage="1" prompt="Beginning Balance is automatically calculated in this column under this heading" sqref="D15" xr:uid="{00000000-0002-0000-0000-000014000000}"/>
    <dataValidation allowBlank="1" showInputMessage="1" showErrorMessage="1" prompt="Payment amount is automatically calculated in this column under this heading" sqref="E15" xr:uid="{00000000-0002-0000-0000-000015000000}"/>
    <dataValidation allowBlank="1" showInputMessage="1" showErrorMessage="1" prompt="Principal amount is automatically updated in this column under this heading" sqref="F15" xr:uid="{00000000-0002-0000-0000-000016000000}"/>
    <dataValidation allowBlank="1" showInputMessage="1" showErrorMessage="1" prompt="Interest amount is automatically updated in this column under this heading" sqref="G15" xr:uid="{00000000-0002-0000-0000-000017000000}"/>
    <dataValidation allowBlank="1" showInputMessage="1" showErrorMessage="1" prompt="Ending Balance is automatically updated in this column under this heading" sqref="H15" xr:uid="{00000000-0002-0000-0000-000018000000}"/>
    <dataValidation allowBlank="1" showInputMessage="1" showErrorMessage="1" prompt="Enter Annual interest rate in this cell" sqref="E7" xr:uid="{00000000-0002-0000-0000-000019000000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16:B375 H16:H375 G16:G375 F16:F375 E16:E375 D16 C17:C19 D52:D375 D18:D50 C21:C375" emptyCellReferenc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2 5 5 6 8 c - b b 6 5 - 4 6 0 2 - a 2 5 3 - 6 6 c f 5 a 9 b 2 e e 3 "   x m l n s = " h t t p : / / s c h e m a s . m i c r o s o f t . c o m / D a t a M a s h u p " > A A A A A O Y E A A B Q S w M E F A A C A A g A y K 6 2 T K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D I r r Z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6 2 T I E W 3 O 3 b A Q A A 7 A g A A B M A H A B G b 3 J t d W x h c y 9 T Z W N 0 a W 9 u M S 5 t I K I Y A C i g F A A A A A A A A A A A A A A A A A A A A A A A A A A A A O 2 V W 2 v b M B T H 3 w P 5 D k J 9 S c C Y y b 2 v + K E 4 v e x l b H X 6 V I + h y K e p Q J a M L t 2 y 0 u 8 + O U 5 I U 1 v Q d l A o z A + + / I 6 s c 4 7 1 / 8 s G m O V K o r y 9 k p P h Y D g w d 1 R D i R j V B q V I g B 0 O k D 9 y 5 T Q D T z J z H 0 8 U c x V I O z r n A u J M S e s f z A h n n 4 t r A 9 o s z 0 X 7 S n E F t T L F B U j Q V B S Z n 7 c 4 d V Z Z T U v Q O d O 0 9 m O 7 Z M Z l M Y G Z m x d N K T E z 9 3 g c 3 U x A 8 I p b 0 C m O c I Q y J V w l T U p I h M 4 k U y W X 8 5 Q k + 0 m E v j t l I b c L A e n m N v 6 q J P w Y R 2 1 P O z i 7 o 3 L u u 5 0 u a s C + u S m d + U F T T a W 5 V b p q p 2 + C Z t R 2 E z 0 8 4 J Y S n 9 7 6 C L L w 2 z 5 G a M 2 T A N 8 N 8 L 0 A 3 w / w g w A / D P C j A D 8 O c P I p F N j u + H E 8 H H D Z + y G f 6 m g H L 5 U 0 S s b 4 4 8 j p + G 1 q + q Z V 5 W M l u o Q m t d k o a h V Z 8 b W W 0 M 2 K n w q R M y p 8 Y a n V 7 o 0 C 7 c n f q J W X v r E v 0 h 7 s x c 2 4 5 Y K W Y J j m d W P 6 z m L X m j P o v l L 5 p a H z n s A C q O 5 S 2 1 R Y c W P 6 U h j + B 9 Z Q u m o G u s 2 s f k H P V L c O x L 8 o b / c j K Y 8 k / z e y d 9 7 I n g S S Z z p 7 v b O f r c R r L U 7 e 1 + P b d G P x b d 7 v 8 N 7 N 4 M W 2 3 5 S y M v 0 2 7 X i + g R 3 w 8 6 V / J I J P / g J Q S w E C L Q A U A A I A C A D I r r Z M q Y d 1 C q k A A A D 5 A A A A E g A A A A A A A A A A A A A A A A A A A A A A Q 2 9 u Z m l n L 1 B h Y 2 t h Z 2 U u e G 1 s U E s B A i 0 A F A A C A A g A y K 6 2 T A / K 6 a u k A A A A 6 Q A A A B M A A A A A A A A A A A A A A A A A 9 Q A A A F t D b 2 5 0 Z W 5 0 X 1 R 5 c G V z X S 5 4 b W x Q S w E C L Q A U A A I A C A D I r r Z M g R b c 7 d s B A A D s C A A A E w A A A A A A A A A A A A A A A A D m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J Q A A A A A A A H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I y V D I w O j M y O j M 5 L j k 0 N D I 4 M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0 N o Y W 5 n Z W Q g V H l w Z S 5 7 Q 2 9 s d W 1 u M S w w f S Z x d W 9 0 O y w m c X V v d D t T Z W N 0 a W 9 u M S 9 j Y X J z L 0 N o Y W 5 n Z W Q g V H l w Z S 5 7 Q 2 9 s d W 1 u M i w x f S Z x d W 9 0 O y w m c X V v d D t T Z W N 0 a W 9 u M S 9 j Y X J z L 0 N o Y W 5 n Z W Q g V H l w Z S 5 7 Q 2 9 s d W 1 u M y w y f S Z x d W 9 0 O y w m c X V v d D t T Z W N 0 a W 9 u M S 9 j Y X J z L 0 N o Y W 5 n Z W Q g V H l w Z S 5 7 Q 2 9 s d W 1 u N C w z f S Z x d W 9 0 O y w m c X V v d D t T Z W N 0 a W 9 u M S 9 j Y X J z L 0 N o Y W 5 n Z W Q g V H l w Z S 5 7 Q 2 9 s d W 1 u N S w 0 f S Z x d W 9 0 O y w m c X V v d D t T Z W N 0 a W 9 u M S 9 j Y X J z L 0 N o Y W 5 n Z W Q g V H l w Z S 5 7 Q 2 9 s d W 1 u N i w 1 f S Z x d W 9 0 O y w m c X V v d D t T Z W N 0 a W 9 u M S 9 j Y X J z L 0 N o Y W 5 n Z W Q g V H l w Z S 5 7 Q 2 9 s d W 1 u N y w 2 f S Z x d W 9 0 O y w m c X V v d D t T Z W N 0 a W 9 u M S 9 j Y X J z L 0 N o Y W 5 n Z W Q g V H l w Z S 5 7 Q 2 9 s d W 1 u O C w 3 f S Z x d W 9 0 O y w m c X V v d D t T Z W N 0 a W 9 u M S 9 j Y X J z L 0 N o Y W 5 n Z W Q g V H l w Z S 5 7 Q 2 9 s d W 1 u O S w 4 f S Z x d W 9 0 O y w m c X V v d D t T Z W N 0 a W 9 u M S 9 j Y X J z L 0 N o Y W 5 n Z W Q g V H l w Z S 5 7 Q 2 9 s d W 1 u M T A s O X 0 m c X V v d D s s J n F 1 b 3 Q 7 U 2 V j d G l v b j E v Y 2 F y c y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9 D a G F u Z 2 V k I F R 5 c G U u e 0 N v b H V t b j E s M H 0 m c X V v d D s s J n F 1 b 3 Q 7 U 2 V j d G l v b j E v Y 2 F y c y 9 D a G F u Z 2 V k I F R 5 c G U u e 0 N v b H V t b j I s M X 0 m c X V v d D s s J n F 1 b 3 Q 7 U 2 V j d G l v b j E v Y 2 F y c y 9 D a G F u Z 2 V k I F R 5 c G U u e 0 N v b H V t b j M s M n 0 m c X V v d D s s J n F 1 b 3 Q 7 U 2 V j d G l v b j E v Y 2 F y c y 9 D a G F u Z 2 V k I F R 5 c G U u e 0 N v b H V t b j Q s M 3 0 m c X V v d D s s J n F 1 b 3 Q 7 U 2 V j d G l v b j E v Y 2 F y c y 9 D a G F u Z 2 V k I F R 5 c G U u e 0 N v b H V t b j U s N H 0 m c X V v d D s s J n F 1 b 3 Q 7 U 2 V j d G l v b j E v Y 2 F y c y 9 D a G F u Z 2 V k I F R 5 c G U u e 0 N v b H V t b j Y s N X 0 m c X V v d D s s J n F 1 b 3 Q 7 U 2 V j d G l v b j E v Y 2 F y c y 9 D a G F u Z 2 V k I F R 5 c G U u e 0 N v b H V t b j c s N n 0 m c X V v d D s s J n F 1 b 3 Q 7 U 2 V j d G l v b j E v Y 2 F y c y 9 D a G F u Z 2 V k I F R 5 c G U u e 0 N v b H V t b j g s N 3 0 m c X V v d D s s J n F 1 b 3 Q 7 U 2 V j d G l v b j E v Y 2 F y c y 9 D a G F u Z 2 V k I F R 5 c G U u e 0 N v b H V t b j k s O H 0 m c X V v d D s s J n F 1 b 3 Q 7 U 2 V j d G l v b j E v Y 2 F y c y 9 D a G F u Z 2 V k I F R 5 c G U u e 0 N v b H V t b j E w L D l 9 J n F 1 b 3 Q 7 L C Z x d W 9 0 O 1 N l Y 3 R p b 2 4 x L 2 N h c n M v Q 2 h h b m d l Z C B U e X B l L n t D b 2 x 1 b W 4 x M S w x M H 0 m c X V v d D t d L C Z x d W 9 0 O 1 J l b G F 0 a W 9 u c 2 h p c E l u Z m 8 m c X V v d D s 6 W 1 1 9 I i A v P j x F b n R y e S B U e X B l P S J R d W V y e U l E I i B W Y W x 1 Z T 0 i c 2 Z m Z m I 2 Z G J l L T M 2 Y z Q t N D F l N C 1 h Z D V l L T U 2 Z G R m Y m F j N 2 Y 2 N y I g L z 4 8 L 1 N 0 Y W J s Z U V u d H J p Z X M + P C 9 J d G V t P j x J d G V t P j x J d G V t T G 9 j Y X R p b 2 4 + P E l 0 Z W 1 U e X B l P k Z v c m 1 1 b G E 8 L 0 l 0 Z W 1 U e X B l P j x J d G V t U G F 0 a D 5 T Z W N 0 a W 9 u M S 9 j Y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g K D I p L 0 N o Y W 5 n Z W Q g V H l w Z S 5 7 a W Q s M H 0 m c X V v d D s s J n F 1 b 3 Q 7 U 2 V j d G l v b j E v Y 2 F y c y A o M i k v Q 2 h h b m d l Z C B U e X B l L n t k Z X N j c m l w d G l v b i w x f S Z x d W 9 0 O y w m c X V v d D t T Z W N 0 a W 9 u M S 9 j Y X J z I C g y K S 9 D a G F u Z 2 V k I F R 5 c G U u e 3 B y a W N l L D J 9 J n F 1 b 3 Q 7 L C Z x d W 9 0 O 1 N l Y 3 R p b 2 4 x L 2 N h c n M g K D I p L 0 N o Y W 5 n Z W Q g V H l w Z S 5 7 b W l s Z W F n Z S w z f S Z x d W 9 0 O y w m c X V v d D t T Z W N 0 a W 9 u M S 9 j Y X J z I C g y K S 9 D a G F u Z 2 V k I F R 5 c G U u e 3 l l Y X I s N H 0 m c X V v d D s s J n F 1 b 3 Q 7 U 2 V j d G l v b j E v Y 2 F y c y A o M i k v Q 2 h h b m d l Z C B U e X B l L n t 0 c m F u c 2 1 p c 3 N p b 2 4 s N X 0 m c X V v d D s s J n F 1 b 3 Q 7 U 2 V j d G l v b j E v Y 2 F y c y A o M i k v Q 2 h h b m d l Z C B U e X B l L n t z a X p l L D Z 9 J n F 1 b 3 Q 7 L C Z x d W 9 0 O 1 N l Y 3 R p b 2 4 x L 2 N h c n M g K D I p L 0 N o Y W 5 n Z W Q g V H l w Z S 5 7 c G 9 3 Z X I s N 3 0 m c X V v d D s s J n F 1 b 3 Q 7 U 2 V j d G l v b j E v Y 2 F y c y A o M i k v Q 2 h h b m d l Z C B U e X B l L n t m d W V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h c n M g K D I p L 0 N o Y W 5 n Z W Q g V H l w Z S 5 7 a W Q s M H 0 m c X V v d D s s J n F 1 b 3 Q 7 U 2 V j d G l v b j E v Y 2 F y c y A o M i k v Q 2 h h b m d l Z C B U e X B l L n t k Z X N j c m l w d G l v b i w x f S Z x d W 9 0 O y w m c X V v d D t T Z W N 0 a W 9 u M S 9 j Y X J z I C g y K S 9 D a G F u Z 2 V k I F R 5 c G U u e 3 B y a W N l L D J 9 J n F 1 b 3 Q 7 L C Z x d W 9 0 O 1 N l Y 3 R p b 2 4 x L 2 N h c n M g K D I p L 0 N o Y W 5 n Z W Q g V H l w Z S 5 7 b W l s Z W F n Z S w z f S Z x d W 9 0 O y w m c X V v d D t T Z W N 0 a W 9 u M S 9 j Y X J z I C g y K S 9 D a G F u Z 2 V k I F R 5 c G U u e 3 l l Y X I s N H 0 m c X V v d D s s J n F 1 b 3 Q 7 U 2 V j d G l v b j E v Y 2 F y c y A o M i k v Q 2 h h b m d l Z C B U e X B l L n t 0 c m F u c 2 1 p c 3 N p b 2 4 s N X 0 m c X V v d D s s J n F 1 b 3 Q 7 U 2 V j d G l v b j E v Y 2 F y c y A o M i k v Q 2 h h b m d l Z C B U e X B l L n t z a X p l L D Z 9 J n F 1 b 3 Q 7 L C Z x d W 9 0 O 1 N l Y 3 R p b 2 4 x L 2 N h c n M g K D I p L 0 N o Y W 5 n Z W Q g V H l w Z S 5 7 c G 9 3 Z X I s N 3 0 m c X V v d D s s J n F 1 b 3 Q 7 U 2 V j d G l v b j E v Y 2 F y c y A o M i k v Q 2 h h b m d l Z C B U e X B l L n t m d W V s L D h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2 l k J n F 1 b 3 Q 7 L C Z x d W 9 0 O 2 R l c 2 N y a X B 0 a W 9 u J n F 1 b 3 Q 7 L C Z x d W 9 0 O 3 B y a W N l J n F 1 b 3 Q 7 L C Z x d W 9 0 O 2 1 p b G V h Z 2 U m c X V v d D s s J n F 1 b 3 Q 7 e W V h c i Z x d W 9 0 O y w m c X V v d D t 0 c m F u c 2 1 p c 3 N p b 2 4 m c X V v d D s s J n F 1 b 3 Q 7 c 2 l 6 Z S Z x d W 9 0 O y w m c X V v d D t w b 3 d l c i Z x d W 9 0 O y w m c X V v d D t m d W V s J n F 1 b 3 Q 7 X S I g L z 4 8 R W 5 0 c n k g V H l w Z T 0 i R m l s b E N v b H V t b l R 5 c G V z I i B W Y W x 1 Z T 0 i c 0 F 3 W U R B d 0 1 H Q l F N R y I g L z 4 8 R W 5 0 c n k g V H l w Z T 0 i R m l s b E x h c 3 R V c G R h d G V k I i B W Y W x 1 Z T 0 i Z D I w M T g t M D U t M j J U M j A 6 N D k 6 M T c u N T A z M z M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X V l c n l J R C I g V m F s d W U 9 I n M 0 M 2 Y y Y j E w Y S 0 x N z J k L T Q 1 N G U t Y W Y 2 Z S 1 j M j Q 1 M W N j M T U 1 O G U i I C 8 + P C 9 T d G F i b G V F b n R y a W V z P j w v S X R l b T 4 8 S X R l b T 4 8 S X R l b U x v Y 2 F 0 a W 9 u P j x J d G V t V H l w Z T 5 G b 3 J t d W x h P C 9 J d G V t V H l w Z T 4 8 S X R l b V B h d G g + U 2 V j d G l v b j E v Y 2 F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N h c n N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g K D M p L 0 N o Y W 5 n Z W Q g V H l w Z T E u e 2 l k L D B 9 J n F 1 b 3 Q 7 L C Z x d W 9 0 O 1 N l Y 3 R p b 2 4 x L 2 N h c n M g K D M p L 0 N o Y W 5 n Z W Q g V H l w Z T E u e 2 R l c 2 N y a X B 0 a W 9 u L D F 9 J n F 1 b 3 Q 7 L C Z x d W 9 0 O 1 N l Y 3 R p b 2 4 x L 2 N h c n M g K D M p L 0 N o Y W 5 n Z W Q g V H l w Z T E u e 3 B y a W N l L D J 9 J n F 1 b 3 Q 7 L C Z x d W 9 0 O 1 N l Y 3 R p b 2 4 x L 2 N h c n M g K D M p L 0 N o Y W 5 n Z W Q g V H l w Z T E u e 2 1 p b G V h Z 2 U s M 3 0 m c X V v d D s s J n F 1 b 3 Q 7 U 2 V j d G l v b j E v Y 2 F y c y A o M y k v Q 2 h h b m d l Z C B U e X B l M S 5 7 e W V h c i w 0 f S Z x d W 9 0 O y w m c X V v d D t T Z W N 0 a W 9 u M S 9 j Y X J z I C g z K S 9 D a G F u Z 2 V k I F R 5 c G U x L n t h Z 2 U s N X 0 m c X V v d D s s J n F 1 b 3 Q 7 U 2 V j d G l v b j E v Y 2 F y c y A o M y k v Q 2 h h b m d l Z C B U e X B l M S 5 7 d H J h b n N t a X N z a W 9 u L D Z 9 J n F 1 b 3 Q 7 L C Z x d W 9 0 O 1 N l Y 3 R p b 2 4 x L 2 N h c n M g K D M p L 0 N o Y W 5 n Z W Q g V H l w Z T E u e 3 N p e m U s N 3 0 m c X V v d D s s J n F 1 b 3 Q 7 U 2 V j d G l v b j E v Y 2 F y c y A o M y k v Q 2 h h b m d l Z C B U e X B l M S 5 7 c G 9 3 Z X I s O H 0 m c X V v d D s s J n F 1 b 3 Q 7 U 2 V j d G l v b j E v Y 2 F y c y A o M y k v Q 2 h h b m d l Z C B U e X B l M S 5 7 Z n V l b C w 5 f S Z x d W 9 0 O y w m c X V v d D t T Z W N 0 a W 9 u M S 9 j Y X J z I C g z K S 9 D a G F u Z 2 V k I F R 5 c G U x L n s s M T B 9 J n F 1 b 3 Q 7 L C Z x d W 9 0 O 1 N l Y 3 R p b 2 4 x L 2 N h c n M g K D M p L 0 N o Y W 5 n Z W Q g V H l w Z T E u e 1 8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F y c y A o M y k v Q 2 h h b m d l Z C B U e X B l M S 5 7 a W Q s M H 0 m c X V v d D s s J n F 1 b 3 Q 7 U 2 V j d G l v b j E v Y 2 F y c y A o M y k v Q 2 h h b m d l Z C B U e X B l M S 5 7 Z G V z Y 3 J p c H R p b 2 4 s M X 0 m c X V v d D s s J n F 1 b 3 Q 7 U 2 V j d G l v b j E v Y 2 F y c y A o M y k v Q 2 h h b m d l Z C B U e X B l M S 5 7 c H J p Y 2 U s M n 0 m c X V v d D s s J n F 1 b 3 Q 7 U 2 V j d G l v b j E v Y 2 F y c y A o M y k v Q 2 h h b m d l Z C B U e X B l M S 5 7 b W l s Z W F n Z S w z f S Z x d W 9 0 O y w m c X V v d D t T Z W N 0 a W 9 u M S 9 j Y X J z I C g z K S 9 D a G F u Z 2 V k I F R 5 c G U x L n t 5 Z W F y L D R 9 J n F 1 b 3 Q 7 L C Z x d W 9 0 O 1 N l Y 3 R p b 2 4 x L 2 N h c n M g K D M p L 0 N o Y W 5 n Z W Q g V H l w Z T E u e 2 F n Z S w 1 f S Z x d W 9 0 O y w m c X V v d D t T Z W N 0 a W 9 u M S 9 j Y X J z I C g z K S 9 D a G F u Z 2 V k I F R 5 c G U x L n t 0 c m F u c 2 1 p c 3 N p b 2 4 s N n 0 m c X V v d D s s J n F 1 b 3 Q 7 U 2 V j d G l v b j E v Y 2 F y c y A o M y k v Q 2 h h b m d l Z C B U e X B l M S 5 7 c 2 l 6 Z S w 3 f S Z x d W 9 0 O y w m c X V v d D t T Z W N 0 a W 9 u M S 9 j Y X J z I C g z K S 9 D a G F u Z 2 V k I F R 5 c G U x L n t w b 3 d l c i w 4 f S Z x d W 9 0 O y w m c X V v d D t T Z W N 0 a W 9 u M S 9 j Y X J z I C g z K S 9 D a G F u Z 2 V k I F R 5 c G U x L n t m d W V s L D l 9 J n F 1 b 3 Q 7 L C Z x d W 9 0 O 1 N l Y 3 R p b 2 4 x L 2 N h c n M g K D M p L 0 N o Y W 5 n Z W Q g V H l w Z T E u e y w x M H 0 m c X V v d D s s J n F 1 b 3 Q 7 U 2 V j d G l v b j E v Y 2 F y c y A o M y k v Q 2 h h b m d l Z C B U e X B l M S 5 7 X z E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k Z X N j c m l w d G l v b i Z x d W 9 0 O y w m c X V v d D t w c m l j Z S Z x d W 9 0 O y w m c X V v d D t t a W x l Y W d l J n F 1 b 3 Q 7 L C Z x d W 9 0 O 3 l l Y X I m c X V v d D s s J n F 1 b 3 Q 7 Y W d l J n F 1 b 3 Q 7 L C Z x d W 9 0 O 3 R y Y W 5 z b W l z c 2 l v b i Z x d W 9 0 O y w m c X V v d D t z a X p l J n F 1 b 3 Q 7 L C Z x d W 9 0 O 3 B v d 2 V y J n F 1 b 3 Q 7 L C Z x d W 9 0 O 2 Z 1 Z W w m c X V v d D s s J n F 1 b 3 Q 7 Q 2 9 s d W 1 u M S Z x d W 9 0 O y w m c X V v d D t f M S Z x d W 9 0 O 1 0 i I C 8 + P E V u d H J 5 I F R 5 c G U 9 I k Z p b G x D b 2 x 1 b W 5 U e X B l c y I g V m F s d W U 9 I n N B d 1 l H Q m d N R E J n W U d C Z 1 l H I i A v P j x F b n R y e S B U e X B l P S J G a W x s T G F z d F V w Z G F 0 Z W Q i I F Z h b H V l P S J k M j A x O C 0 w N S 0 y M l Q y M D o 1 N D o x N i 4 3 O T U 0 N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y I i A v P j x F b n R y e S B U e X B l P S J B Z G R l Z F R v R G F 0 Y U 1 v Z G V s I i B W Y W x 1 Z T 0 i b D A i I C 8 + P E V u d H J 5 I F R 5 c G U 9 I l F 1 Z X J 5 S U Q i I F Z h b H V l P S J z M D Y 2 M z R i Z m Q t Z j c 4 O S 0 0 Y 2 Q x L W I 5 Z m Y t Y W U 0 Z W Q 1 M z l i N 2 I 5 I i A v P j w v U 3 R h Y m x l R W 5 0 c m l l c z 4 8 L 0 l 0 Z W 0 + P E l 0 Z W 0 + P E l 0 Z W 1 M b 2 N h d G l v b j 4 8 S X R l b V R 5 c G U + R m 9 y b X V s Y T w v S X R l b V R 5 c G U + P E l 0 Z W 1 Q Y X R o P l N l Y 3 R p b 2 4 x L 2 N h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U y M C g z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r c W p g R m r k G j V 3 5 a / M u j u Q A A A A A C A A A A A A A Q Z g A A A A E A A C A A A A A n B Q T 9 Y n V U Y l p X M t J m U G S 3 p B Z 3 Z E 9 j V O / w X W l j p 4 6 F w A A A A A A O g A A A A A I A A C A A A A C T R f Y P F w 1 U U g n x J D L T v Y K p 7 x / M e w C 6 0 6 E 1 6 T K R 3 y q a C l A A A A B 2 U A R j 0 G W 0 3 Y m e c w 2 r f j p v I 8 r C y B t H X m 6 x k j N 6 f h D B L j h N D e C f k A C U 1 p f J w b G n e j t w f 5 b T e M e s A A E y l F 6 B N d s N U 5 A 4 F s V K v 1 C O x t 8 T d Q n f M E A A A A D M J 5 0 0 C i m Y W v l 1 5 p 3 G B R b 4 z P 7 V Q + z O 8 E n u 8 W X N y F T b g T l 0 3 d k h Y L C A X A B 4 U G k X K 4 4 X F G L j Q O G c V u a K w J y U / U h J < / D a t a M a s h u p > 
</file>

<file path=customXml/itemProps1.xml><?xml version="1.0" encoding="utf-8"?>
<ds:datastoreItem xmlns:ds="http://schemas.openxmlformats.org/officeDocument/2006/customXml" ds:itemID="{0650F434-62A9-468C-A051-634798D44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Calculators</vt:lpstr>
      <vt:lpstr>Nismo Depr All</vt:lpstr>
      <vt:lpstr>Nismo Depr Auto</vt:lpstr>
      <vt:lpstr>Data</vt:lpstr>
      <vt:lpstr>Loan Calculator</vt:lpstr>
      <vt:lpstr>Prices</vt:lpstr>
      <vt:lpstr>ColumnTitle1</vt:lpstr>
      <vt:lpstr>Full_Print</vt:lpstr>
      <vt:lpstr>Interest_Rate</vt:lpstr>
      <vt:lpstr>Loan_Amount</vt:lpstr>
      <vt:lpstr>Loan_Start</vt:lpstr>
      <vt:lpstr>Loan_Years</vt:lpstr>
      <vt:lpstr>myvariable</vt:lpstr>
      <vt:lpstr>Number_of_Payments</vt:lpstr>
      <vt:lpstr>'Loan Calculator'!Print_Titles</vt:lpstr>
      <vt:lpstr>RowTitleRegion1..E6</vt:lpstr>
      <vt:lpstr>RowTitleRegion2..E11</vt:lpstr>
      <vt:lpstr>Total_Cost</vt:lpstr>
      <vt:lpstr>Total_Interest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2017-06-01T06:17:45Z</dcterms:created>
  <dcterms:modified xsi:type="dcterms:W3CDTF">2018-05-25T05:29:23Z</dcterms:modified>
</cp:coreProperties>
</file>