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G:\Meu Drive\Programação\codigos\Nickflix\backend\movies_service\movies_service\"/>
    </mc:Choice>
  </mc:AlternateContent>
  <xr:revisionPtr revIDLastSave="0" documentId="13_ncr:1_{89A99BA4-BD9E-43E7-8E81-EA967655657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Filme" sheetId="3" r:id="rId1"/>
    <sheet name="Filmes" sheetId="2" r:id="rId2"/>
    <sheet name="Já vi" sheetId="8" r:id="rId3"/>
    <sheet name="Países" sheetId="4" r:id="rId4"/>
    <sheet name="Diretores" sheetId="6" r:id="rId5"/>
    <sheet name="Ano" sheetId="7" r:id="rId6"/>
  </sheets>
  <definedNames>
    <definedName name="_xlnm._FilterDatabase" localSheetId="1" hidden="1">Filmes!$A$1:$K$855</definedName>
    <definedName name="Excel_BuiltIn__FilterDatabase_1">Filmes!$A$1:$H$444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55" i="2" l="1"/>
  <c r="P854" i="2"/>
  <c r="P849" i="2" l="1"/>
  <c r="P850" i="2"/>
  <c r="P114" i="2"/>
  <c r="P102" i="2"/>
  <c r="P851" i="2"/>
  <c r="P837" i="2"/>
  <c r="P838" i="2"/>
  <c r="P839" i="2"/>
  <c r="P840" i="2"/>
  <c r="P841" i="2"/>
  <c r="P842" i="2"/>
  <c r="P843" i="2"/>
  <c r="P844" i="2"/>
  <c r="P43" i="2"/>
  <c r="P94" i="2"/>
  <c r="P845" i="2"/>
  <c r="P846" i="2"/>
  <c r="P847" i="2"/>
  <c r="P245" i="2"/>
  <c r="P223" i="2"/>
  <c r="P200" i="2"/>
  <c r="P848" i="2"/>
  <c r="P198" i="2"/>
  <c r="P155" i="2"/>
  <c r="P852" i="2"/>
  <c r="P853" i="2"/>
  <c r="P353" i="2" l="1"/>
  <c r="P255" i="2"/>
  <c r="P40" i="2"/>
  <c r="P252" i="2" l="1"/>
  <c r="P817" i="2"/>
  <c r="P816" i="2"/>
  <c r="P800" i="2"/>
  <c r="P785" i="2"/>
  <c r="P101" i="2"/>
  <c r="P780" i="2"/>
  <c r="P772" i="2"/>
  <c r="P109" i="2"/>
  <c r="P744" i="2"/>
  <c r="P723" i="2"/>
  <c r="P93" i="2"/>
  <c r="P703" i="2" l="1"/>
  <c r="P720" i="2"/>
  <c r="P705" i="2"/>
  <c r="P118" i="2"/>
  <c r="P667" i="2"/>
  <c r="P64" i="2"/>
  <c r="P588" i="2"/>
  <c r="P555" i="2"/>
  <c r="P531" i="2"/>
  <c r="P446" i="2"/>
  <c r="P9" i="2"/>
  <c r="P279" i="2"/>
  <c r="P595" i="2"/>
  <c r="P395" i="2"/>
  <c r="P136" i="2"/>
  <c r="P302" i="2"/>
  <c r="P211" i="2"/>
  <c r="P161" i="2"/>
  <c r="P166" i="2"/>
  <c r="P466" i="2"/>
  <c r="C16" i="3" l="1"/>
  <c r="C15" i="3"/>
  <c r="C14" i="3"/>
  <c r="C13" i="3"/>
  <c r="C12" i="3"/>
  <c r="C11" i="3"/>
  <c r="P65" i="2" l="1"/>
  <c r="P142" i="2"/>
  <c r="P77" i="2"/>
  <c r="P259" i="2"/>
  <c r="P31" i="2"/>
  <c r="P250" i="2" l="1"/>
  <c r="P391" i="2"/>
  <c r="P294" i="2" l="1"/>
  <c r="P70" i="2" l="1"/>
  <c r="P582" i="2" l="1"/>
  <c r="P374" i="2"/>
  <c r="P324" i="2"/>
  <c r="P24" i="2"/>
  <c r="P214" i="2"/>
  <c r="P507" i="2"/>
  <c r="P468" i="2"/>
  <c r="P85" i="2" l="1"/>
  <c r="P193" i="2"/>
  <c r="P267" i="2" l="1"/>
  <c r="P303" i="2" l="1"/>
  <c r="P270" i="2"/>
  <c r="P306" i="2"/>
  <c r="P188" i="2"/>
  <c r="P237" i="2"/>
  <c r="P277" i="2" l="1"/>
  <c r="P262" i="2" l="1"/>
  <c r="P153" i="2"/>
  <c r="P268" i="2"/>
  <c r="P258" i="2"/>
  <c r="P257" i="2" l="1"/>
  <c r="P131" i="2" l="1"/>
  <c r="P68" i="2" l="1"/>
  <c r="P266" i="2" l="1"/>
  <c r="P253" i="2" l="1"/>
  <c r="P186" i="2"/>
  <c r="P61" i="2"/>
  <c r="P99" i="2" l="1"/>
  <c r="P254" i="2"/>
  <c r="P202" i="2"/>
  <c r="P338" i="2" l="1"/>
  <c r="P670" i="2"/>
  <c r="P30" i="2"/>
  <c r="P278" i="2"/>
  <c r="P716" i="2"/>
  <c r="P88" i="2"/>
  <c r="P146" i="2"/>
  <c r="P385" i="2"/>
  <c r="P45" i="2"/>
  <c r="P339" i="2"/>
  <c r="P11" i="2"/>
  <c r="P246" i="2"/>
  <c r="P657" i="2"/>
  <c r="P770" i="2"/>
  <c r="P647" i="2"/>
  <c r="P167" i="2"/>
  <c r="P150" i="2"/>
  <c r="P441" i="2"/>
  <c r="P284" i="2"/>
  <c r="P416" i="2"/>
  <c r="P788" i="2"/>
  <c r="P741" i="2"/>
  <c r="P260" i="2"/>
  <c r="P623" i="2"/>
  <c r="P708" i="2"/>
  <c r="P608" i="2"/>
  <c r="P596" i="2"/>
  <c r="P340" i="2"/>
  <c r="P805" i="2"/>
  <c r="P693" i="2"/>
  <c r="P400" i="2"/>
  <c r="P58" i="2"/>
  <c r="P442" i="2"/>
  <c r="P358" i="2"/>
  <c r="P771" i="2"/>
  <c r="P628" i="2"/>
  <c r="P491" i="2"/>
  <c r="P589" i="2"/>
  <c r="P828" i="2"/>
  <c r="P758" i="2"/>
  <c r="P291" i="2"/>
  <c r="P228" i="2"/>
  <c r="P768" i="2"/>
  <c r="P341" i="2"/>
  <c r="P759" i="2"/>
  <c r="P709" i="2"/>
  <c r="P752" i="2"/>
  <c r="P129" i="2"/>
  <c r="P560" i="2"/>
  <c r="P796" i="2"/>
  <c r="P688" i="2"/>
  <c r="P614" i="2"/>
  <c r="P641" i="2"/>
  <c r="P811" i="2"/>
  <c r="P664" i="2"/>
  <c r="P295" i="2"/>
  <c r="P92" i="2"/>
  <c r="P235" i="2"/>
  <c r="P730" i="2"/>
  <c r="P224" i="2"/>
  <c r="P81" i="2"/>
  <c r="P717" i="2"/>
  <c r="P648" i="2"/>
  <c r="P160" i="2"/>
  <c r="P524" i="2"/>
  <c r="P369" i="2"/>
  <c r="P216" i="2"/>
  <c r="P232" i="2"/>
  <c r="P797" i="2"/>
  <c r="P649" i="2"/>
  <c r="P220" i="2"/>
  <c r="P417" i="2"/>
  <c r="P401" i="2"/>
  <c r="P624" i="2"/>
  <c r="P515" i="2"/>
  <c r="P212" i="2"/>
  <c r="P418" i="2"/>
  <c r="P578" i="2"/>
  <c r="P190" i="2"/>
  <c r="P342" i="2"/>
  <c r="P456" i="2"/>
  <c r="P722" i="2"/>
  <c r="P312" i="2"/>
  <c r="P23" i="2"/>
  <c r="P419" i="2"/>
  <c r="P168" i="2"/>
  <c r="P710" i="2"/>
  <c r="P698" i="2"/>
  <c r="P402" i="2"/>
  <c r="P386" i="2"/>
  <c r="P485" i="2"/>
  <c r="P650" i="2"/>
  <c r="P127" i="2"/>
  <c r="P516" i="2"/>
  <c r="P492" i="2"/>
  <c r="P106" i="2"/>
  <c r="P508" i="2"/>
  <c r="P532" i="2"/>
  <c r="P579" i="2"/>
  <c r="P567" i="2"/>
  <c r="P74" i="2"/>
  <c r="P615" i="2"/>
  <c r="P618" i="2"/>
  <c r="P525" i="2"/>
  <c r="P209" i="2"/>
  <c r="P28" i="2"/>
  <c r="P432" i="2"/>
  <c r="P304" i="2"/>
  <c r="P689" i="2"/>
  <c r="P433" i="2"/>
  <c r="P635" i="2"/>
  <c r="P699" i="2"/>
  <c r="P199" i="2"/>
  <c r="P91" i="2"/>
  <c r="P471" i="2"/>
  <c r="P323" i="2"/>
  <c r="P568" i="2"/>
  <c r="P580" i="2"/>
  <c r="P343" i="2"/>
  <c r="P183" i="2"/>
  <c r="P801" i="2"/>
  <c r="P742" i="2"/>
  <c r="P403" i="2"/>
  <c r="P731" i="2"/>
  <c r="P651" i="2"/>
  <c r="P404" i="2"/>
  <c r="P387" i="2"/>
  <c r="P133" i="2"/>
  <c r="P443" i="2"/>
  <c r="P829" i="2"/>
  <c r="P123" i="2"/>
  <c r="P359" i="2"/>
  <c r="P481" i="2"/>
  <c r="P671" i="2"/>
  <c r="P217" i="2"/>
  <c r="P526" i="2"/>
  <c r="P830" i="2"/>
  <c r="P313" i="2"/>
  <c r="P14" i="2"/>
  <c r="P472" i="2"/>
  <c r="P344" i="2"/>
  <c r="P700" i="2"/>
  <c r="P609" i="2"/>
  <c r="P496" i="2"/>
  <c r="P604" i="2"/>
  <c r="P497" i="2"/>
  <c r="P305" i="2"/>
  <c r="P360" i="2"/>
  <c r="P314" i="2"/>
  <c r="P285" i="2"/>
  <c r="P113" i="2"/>
  <c r="P138" i="2"/>
  <c r="P701" i="2"/>
  <c r="P533" i="2"/>
  <c r="P242" i="2"/>
  <c r="P135" i="2"/>
  <c r="P658" i="2"/>
  <c r="P690" i="2"/>
  <c r="P457" i="2"/>
  <c r="P777" i="2"/>
  <c r="P273" i="2"/>
  <c r="P803" i="2"/>
  <c r="P189" i="2"/>
  <c r="P539" i="2"/>
  <c r="P159" i="2"/>
  <c r="P434" i="2"/>
  <c r="P498" i="2"/>
  <c r="P104" i="2"/>
  <c r="P636" i="2"/>
  <c r="P581" i="2"/>
  <c r="P619" i="2"/>
  <c r="P504" i="2"/>
  <c r="P13" i="2"/>
  <c r="P569" i="2"/>
  <c r="P753" i="2"/>
  <c r="P57" i="2"/>
  <c r="P597" i="2"/>
  <c r="P561" i="2"/>
  <c r="P781" i="2"/>
  <c r="P598" i="2"/>
  <c r="P473" i="2"/>
  <c r="P818" i="2"/>
  <c r="P450" i="2"/>
  <c r="P675" i="2"/>
  <c r="P405" i="2"/>
  <c r="P610" i="2"/>
  <c r="P325" i="2"/>
  <c r="P151" i="2"/>
  <c r="P562" i="2"/>
  <c r="P451" i="2"/>
  <c r="P406" i="2"/>
  <c r="P420" i="2"/>
  <c r="P820" i="2"/>
  <c r="P38" i="2"/>
  <c r="P421" i="2"/>
  <c r="P296" i="2"/>
  <c r="P676" i="2"/>
  <c r="P370" i="2"/>
  <c r="P56" i="2"/>
  <c r="P163" i="2"/>
  <c r="P226" i="2"/>
  <c r="P371" i="2"/>
  <c r="P388" i="2"/>
  <c r="P629" i="2"/>
  <c r="P783" i="2"/>
  <c r="P5" i="2"/>
  <c r="P297" i="2"/>
  <c r="P556" i="2"/>
  <c r="P509" i="2"/>
  <c r="P407" i="2"/>
  <c r="P534" i="2"/>
  <c r="P458" i="2"/>
  <c r="P592" i="2"/>
  <c r="P784" i="2"/>
  <c r="P527" i="2"/>
  <c r="P89" i="2"/>
  <c r="P87" i="2"/>
  <c r="P76" i="2"/>
  <c r="P361" i="2"/>
  <c r="P760" i="2"/>
  <c r="P535" i="2"/>
  <c r="P711" i="2"/>
  <c r="P505" i="2"/>
  <c r="P261" i="2"/>
  <c r="P540" i="2"/>
  <c r="P298" i="2"/>
  <c r="P541" i="2"/>
  <c r="P748" i="2"/>
  <c r="P326" i="2"/>
  <c r="P474" i="2"/>
  <c r="P210" i="2"/>
  <c r="P422" i="2"/>
  <c r="P814" i="2"/>
  <c r="P158" i="2"/>
  <c r="P130" i="2"/>
  <c r="P4" i="2"/>
  <c r="P734" i="2"/>
  <c r="P307" i="2"/>
  <c r="P221" i="2"/>
  <c r="P286" i="2"/>
  <c r="P197" i="2"/>
  <c r="P389" i="2"/>
  <c r="P459" i="2"/>
  <c r="P423" i="2"/>
  <c r="P672" i="2"/>
  <c r="P665" i="2"/>
  <c r="P821" i="2"/>
  <c r="P32" i="2"/>
  <c r="P248" i="2"/>
  <c r="P547" i="2"/>
  <c r="P702" i="2"/>
  <c r="P517" i="2"/>
  <c r="P435" i="2"/>
  <c r="P117" i="2"/>
  <c r="P201" i="2"/>
  <c r="P506" i="2"/>
  <c r="P287" i="2"/>
  <c r="P225" i="2"/>
  <c r="P832" i="2"/>
  <c r="P33" i="2"/>
  <c r="P804" i="2"/>
  <c r="P390" i="2"/>
  <c r="P831" i="2"/>
  <c r="P315" i="2"/>
  <c r="P542" i="2"/>
  <c r="P192" i="2"/>
  <c r="P743" i="2"/>
  <c r="P208" i="2"/>
  <c r="P637" i="2"/>
  <c r="P134" i="2"/>
  <c r="P230" i="2"/>
  <c r="P75" i="2"/>
  <c r="P510" i="2"/>
  <c r="P174" i="2"/>
  <c r="P84" i="2"/>
  <c r="P789" i="2"/>
  <c r="P659" i="2"/>
  <c r="P467" i="2"/>
  <c r="P139" i="2"/>
  <c r="P173" i="2"/>
  <c r="P486" i="2"/>
  <c r="P345" i="2"/>
  <c r="P460" i="2"/>
  <c r="P125" i="2"/>
  <c r="P806" i="2"/>
  <c r="P39" i="2"/>
  <c r="P482" i="2"/>
  <c r="P824" i="2"/>
  <c r="P107" i="2"/>
  <c r="P677" i="2"/>
  <c r="P557" i="2"/>
  <c r="P46" i="2"/>
  <c r="P204" i="2"/>
  <c r="P712" i="2"/>
  <c r="P461" i="2"/>
  <c r="P462" i="2"/>
  <c r="P570" i="2"/>
  <c r="P41" i="2"/>
  <c r="P436" i="2"/>
  <c r="P718" i="2"/>
  <c r="P616" i="2"/>
  <c r="P86" i="2"/>
  <c r="P316" i="2"/>
  <c r="P819" i="2"/>
  <c r="P280" i="2"/>
  <c r="P16" i="2"/>
  <c r="P620" i="2"/>
  <c r="P308" i="2"/>
  <c r="P219" i="2"/>
  <c r="P292" i="2"/>
  <c r="P583" i="2"/>
  <c r="P764" i="2"/>
  <c r="P48" i="2"/>
  <c r="P178" i="2"/>
  <c r="P327" i="2"/>
  <c r="P424" i="2"/>
  <c r="P97" i="2"/>
  <c r="P362" i="2"/>
  <c r="P49" i="2"/>
  <c r="P372" i="2"/>
  <c r="P437" i="2"/>
  <c r="P408" i="2"/>
  <c r="P425" i="2"/>
  <c r="P8" i="2"/>
  <c r="P373" i="2"/>
  <c r="P317" i="2"/>
  <c r="P528" i="2"/>
  <c r="P732" i="2"/>
  <c r="P156" i="2"/>
  <c r="P299" i="2"/>
  <c r="P300" i="2"/>
  <c r="P511" i="2"/>
  <c r="P409" i="2"/>
  <c r="P529" i="2"/>
  <c r="P35" i="2"/>
  <c r="P274" i="2"/>
  <c r="P773" i="2"/>
  <c r="P293" i="2"/>
  <c r="P835" i="2"/>
  <c r="P121" i="2"/>
  <c r="P19" i="2"/>
  <c r="P778" i="2"/>
  <c r="P735" i="2"/>
  <c r="P790" i="2"/>
  <c r="P98" i="2"/>
  <c r="P499" i="2"/>
  <c r="P552" i="2"/>
  <c r="P452" i="2"/>
  <c r="P765" i="2"/>
  <c r="P83" i="2"/>
  <c r="P181" i="2"/>
  <c r="P487" i="2"/>
  <c r="P666" i="2"/>
  <c r="P500" i="2"/>
  <c r="P80" i="2"/>
  <c r="P115" i="2"/>
  <c r="P392" i="2"/>
  <c r="P375" i="2"/>
  <c r="P263" i="2"/>
  <c r="P815" i="2"/>
  <c r="P584" i="2"/>
  <c r="P264" i="2"/>
  <c r="P73" i="2"/>
  <c r="P766" i="2"/>
  <c r="P501" i="2"/>
  <c r="P625" i="2"/>
  <c r="P128" i="2"/>
  <c r="P680" i="2"/>
  <c r="P802" i="2"/>
  <c r="P29" i="2"/>
  <c r="P288" i="2"/>
  <c r="P301" i="2"/>
  <c r="P256" i="2"/>
  <c r="P463" i="2"/>
  <c r="P145" i="2"/>
  <c r="P630" i="2"/>
  <c r="P822" i="2"/>
  <c r="P631" i="2"/>
  <c r="P823" i="2"/>
  <c r="P191" i="2"/>
  <c r="P376" i="2"/>
  <c r="P238" i="2"/>
  <c r="P585" i="2"/>
  <c r="P377" i="2"/>
  <c r="P6" i="2"/>
  <c r="P157" i="2"/>
  <c r="P378" i="2"/>
  <c r="P749" i="2"/>
  <c r="P227" i="2"/>
  <c r="P464" i="2"/>
  <c r="P826" i="2"/>
  <c r="P207" i="2"/>
  <c r="P548" i="2"/>
  <c r="P379" i="2"/>
  <c r="P563" i="2"/>
  <c r="P833" i="2"/>
  <c r="P518" i="2"/>
  <c r="P3" i="2"/>
  <c r="P47" i="2"/>
  <c r="P164" i="2"/>
  <c r="P673" i="2"/>
  <c r="P519" i="2"/>
  <c r="P724" i="2"/>
  <c r="P593" i="2"/>
  <c r="P426" i="2"/>
  <c r="P605" i="2"/>
  <c r="P265" i="2"/>
  <c r="P105" i="2"/>
  <c r="P37" i="2"/>
  <c r="P590" i="2"/>
  <c r="P520" i="2"/>
  <c r="P143" i="2"/>
  <c r="P393" i="2"/>
  <c r="P21" i="2"/>
  <c r="P318" i="2"/>
  <c r="P328" i="2"/>
  <c r="P512" i="2"/>
  <c r="P52" i="2"/>
  <c r="P100" i="2"/>
  <c r="P549" i="2"/>
  <c r="P652" i="2"/>
  <c r="P195" i="2"/>
  <c r="P798" i="2"/>
  <c r="P493" i="2"/>
  <c r="P719" i="2"/>
  <c r="P55" i="2"/>
  <c r="P438" i="2"/>
  <c r="P564" i="2"/>
  <c r="P791" i="2"/>
  <c r="P762" i="2"/>
  <c r="P241" i="2"/>
  <c r="P27" i="2"/>
  <c r="P363" i="2"/>
  <c r="P427" i="2"/>
  <c r="P681" i="2"/>
  <c r="P72" i="2"/>
  <c r="P203" i="2"/>
  <c r="P380" i="2"/>
  <c r="P22" i="2"/>
  <c r="P244" i="2"/>
  <c r="P558" i="2"/>
  <c r="P642" i="2"/>
  <c r="P103" i="2"/>
  <c r="P779" i="2"/>
  <c r="P196" i="2"/>
  <c r="P381" i="2"/>
  <c r="P382" i="2"/>
  <c r="P632" i="2"/>
  <c r="P346" i="2"/>
  <c r="P319" i="2"/>
  <c r="P536" i="2"/>
  <c r="P565" i="2"/>
  <c r="P774" i="2"/>
  <c r="P108" i="2"/>
  <c r="P152" i="2"/>
  <c r="P347" i="2"/>
  <c r="P621" i="2"/>
  <c r="P410" i="2"/>
  <c r="P611" i="2"/>
  <c r="P231" i="2"/>
  <c r="P329" i="2"/>
  <c r="P617" i="2"/>
  <c r="P591" i="2"/>
  <c r="P132" i="2"/>
  <c r="P550" i="2"/>
  <c r="P249" i="2"/>
  <c r="P15" i="2"/>
  <c r="P148" i="2"/>
  <c r="P82" i="2"/>
  <c r="P834" i="2"/>
  <c r="P807" i="2"/>
  <c r="P330" i="2"/>
  <c r="P240" i="2"/>
  <c r="P792" i="2"/>
  <c r="P289" i="2"/>
  <c r="P725" i="2"/>
  <c r="P275" i="2"/>
  <c r="P453" i="2"/>
  <c r="P234" i="2"/>
  <c r="P682" i="2"/>
  <c r="P348" i="2"/>
  <c r="P571" i="2"/>
  <c r="P660" i="2"/>
  <c r="P572" i="2"/>
  <c r="P573" i="2"/>
  <c r="P444" i="2"/>
  <c r="P364" i="2"/>
  <c r="P2" i="2"/>
  <c r="P349" i="2"/>
  <c r="P643" i="2"/>
  <c r="P678" i="2"/>
  <c r="P281" i="2"/>
  <c r="P320" i="2"/>
  <c r="P120" i="2"/>
  <c r="P750" i="2"/>
  <c r="P67" i="2"/>
  <c r="P827" i="2"/>
  <c r="P612" i="2"/>
  <c r="P175" i="2"/>
  <c r="P736" i="2"/>
  <c r="P53" i="2"/>
  <c r="P799" i="2"/>
  <c r="P836" i="2"/>
  <c r="P475" i="2"/>
  <c r="P469" i="2"/>
  <c r="P683" i="2"/>
  <c r="P694" i="2"/>
  <c r="P733" i="2"/>
  <c r="P170" i="2"/>
  <c r="P488" i="2"/>
  <c r="P644" i="2"/>
  <c r="P350" i="2"/>
  <c r="P622" i="2"/>
  <c r="P613" i="2"/>
  <c r="P684" i="2"/>
  <c r="P10" i="2"/>
  <c r="P483" i="2"/>
  <c r="P96" i="2"/>
  <c r="P411" i="2"/>
  <c r="P685" i="2"/>
  <c r="P269" i="2"/>
  <c r="P140" i="2"/>
  <c r="P78" i="2"/>
  <c r="P36" i="2"/>
  <c r="P351" i="2"/>
  <c r="P745" i="2"/>
  <c r="P365" i="2"/>
  <c r="P786" i="2"/>
  <c r="P116" i="2"/>
  <c r="P428" i="2"/>
  <c r="P412" i="2"/>
  <c r="P137" i="2"/>
  <c r="P726" i="2"/>
  <c r="P445" i="2"/>
  <c r="P12" i="2"/>
  <c r="P90" i="2"/>
  <c r="P686" i="2"/>
  <c r="P42" i="2"/>
  <c r="P763" i="2"/>
  <c r="P767" i="2"/>
  <c r="P746" i="2"/>
  <c r="P243" i="2"/>
  <c r="P521" i="2"/>
  <c r="P331" i="2"/>
  <c r="P530" i="2"/>
  <c r="P352" i="2"/>
  <c r="P119" i="2"/>
  <c r="P713" i="2"/>
  <c r="P290" i="2"/>
  <c r="P394" i="2"/>
  <c r="P645" i="2"/>
  <c r="P704" i="2"/>
  <c r="P332" i="2"/>
  <c r="P194" i="2"/>
  <c r="P626" i="2"/>
  <c r="P476" i="2"/>
  <c r="P775" i="2"/>
  <c r="P537" i="2"/>
  <c r="P747" i="2"/>
  <c r="P543" i="2"/>
  <c r="P551" i="2"/>
  <c r="P691" i="2"/>
  <c r="P695" i="2"/>
  <c r="P59" i="2"/>
  <c r="P638" i="2"/>
  <c r="P727" i="2"/>
  <c r="P653" i="2"/>
  <c r="P594" i="2"/>
  <c r="P179" i="2"/>
  <c r="P7" i="2"/>
  <c r="P706" i="2"/>
  <c r="P236" i="2"/>
  <c r="P251" i="2"/>
  <c r="P126" i="2"/>
  <c r="P574" i="2"/>
  <c r="P776" i="2"/>
  <c r="P429" i="2"/>
  <c r="P366" i="2"/>
  <c r="P333" i="2"/>
  <c r="P522" i="2"/>
  <c r="P737" i="2"/>
  <c r="P477" i="2"/>
  <c r="P282" i="2"/>
  <c r="P180" i="2"/>
  <c r="P754" i="2"/>
  <c r="P205" i="2"/>
  <c r="P18" i="2"/>
  <c r="P633" i="2"/>
  <c r="P769" i="2"/>
  <c r="P513" i="2"/>
  <c r="P354" i="2"/>
  <c r="P639" i="2"/>
  <c r="P355" i="2"/>
  <c r="P494" i="2"/>
  <c r="P454" i="2"/>
  <c r="P247" i="2"/>
  <c r="P356" i="2"/>
  <c r="P396" i="2"/>
  <c r="P334" i="2"/>
  <c r="P60" i="2"/>
  <c r="P71" i="2"/>
  <c r="P575" i="2"/>
  <c r="P538" i="2"/>
  <c r="P413" i="2"/>
  <c r="P674" i="2"/>
  <c r="P668" i="2"/>
  <c r="P414" i="2"/>
  <c r="P169" i="2"/>
  <c r="P397" i="2"/>
  <c r="P233" i="2"/>
  <c r="P696" i="2"/>
  <c r="P79" i="2"/>
  <c r="P661" i="2"/>
  <c r="P707" i="2"/>
  <c r="P484" i="2"/>
  <c r="P144" i="2"/>
  <c r="P662" i="2"/>
  <c r="P559" i="2"/>
  <c r="P523" i="2"/>
  <c r="P544" i="2"/>
  <c r="P761" i="2"/>
  <c r="P728" i="2"/>
  <c r="P147" i="2"/>
  <c r="P69" i="2"/>
  <c r="P793" i="2"/>
  <c r="P50" i="2"/>
  <c r="P599" i="2"/>
  <c r="P321" i="2"/>
  <c r="P172" i="2"/>
  <c r="P276" i="2"/>
  <c r="P787" i="2"/>
  <c r="P669" i="2"/>
  <c r="P439" i="2"/>
  <c r="P187" i="2"/>
  <c r="P478" i="2"/>
  <c r="P62" i="2"/>
  <c r="P808" i="2"/>
  <c r="P149" i="2"/>
  <c r="P600" i="2"/>
  <c r="P66" i="2"/>
  <c r="P782" i="2"/>
  <c r="P283" i="2"/>
  <c r="P738" i="2"/>
  <c r="P601" i="2"/>
  <c r="P213" i="2"/>
  <c r="P25" i="2"/>
  <c r="P751" i="2"/>
  <c r="P553" i="2"/>
  <c r="P813" i="2"/>
  <c r="P309" i="2"/>
  <c r="P34" i="2"/>
  <c r="P640" i="2"/>
  <c r="P825" i="2"/>
  <c r="P310" i="2"/>
  <c r="P335" i="2"/>
  <c r="P110" i="2"/>
  <c r="P739" i="2"/>
  <c r="P479" i="2"/>
  <c r="P17" i="2"/>
  <c r="P606" i="2"/>
  <c r="P430" i="2"/>
  <c r="P95" i="2"/>
  <c r="P383" i="2"/>
  <c r="P545" i="2"/>
  <c r="P44" i="2"/>
  <c r="P740" i="2"/>
  <c r="P755" i="2"/>
  <c r="P440" i="2"/>
  <c r="P687" i="2"/>
  <c r="P627" i="2"/>
  <c r="P398" i="2"/>
  <c r="P514" i="2"/>
  <c r="P367" i="2"/>
  <c r="P415" i="2"/>
  <c r="P697" i="2"/>
  <c r="P271" i="2"/>
  <c r="P586" i="2"/>
  <c r="P112" i="2"/>
  <c r="P272" i="2"/>
  <c r="P218" i="2"/>
  <c r="P602" i="2"/>
  <c r="P51" i="2"/>
  <c r="P714" i="2"/>
  <c r="P368" i="2"/>
  <c r="P654" i="2"/>
  <c r="P587" i="2"/>
  <c r="P721" i="2"/>
  <c r="P502" i="2"/>
  <c r="P465" i="2"/>
  <c r="P384" i="2"/>
  <c r="P399" i="2"/>
  <c r="P603" i="2"/>
  <c r="P503" i="2"/>
  <c r="P239" i="2"/>
  <c r="P576" i="2"/>
  <c r="P177" i="2"/>
  <c r="P447" i="2"/>
  <c r="P162" i="2"/>
  <c r="P111" i="2"/>
  <c r="P495" i="2"/>
  <c r="P470" i="2"/>
  <c r="P663" i="2"/>
  <c r="P448" i="2"/>
  <c r="P809" i="2"/>
  <c r="P222" i="2"/>
  <c r="P63" i="2"/>
  <c r="P184" i="2"/>
  <c r="P215" i="2"/>
  <c r="P449" i="2"/>
  <c r="P54" i="2"/>
  <c r="P154" i="2"/>
  <c r="P20" i="2"/>
  <c r="P322" i="2"/>
  <c r="P646" i="2"/>
  <c r="P715" i="2"/>
  <c r="P607" i="2"/>
  <c r="P489" i="2"/>
  <c r="P26" i="2"/>
  <c r="P756" i="2"/>
  <c r="P455" i="2"/>
  <c r="P124" i="2"/>
  <c r="P566" i="2"/>
  <c r="P206" i="2"/>
  <c r="P757" i="2"/>
  <c r="P431" i="2"/>
  <c r="P692" i="2"/>
  <c r="P812" i="2"/>
  <c r="P655" i="2"/>
  <c r="P182" i="2"/>
  <c r="P480" i="2"/>
  <c r="P311" i="2"/>
  <c r="P357" i="2"/>
  <c r="P546" i="2"/>
  <c r="P336" i="2"/>
  <c r="P729" i="2"/>
  <c r="P634" i="2"/>
  <c r="P577" i="2"/>
  <c r="P490" i="2"/>
  <c r="P165" i="2"/>
  <c r="P171" i="2"/>
  <c r="P679" i="2"/>
  <c r="P554" i="2"/>
  <c r="P794" i="2"/>
  <c r="P229" i="2"/>
  <c r="P122" i="2"/>
  <c r="P176" i="2"/>
  <c r="P141" i="2"/>
  <c r="P656" i="2"/>
  <c r="P810" i="2"/>
  <c r="P337" i="2"/>
  <c r="P185" i="2"/>
  <c r="C7" i="8" l="1"/>
  <c r="C1" i="8"/>
  <c r="P795" i="2"/>
  <c r="D7" i="8" l="1"/>
  <c r="C8" i="8"/>
  <c r="D8" i="8" s="1"/>
  <c r="C6" i="8"/>
  <c r="C5" i="8"/>
  <c r="C4" i="8"/>
  <c r="C3" i="8"/>
  <c r="C5" i="3"/>
  <c r="C9" i="3"/>
  <c r="C8" i="3"/>
  <c r="C7" i="3"/>
  <c r="C6" i="3"/>
  <c r="C19" i="3" l="1"/>
  <c r="C18" i="3"/>
  <c r="D5" i="8" l="1"/>
  <c r="D6" i="8" l="1"/>
  <c r="D3" i="8"/>
  <c r="D4" i="8"/>
</calcChain>
</file>

<file path=xl/sharedStrings.xml><?xml version="1.0" encoding="utf-8"?>
<sst xmlns="http://schemas.openxmlformats.org/spreadsheetml/2006/main" count="5388" uniqueCount="2136">
  <si>
    <t>Animação</t>
  </si>
  <si>
    <t>Aventura</t>
  </si>
  <si>
    <t>Comédia</t>
  </si>
  <si>
    <t>Documentário</t>
  </si>
  <si>
    <t>Drama</t>
  </si>
  <si>
    <t>Ficção</t>
  </si>
  <si>
    <t>Guerra</t>
  </si>
  <si>
    <t>Musical</t>
  </si>
  <si>
    <t>Policial</t>
  </si>
  <si>
    <t>Suspense</t>
  </si>
  <si>
    <t>Terror</t>
  </si>
  <si>
    <t>Western</t>
  </si>
  <si>
    <t>Adam Elliott</t>
  </si>
  <si>
    <t>Adrian Lyne</t>
  </si>
  <si>
    <t>Akira Kurosawa</t>
  </si>
  <si>
    <t>Alan Pakula</t>
  </si>
  <si>
    <t>Alejandro Amenábar</t>
  </si>
  <si>
    <t>Alejandro González-Iñárritu</t>
  </si>
  <si>
    <t>Alex Proyas</t>
  </si>
  <si>
    <t>Alexander Payne</t>
  </si>
  <si>
    <t>Alfonso Cuaron</t>
  </si>
  <si>
    <t>Alfred Hitchcok</t>
  </si>
  <si>
    <t>Allan Parker</t>
  </si>
  <si>
    <t>Andrei Tarkovsky</t>
  </si>
  <si>
    <t>Andrew Davis</t>
  </si>
  <si>
    <t>Andrew Niccol</t>
  </si>
  <si>
    <t>Andrew Stanton</t>
  </si>
  <si>
    <t>Andy Wachowski e Larry Wachowski</t>
  </si>
  <si>
    <t>Ang Lee</t>
  </si>
  <si>
    <t>Anselmo Duarte</t>
  </si>
  <si>
    <t>Antoine Fucqua</t>
  </si>
  <si>
    <t>Arthur Penn</t>
  </si>
  <si>
    <t>Barry Levinson</t>
  </si>
  <si>
    <t>Barry Sonnenfeld</t>
  </si>
  <si>
    <t>Baz Luhrmann</t>
  </si>
  <si>
    <t>Bernardo Bertolucci</t>
  </si>
  <si>
    <t>Billy Wilder</t>
  </si>
  <si>
    <t>Blake Edwards</t>
  </si>
  <si>
    <t>Bob Fosse</t>
  </si>
  <si>
    <t>Bob Rafelson</t>
  </si>
  <si>
    <t>Bobby Farrelly</t>
  </si>
  <si>
    <t>Brian de Palma</t>
  </si>
  <si>
    <t>Bruce Beresford</t>
  </si>
  <si>
    <t>Bryan Singer</t>
  </si>
  <si>
    <t>Buster Keaton</t>
  </si>
  <si>
    <t>Cacá Diegues</t>
  </si>
  <si>
    <t>Carol Reed</t>
  </si>
  <si>
    <t>Chan Wook</t>
  </si>
  <si>
    <t>Charles Chaplin</t>
  </si>
  <si>
    <t>Charles Laughton</t>
  </si>
  <si>
    <t>Chris Noonan</t>
  </si>
  <si>
    <t>Christopher Mintz-Plasse</t>
  </si>
  <si>
    <t>Christopher Nolan</t>
  </si>
  <si>
    <t>Clint Eastwood</t>
  </si>
  <si>
    <t>Costa Gravas</t>
  </si>
  <si>
    <t>Curtis Hanson</t>
  </si>
  <si>
    <t>Daniel Myrick e Eduardo Sánchez</t>
  </si>
  <si>
    <t>Danny Boyle</t>
  </si>
  <si>
    <t>Darren Aronofsky</t>
  </si>
  <si>
    <t>David Ayer</t>
  </si>
  <si>
    <t>David Cronenberg</t>
  </si>
  <si>
    <t>David Fincher</t>
  </si>
  <si>
    <t>David Frankel</t>
  </si>
  <si>
    <t>David Hand</t>
  </si>
  <si>
    <t>David Lean</t>
  </si>
  <si>
    <t>David Lynch</t>
  </si>
  <si>
    <t>David Russell</t>
  </si>
  <si>
    <t>Delbert Man</t>
  </si>
  <si>
    <t>Dennis Hopper</t>
  </si>
  <si>
    <t>Edouard Molinaro</t>
  </si>
  <si>
    <t>Edward Zwick</t>
  </si>
  <si>
    <t>Eli Roth</t>
  </si>
  <si>
    <t>Elia Kazan</t>
  </si>
  <si>
    <t>Elio Petri</t>
  </si>
  <si>
    <t>Emir Kusturica</t>
  </si>
  <si>
    <t>Etore Scola</t>
  </si>
  <si>
    <t>Federico Fellini</t>
  </si>
  <si>
    <t>Fernando Meirelles</t>
  </si>
  <si>
    <t>Florian Henckel von Donnersmarck</t>
  </si>
  <si>
    <t>Francis Ford Coppola</t>
  </si>
  <si>
    <t>François Truffaut</t>
  </si>
  <si>
    <t>Frank Capra</t>
  </si>
  <si>
    <t>Frank Darabont</t>
  </si>
  <si>
    <t>Frank Oz</t>
  </si>
  <si>
    <t>Franklin Shaffner</t>
  </si>
  <si>
    <t>Fritz Lang</t>
  </si>
  <si>
    <t>Gene Kelly e Stanley Donen</t>
  </si>
  <si>
    <t>George Cukor</t>
  </si>
  <si>
    <t>George Lucas</t>
  </si>
  <si>
    <t>George Romero</t>
  </si>
  <si>
    <t>George Roy Hill</t>
  </si>
  <si>
    <t>George Sidney</t>
  </si>
  <si>
    <t>George Stevens</t>
  </si>
  <si>
    <t>Gillo Pentecorvo</t>
  </si>
  <si>
    <t>Giuseppe Tornatore</t>
  </si>
  <si>
    <t>Gregor Verbinski</t>
  </si>
  <si>
    <t>Gryigori Chukray</t>
  </si>
  <si>
    <t>Guilherme Del Toro</t>
  </si>
  <si>
    <t>Guy Hamilton</t>
  </si>
  <si>
    <t>Guy Ritchie</t>
  </si>
  <si>
    <t>Hal Ashby</t>
  </si>
  <si>
    <t>Harold Ramis</t>
  </si>
  <si>
    <t>Héctor Babenco</t>
  </si>
  <si>
    <t>Henri-Georges Clouzot</t>
  </si>
  <si>
    <t>Howard Hawks</t>
  </si>
  <si>
    <t>Ingmar Bergman</t>
  </si>
  <si>
    <t>Irvin S. Yeaworth Jr.</t>
  </si>
  <si>
    <t>Istvan Szabó</t>
  </si>
  <si>
    <t>J. Lee Tomphson</t>
  </si>
  <si>
    <t>Jack Arnold</t>
  </si>
  <si>
    <t>Jacques Tati</t>
  </si>
  <si>
    <t>James Algar e outros</t>
  </si>
  <si>
    <t>James Brooks</t>
  </si>
  <si>
    <t>James Cameron</t>
  </si>
  <si>
    <t>James Ivory</t>
  </si>
  <si>
    <t>James Mac Teigue</t>
  </si>
  <si>
    <t>James Sheridan</t>
  </si>
  <si>
    <t>James Wan</t>
  </si>
  <si>
    <t>James Whale</t>
  </si>
  <si>
    <t>Jane Campion</t>
  </si>
  <si>
    <t>Jason Reitman</t>
  </si>
  <si>
    <t>Jean-François Richet</t>
  </si>
  <si>
    <t>Jean-Jacques Annaud</t>
  </si>
  <si>
    <t>Jean-Luc Goddard</t>
  </si>
  <si>
    <t>Jean-Pierre Jeunet</t>
  </si>
  <si>
    <t>Joe Johnston</t>
  </si>
  <si>
    <t>Joel Schumacher</t>
  </si>
  <si>
    <t>John Avildsen</t>
  </si>
  <si>
    <t>John Badham</t>
  </si>
  <si>
    <t>John Boorman</t>
  </si>
  <si>
    <t>John Carpenter</t>
  </si>
  <si>
    <t>John Ford</t>
  </si>
  <si>
    <t>John Huston</t>
  </si>
  <si>
    <t>John Landis</t>
  </si>
  <si>
    <t>John McTiernan</t>
  </si>
  <si>
    <t>John Milius</t>
  </si>
  <si>
    <t>John Schlesinger</t>
  </si>
  <si>
    <t>John Sturges</t>
  </si>
  <si>
    <t>Jonathan Dayton e Valerie Faris</t>
  </si>
  <si>
    <t>Jonathan Demme</t>
  </si>
  <si>
    <t>José Padilha</t>
  </si>
  <si>
    <t>Joseph Mankiewicz</t>
  </si>
  <si>
    <t>Juan Jose Campanella</t>
  </si>
  <si>
    <t>Julie Gavras</t>
  </si>
  <si>
    <t>Karel Reisz</t>
  </si>
  <si>
    <t>Kathryn Bigelow</t>
  </si>
  <si>
    <t>Keith Gordon</t>
  </si>
  <si>
    <t>Kevin Costner</t>
  </si>
  <si>
    <t>Kevin MacDonald</t>
  </si>
  <si>
    <t>Kiarostami Ozu</t>
  </si>
  <si>
    <t>Kurt Neumann</t>
  </si>
  <si>
    <t>Lars Von Trier</t>
  </si>
  <si>
    <t>Laurence Olivier</t>
  </si>
  <si>
    <t>Lawrence Kasdam</t>
  </si>
  <si>
    <t>Lee Tamahon</t>
  </si>
  <si>
    <t>Leni Riefenstahl</t>
  </si>
  <si>
    <t>Leo McCarey</t>
  </si>
  <si>
    <t>Lewis Milestone</t>
  </si>
  <si>
    <t>Lone Scherfig</t>
  </si>
  <si>
    <t>Louis Malle</t>
  </si>
  <si>
    <t>Luc Besson</t>
  </si>
  <si>
    <t>Luchino Visconti</t>
  </si>
  <si>
    <t>Luis Bunuel</t>
  </si>
  <si>
    <t>M. Night Shyamalan</t>
  </si>
  <si>
    <t>Marc Forster</t>
  </si>
  <si>
    <t>Mario Monicelli</t>
  </si>
  <si>
    <t>Martin Brest</t>
  </si>
  <si>
    <t>Martin Campbell</t>
  </si>
  <si>
    <t>Martin McDonagh</t>
  </si>
  <si>
    <t>Martin Ritt</t>
  </si>
  <si>
    <t>Martin Scorsese</t>
  </si>
  <si>
    <t>Matt Reeves</t>
  </si>
  <si>
    <t>Matteo Garrone</t>
  </si>
  <si>
    <t>Mel Brooks</t>
  </si>
  <si>
    <t>Mel Gibson</t>
  </si>
  <si>
    <t>Merian C. Cooper e Ernest B. Schoedsack</t>
  </si>
  <si>
    <t>Michael Cimino</t>
  </si>
  <si>
    <t>Michael Curtiz</t>
  </si>
  <si>
    <t>Michael Gondry</t>
  </si>
  <si>
    <t>Michael Mann</t>
  </si>
  <si>
    <t>Michelangelo Antonioni</t>
  </si>
  <si>
    <t>Mike Figgis</t>
  </si>
  <si>
    <t>Mike Newell</t>
  </si>
  <si>
    <t>Mike Nichols</t>
  </si>
  <si>
    <t>Milos Forman</t>
  </si>
  <si>
    <t>Neil Jordan</t>
  </si>
  <si>
    <t>Neil LaBute</t>
  </si>
  <si>
    <t>Neill Blomkamp</t>
  </si>
  <si>
    <t>Nelson Pereira dos Santos</t>
  </si>
  <si>
    <t>Nicholas Ray</t>
  </si>
  <si>
    <t>Norman Jewison</t>
  </si>
  <si>
    <t>Oliver Hirschbiegel</t>
  </si>
  <si>
    <t>Oliver Stone</t>
  </si>
  <si>
    <t>Orson Welles</t>
  </si>
  <si>
    <t>Otto Preminger</t>
  </si>
  <si>
    <t>Paul Haggis</t>
  </si>
  <si>
    <t>Paul Thomas Anderson</t>
  </si>
  <si>
    <t>Paul Verhoeven</t>
  </si>
  <si>
    <t>Pete Docter</t>
  </si>
  <si>
    <t>Peter Bogdanovich</t>
  </si>
  <si>
    <t>Peter Glenville</t>
  </si>
  <si>
    <t>Peter Jackson</t>
  </si>
  <si>
    <t>Peter Weir</t>
  </si>
  <si>
    <t>Peter Whale</t>
  </si>
  <si>
    <t>Peter Yeats</t>
  </si>
  <si>
    <t>Pier Paolo Pasolini</t>
  </si>
  <si>
    <t>Quentin Tarantino</t>
  </si>
  <si>
    <t>Randal Kleiser</t>
  </si>
  <si>
    <t>Ricardo Darin</t>
  </si>
  <si>
    <t>Richard Brooks</t>
  </si>
  <si>
    <t>Richard Donner</t>
  </si>
  <si>
    <t>Richard Kelly</t>
  </si>
  <si>
    <t>Richard Linklater</t>
  </si>
  <si>
    <t>Richard Loncraine</t>
  </si>
  <si>
    <t>Ridley Scott</t>
  </si>
  <si>
    <t>Rob Reiner</t>
  </si>
  <si>
    <t>Robert Aldrich</t>
  </si>
  <si>
    <t>Robert Altmann</t>
  </si>
  <si>
    <t>Robert Mulligan</t>
  </si>
  <si>
    <t>Robert Redford</t>
  </si>
  <si>
    <t>Robert Rodiguez</t>
  </si>
  <si>
    <t>Robert Wise</t>
  </si>
  <si>
    <t>Robert Zemeckis</t>
  </si>
  <si>
    <t>Roberto Benigni</t>
  </si>
  <si>
    <t>Roberto Rosselini</t>
  </si>
  <si>
    <t>Roger Allers e Rob Minkoff</t>
  </si>
  <si>
    <t>Roman Polanski</t>
  </si>
  <si>
    <t>Ron Howard</t>
  </si>
  <si>
    <t>Sam Mendes</t>
  </si>
  <si>
    <t>Sam Peckimpah</t>
  </si>
  <si>
    <t>Sam Raimi</t>
  </si>
  <si>
    <t>Sean Penn</t>
  </si>
  <si>
    <t>Sergei Eisenstein</t>
  </si>
  <si>
    <t>Sergio Leone</t>
  </si>
  <si>
    <t>Sidney Lumet</t>
  </si>
  <si>
    <t>Sidney Pollack</t>
  </si>
  <si>
    <t>Spike Jonze</t>
  </si>
  <si>
    <t>Spike Lee</t>
  </si>
  <si>
    <t>Stanley Donen</t>
  </si>
  <si>
    <t>Stanley Kramer</t>
  </si>
  <si>
    <t>Stanley Kubrick</t>
  </si>
  <si>
    <t>Stephen Frears</t>
  </si>
  <si>
    <t>Steven Soderbergh</t>
  </si>
  <si>
    <t>Steven Spielberg</t>
  </si>
  <si>
    <t>Stuart Rosenberg</t>
  </si>
  <si>
    <t>Susan Stroman</t>
  </si>
  <si>
    <t>Takeshi Kitano</t>
  </si>
  <si>
    <t>Tay Garnett</t>
  </si>
  <si>
    <t>Taylor Hackford</t>
  </si>
  <si>
    <t>Terence Fisher</t>
  </si>
  <si>
    <t>Terrence Malick</t>
  </si>
  <si>
    <t>Terry George</t>
  </si>
  <si>
    <t>Terry Gilliam</t>
  </si>
  <si>
    <t>Tim Burton</t>
  </si>
  <si>
    <t>Tinto Brass</t>
  </si>
  <si>
    <t>Tobe Hooper</t>
  </si>
  <si>
    <t>Tod Browning</t>
  </si>
  <si>
    <t>Todd Phillips</t>
  </si>
  <si>
    <t>Tom Tykwer</t>
  </si>
  <si>
    <t>Tony Kaye</t>
  </si>
  <si>
    <t>Victor Fleming</t>
  </si>
  <si>
    <t>Vitorio de Sica</t>
  </si>
  <si>
    <t>Walter Salles</t>
  </si>
  <si>
    <t>Warren Beatty</t>
  </si>
  <si>
    <t>Werner Herzog</t>
  </si>
  <si>
    <t>William Friedkin</t>
  </si>
  <si>
    <t>William Wyler</t>
  </si>
  <si>
    <t>Wolfgang Becker</t>
  </si>
  <si>
    <t>Wolfgang Petersen</t>
  </si>
  <si>
    <t>Woody Allen</t>
  </si>
  <si>
    <t>Yojiro Takita</t>
  </si>
  <si>
    <t>Zack Snyder</t>
  </si>
  <si>
    <t>Zhang Yimou</t>
  </si>
  <si>
    <t>Título em português</t>
  </si>
  <si>
    <t>Diretor</t>
  </si>
  <si>
    <t>Ano</t>
  </si>
  <si>
    <t>País</t>
  </si>
  <si>
    <t>Título original</t>
  </si>
  <si>
    <t>Gênero</t>
  </si>
  <si>
    <t>Elysuym</t>
  </si>
  <si>
    <t>EUA</t>
  </si>
  <si>
    <t>Elysium</t>
  </si>
  <si>
    <t>Gravidade</t>
  </si>
  <si>
    <t>Gravity</t>
  </si>
  <si>
    <t>007 Operação Skyfall</t>
  </si>
  <si>
    <t>Skyfall</t>
  </si>
  <si>
    <t>A vida de Pi</t>
  </si>
  <si>
    <t>LIfe of Pi</t>
  </si>
  <si>
    <t>Django unchained</t>
  </si>
  <si>
    <t>Lincoln</t>
  </si>
  <si>
    <t>O grande Gatsby</t>
  </si>
  <si>
    <t>The great Gatsby</t>
  </si>
  <si>
    <t>O voo</t>
  </si>
  <si>
    <t>Flight</t>
  </si>
  <si>
    <t>A invenção de Hugo Cabret</t>
  </si>
  <si>
    <t>Hugo</t>
  </si>
  <si>
    <t>A origem</t>
  </si>
  <si>
    <t>Inception</t>
  </si>
  <si>
    <t>A rede social</t>
  </si>
  <si>
    <t>The social network</t>
  </si>
  <si>
    <t>Bravura Indômita</t>
  </si>
  <si>
    <t>True grit</t>
  </si>
  <si>
    <t>Cisne Negro</t>
  </si>
  <si>
    <t>Black swan</t>
  </si>
  <si>
    <t>Deixe-me entrar</t>
  </si>
  <si>
    <t>Let me in</t>
  </si>
  <si>
    <t>Ilha do medo</t>
  </si>
  <si>
    <t>Shutter island</t>
  </si>
  <si>
    <t>Incêndios</t>
  </si>
  <si>
    <t>Canadá</t>
  </si>
  <si>
    <t>Incendies</t>
  </si>
  <si>
    <t>Kick ass – quebrando tudo</t>
  </si>
  <si>
    <t>Kick ass</t>
  </si>
  <si>
    <t>Lobisomem</t>
  </si>
  <si>
    <t>The wolfman</t>
  </si>
  <si>
    <t>Amor sem escalas</t>
  </si>
  <si>
    <t>Up in the air</t>
  </si>
  <si>
    <t>Avatar</t>
  </si>
  <si>
    <t>Bastardos inglórios</t>
  </si>
  <si>
    <t>Distrito 9</t>
  </si>
  <si>
    <t>África do Sul</t>
  </si>
  <si>
    <t>District 9</t>
  </si>
  <si>
    <t>Educação</t>
  </si>
  <si>
    <t>Inglaterra</t>
  </si>
  <si>
    <t>An education</t>
  </si>
  <si>
    <t>Guerra ao terror</t>
  </si>
  <si>
    <t>Mary ande Max</t>
  </si>
  <si>
    <t>Argentina</t>
  </si>
  <si>
    <t>El secreto de sus ojos</t>
  </si>
  <si>
    <t>Se beber, não case</t>
  </si>
  <si>
    <t>The hangover</t>
  </si>
  <si>
    <t>Up</t>
  </si>
  <si>
    <t>A partida</t>
  </si>
  <si>
    <t>Japão</t>
  </si>
  <si>
    <t>Okuribito</t>
  </si>
  <si>
    <t>Austrália</t>
  </si>
  <si>
    <t>Brasil</t>
  </si>
  <si>
    <t>Gomorra</t>
  </si>
  <si>
    <t>Itália</t>
  </si>
  <si>
    <t>Gran Torino</t>
  </si>
  <si>
    <t>Na mira do chefe</t>
  </si>
  <si>
    <t>In bruges</t>
  </si>
  <si>
    <t>The dark knight</t>
  </si>
  <si>
    <t>O lutador</t>
  </si>
  <si>
    <t>The wrestler</t>
  </si>
  <si>
    <t>Quem quer ser um milionário?</t>
  </si>
  <si>
    <t>Slumdog Millionaire</t>
  </si>
  <si>
    <t>Rede de mentiras</t>
  </si>
  <si>
    <t>Body of lies</t>
  </si>
  <si>
    <t>Sangue negro</t>
  </si>
  <si>
    <t>There wil be blood</t>
  </si>
  <si>
    <t>Um ato de liberdade</t>
  </si>
  <si>
    <t>Defiance</t>
  </si>
  <si>
    <t>Antes que o diabo saiba que você está morto</t>
  </si>
  <si>
    <t>Before the Devil Knows You're Dead</t>
  </si>
  <si>
    <t>Na natureza selvagem</t>
  </si>
  <si>
    <t>In to the wilde</t>
  </si>
  <si>
    <t>O gângster</t>
  </si>
  <si>
    <t>American gangster</t>
  </si>
  <si>
    <t>No country for old men</t>
  </si>
  <si>
    <t>Os reis da rua</t>
  </si>
  <si>
    <t>Street kings</t>
  </si>
  <si>
    <t>Sentença de morte</t>
  </si>
  <si>
    <t>Death sentence</t>
  </si>
  <si>
    <t>Tropa de elite</t>
  </si>
  <si>
    <t>Valente</t>
  </si>
  <si>
    <t>The brave one</t>
  </si>
  <si>
    <t>007 Cassino Royale</t>
  </si>
  <si>
    <t>16 quadras</t>
  </si>
  <si>
    <t>16 blocks</t>
  </si>
  <si>
    <t>A culpa é do Fidel</t>
  </si>
  <si>
    <t>França</t>
  </si>
  <si>
    <t>La faulte à Fidel</t>
  </si>
  <si>
    <t>A maldição da flor dourada</t>
  </si>
  <si>
    <t>China</t>
  </si>
  <si>
    <t>Man Cheng Jin Dai Huang Jin Jia</t>
  </si>
  <si>
    <t>A Rainha</t>
  </si>
  <si>
    <t>The Queen</t>
  </si>
  <si>
    <t>A vida dos outros</t>
  </si>
  <si>
    <t>Alemanha</t>
  </si>
  <si>
    <t>Das Leben der Anderen</t>
  </si>
  <si>
    <t>Apocalypto</t>
  </si>
  <si>
    <t>Babel</t>
  </si>
  <si>
    <t>Diamante de sangue</t>
  </si>
  <si>
    <t>Blood diamond</t>
  </si>
  <si>
    <t>Filhos da esperança</t>
  </si>
  <si>
    <t>Children of men</t>
  </si>
  <si>
    <t>O contrato</t>
  </si>
  <si>
    <t>The contract</t>
  </si>
  <si>
    <t>O diabo veste Prada</t>
  </si>
  <si>
    <t>The devil wears Prada</t>
  </si>
  <si>
    <t>O grande truque</t>
  </si>
  <si>
    <t>The prestige</t>
  </si>
  <si>
    <t>O labirinto do fauno</t>
  </si>
  <si>
    <t>O plano perfeito</t>
  </si>
  <si>
    <t>Inside man</t>
  </si>
  <si>
    <t>O sacrifício</t>
  </si>
  <si>
    <t>The wicker man</t>
  </si>
  <si>
    <t>O último rei da Escócia</t>
  </si>
  <si>
    <t>The last king of Scotland</t>
  </si>
  <si>
    <t>Os infiltrados</t>
  </si>
  <si>
    <t>The departed</t>
  </si>
  <si>
    <t>Pequena Miss Sunshine</t>
  </si>
  <si>
    <t>Little Miss Sunshine</t>
  </si>
  <si>
    <t>Perfume a história de um assassino</t>
  </si>
  <si>
    <t>Perfume a history of a murderer</t>
  </si>
  <si>
    <t>V de vingança</t>
  </si>
  <si>
    <t>V for vendetta</t>
  </si>
  <si>
    <t>Assalto à 13a DP</t>
  </si>
  <si>
    <t>Assault on precint 13</t>
  </si>
  <si>
    <t>Crash</t>
  </si>
  <si>
    <t>Munique</t>
  </si>
  <si>
    <t>Munich</t>
  </si>
  <si>
    <t>O albergue</t>
  </si>
  <si>
    <t>Hostel</t>
  </si>
  <si>
    <t>O segredo de Broke Back Mountain</t>
  </si>
  <si>
    <t>Broke Back Mountain</t>
  </si>
  <si>
    <t>Os produtores</t>
  </si>
  <si>
    <t>The producers</t>
  </si>
  <si>
    <t>Sin city</t>
  </si>
  <si>
    <t>Sin City</t>
  </si>
  <si>
    <t>Sodado anônimo</t>
  </si>
  <si>
    <t>Jarhead</t>
  </si>
  <si>
    <t>Terra dos mortos</t>
  </si>
  <si>
    <t>Land of the death</t>
  </si>
  <si>
    <t>A paixão de Cristo</t>
  </si>
  <si>
    <t>The passion of the Christ</t>
  </si>
  <si>
    <t>Der Untergang</t>
  </si>
  <si>
    <t>Closer - perto demais</t>
  </si>
  <si>
    <t>Closer</t>
  </si>
  <si>
    <t>Colateral</t>
  </si>
  <si>
    <t>Collateral</t>
  </si>
  <si>
    <t>Diários de motocicleta</t>
  </si>
  <si>
    <t>Diários de motocileta</t>
  </si>
  <si>
    <t>Hotel Ruanda</t>
  </si>
  <si>
    <t>Hotel Rwanda</t>
  </si>
  <si>
    <t>Madrugada dos mortos</t>
  </si>
  <si>
    <t>Dawn of the dead</t>
  </si>
  <si>
    <t>Mar adentro</t>
  </si>
  <si>
    <t>Espanha</t>
  </si>
  <si>
    <t>Matadores de velhinha</t>
  </si>
  <si>
    <t>The ladykillers</t>
  </si>
  <si>
    <t>Menina de ouro</t>
  </si>
  <si>
    <t>Million dollar baby</t>
  </si>
  <si>
    <t>O clã das adagas voadoras</t>
  </si>
  <si>
    <t>Shi mian mai fu</t>
  </si>
  <si>
    <t>Sideways - entre umas e outras</t>
  </si>
  <si>
    <t>Sideways</t>
  </si>
  <si>
    <t>21 gramas</t>
  </si>
  <si>
    <t>21 grams</t>
  </si>
  <si>
    <t>Adeus, Lênin</t>
  </si>
  <si>
    <t>Coisas belas e sujas</t>
  </si>
  <si>
    <t>Dirty pretty things</t>
  </si>
  <si>
    <t>Dogville</t>
  </si>
  <si>
    <t>Procurando Nemo</t>
  </si>
  <si>
    <t>Finding Nemo</t>
  </si>
  <si>
    <t>Sobre meninos e lobos</t>
  </si>
  <si>
    <t>Mystic River</t>
  </si>
  <si>
    <t>Adaptação</t>
  </si>
  <si>
    <t>Adaptation</t>
  </si>
  <si>
    <t>As Confissões de Schimidt</t>
  </si>
  <si>
    <t>About Schimidt</t>
  </si>
  <si>
    <t>Cidade de Deus</t>
  </si>
  <si>
    <t>Herói</t>
  </si>
  <si>
    <t>Ying xiong</t>
  </si>
  <si>
    <t>Infidelidade</t>
  </si>
  <si>
    <t>Unfaithful</t>
  </si>
  <si>
    <t>O pianista</t>
  </si>
  <si>
    <t>Le Pianiste</t>
  </si>
  <si>
    <t>O quarto do pânico</t>
  </si>
  <si>
    <t>The panic room</t>
  </si>
  <si>
    <t>Por um fio</t>
  </si>
  <si>
    <t>Phone booth</t>
  </si>
  <si>
    <t>Solaris</t>
  </si>
  <si>
    <t>Irã</t>
  </si>
  <si>
    <t>A última ceia</t>
  </si>
  <si>
    <t>Monster's Ball</t>
  </si>
  <si>
    <t>A.I. inteligencia artificial</t>
  </si>
  <si>
    <t>A.I.</t>
  </si>
  <si>
    <t>Círculo de fogo</t>
  </si>
  <si>
    <t>Enemy at the Gates</t>
  </si>
  <si>
    <t>Dia de treinamento</t>
  </si>
  <si>
    <t>Training day</t>
  </si>
  <si>
    <t>Donnie Darko</t>
  </si>
  <si>
    <t>Moulin Rouge</t>
  </si>
  <si>
    <t>O amor é cego</t>
  </si>
  <si>
    <t>Shallow hal</t>
  </si>
  <si>
    <t>Uma mente brilhante</t>
  </si>
  <si>
    <t>A beautiful mind</t>
  </si>
  <si>
    <t>Amnésia</t>
  </si>
  <si>
    <t>Memento</t>
  </si>
  <si>
    <t>Amores brutos</t>
  </si>
  <si>
    <t>México</t>
  </si>
  <si>
    <t>Amores perros</t>
  </si>
  <si>
    <t>Brother a máfia japonesa Yakusa em Los Angeles</t>
  </si>
  <si>
    <t>Brother</t>
  </si>
  <si>
    <t>E aí meu irmão, cadê você</t>
  </si>
  <si>
    <t>Brother where art thou?</t>
  </si>
  <si>
    <t>Gladiador</t>
  </si>
  <si>
    <t>Gladiator</t>
  </si>
  <si>
    <t>Nove rainhas</t>
  </si>
  <si>
    <t>Nueve reinas</t>
  </si>
  <si>
    <t>O tigre e o dragão</t>
  </si>
  <si>
    <t>Taiwan</t>
  </si>
  <si>
    <t>Wo Ho zang long</t>
  </si>
  <si>
    <t>Réquiem para um sonho</t>
  </si>
  <si>
    <t>Requiem for a dream</t>
  </si>
  <si>
    <t>Traffic</t>
  </si>
  <si>
    <t>8 mm</t>
  </si>
  <si>
    <t>A bruxa de Blair</t>
  </si>
  <si>
    <t>The Blair witch project</t>
  </si>
  <si>
    <t>À espera de um milagre</t>
  </si>
  <si>
    <t>The green mile</t>
  </si>
  <si>
    <t>Beleza americana</t>
  </si>
  <si>
    <t>American Beauty</t>
  </si>
  <si>
    <t>Clube da luta</t>
  </si>
  <si>
    <t>Fight Club</t>
  </si>
  <si>
    <t>Matrix</t>
  </si>
  <si>
    <t>The Matrix</t>
  </si>
  <si>
    <t>O informante</t>
  </si>
  <si>
    <t>The insider</t>
  </si>
  <si>
    <t>O sexto sentido</t>
  </si>
  <si>
    <t>The sixth sense</t>
  </si>
  <si>
    <t>O talentoso Ripley</t>
  </si>
  <si>
    <t>The talented Mr. Ripley</t>
  </si>
  <si>
    <t>Três reis</t>
  </si>
  <si>
    <t>Three Kings</t>
  </si>
  <si>
    <t>A outra história americana</t>
  </si>
  <si>
    <t>American History X</t>
  </si>
  <si>
    <t>Além da linha vermelha</t>
  </si>
  <si>
    <t>The thin red line</t>
  </si>
  <si>
    <t>Central do Brasil</t>
  </si>
  <si>
    <t>Cidade das sombras</t>
  </si>
  <si>
    <t>Dark City</t>
  </si>
  <si>
    <t>Jogos, trapaças e dois canos fumegantes</t>
  </si>
  <si>
    <t>Lock, Stock and Two Smoking Barrels</t>
  </si>
  <si>
    <t>Ligações perigosas</t>
  </si>
  <si>
    <t>Dangerous Liaisons</t>
  </si>
  <si>
    <t>O grande Lebowski</t>
  </si>
  <si>
    <t>The big Lebowski</t>
  </si>
  <si>
    <t>O resgate do soldado Ryan</t>
  </si>
  <si>
    <t>Saving Private Ryan</t>
  </si>
  <si>
    <t>O show de Truman</t>
  </si>
  <si>
    <t>The Truman show</t>
  </si>
  <si>
    <t>Pi</t>
  </si>
  <si>
    <t>Um plano simples</t>
  </si>
  <si>
    <t>A simple plan</t>
  </si>
  <si>
    <t>A vida é bela</t>
  </si>
  <si>
    <t>La vita é bella</t>
  </si>
  <si>
    <t>Contato</t>
  </si>
  <si>
    <t>Contact</t>
  </si>
  <si>
    <t>Donnie Brasco</t>
  </si>
  <si>
    <t>Força aérea um</t>
  </si>
  <si>
    <t>Air force one</t>
  </si>
  <si>
    <t>Gattaca experiência genética</t>
  </si>
  <si>
    <t>Gattaca</t>
  </si>
  <si>
    <t>Lolita</t>
  </si>
  <si>
    <t>L.A. Confidential</t>
  </si>
  <si>
    <t>Melhor é impossível</t>
  </si>
  <si>
    <t>As god as it get</t>
  </si>
  <si>
    <t>No limite</t>
  </si>
  <si>
    <t>The edge</t>
  </si>
  <si>
    <t>O advogado do diabo</t>
  </si>
  <si>
    <t>The Devil's Advocate</t>
  </si>
  <si>
    <t>Titanic</t>
  </si>
  <si>
    <t>Fargo</t>
  </si>
  <si>
    <t>Trainspotting</t>
  </si>
  <si>
    <t>Antes do amanhecer</t>
  </si>
  <si>
    <t>Before Sunrise</t>
  </si>
  <si>
    <t>As pontes de Madison</t>
  </si>
  <si>
    <t>The bridges of Madison County</t>
  </si>
  <si>
    <t>Babe o porquinho atrapalhado</t>
  </si>
  <si>
    <t>Babe</t>
  </si>
  <si>
    <t>Cassino</t>
  </si>
  <si>
    <t>Casino</t>
  </si>
  <si>
    <t>Despedida em Las Vegas</t>
  </si>
  <si>
    <t>Leaving Las Vegas</t>
  </si>
  <si>
    <t>Fogo contra fogo</t>
  </si>
  <si>
    <t>Heat</t>
  </si>
  <si>
    <t>Twelve monkeys</t>
  </si>
  <si>
    <t>The usual suspects</t>
  </si>
  <si>
    <t>Razão e sensibilidade</t>
  </si>
  <si>
    <t>Sense and sensibility</t>
  </si>
  <si>
    <t>Ricardo III</t>
  </si>
  <si>
    <t>Richard III</t>
  </si>
  <si>
    <t>Underground mentiras de guerra</t>
  </si>
  <si>
    <t>Underground</t>
  </si>
  <si>
    <t>Assassinos por natureza</t>
  </si>
  <si>
    <t>Natural born killers</t>
  </si>
  <si>
    <t>Entrevista com o vampiro</t>
  </si>
  <si>
    <t>Enterview with the vampire</t>
  </si>
  <si>
    <t>Forrest Gump</t>
  </si>
  <si>
    <t>O profissional</t>
  </si>
  <si>
    <t>León</t>
  </si>
  <si>
    <t>O rei leão</t>
  </si>
  <si>
    <t>The Lion King</t>
  </si>
  <si>
    <t>Pulp Fiction</t>
  </si>
  <si>
    <t>Um sonho de liberdade</t>
  </si>
  <si>
    <t>The shawshank redemption</t>
  </si>
  <si>
    <t>A lista de Schindler</t>
  </si>
  <si>
    <t>Schindler's List</t>
  </si>
  <si>
    <t>Em nome do pai</t>
  </si>
  <si>
    <t>Irlanda</t>
  </si>
  <si>
    <t>In name of the father</t>
  </si>
  <si>
    <t>Feitiço do tempo</t>
  </si>
  <si>
    <t>Na linha de fogo</t>
  </si>
  <si>
    <t>In the line of fire</t>
  </si>
  <si>
    <t>O fugitivo</t>
  </si>
  <si>
    <t>The fugitive</t>
  </si>
  <si>
    <t>O piano</t>
  </si>
  <si>
    <t>Nova Zelândia</t>
  </si>
  <si>
    <t>The piano</t>
  </si>
  <si>
    <t>Um dia de fúria</t>
  </si>
  <si>
    <t>Falling down</t>
  </si>
  <si>
    <t>Vestígios do dia</t>
  </si>
  <si>
    <t>The Remains of the Day</t>
  </si>
  <si>
    <t>A firma</t>
  </si>
  <si>
    <t>The firm</t>
  </si>
  <si>
    <t>Cães de aluguel</t>
  </si>
  <si>
    <t>Reservoir dogs</t>
  </si>
  <si>
    <t>Dracula de Bran Stocker</t>
  </si>
  <si>
    <t>Bran Socker's Dracula</t>
  </si>
  <si>
    <t>Instinto selvagem</t>
  </si>
  <si>
    <t>Basic instinct</t>
  </si>
  <si>
    <t>Noites calmas</t>
  </si>
  <si>
    <t>A midnight clear</t>
  </si>
  <si>
    <t>Os imperdoáveis</t>
  </si>
  <si>
    <t>Unforgiven</t>
  </si>
  <si>
    <t>Perfume de mulher</t>
  </si>
  <si>
    <t>Scent of a Woman</t>
  </si>
  <si>
    <t>Retorno a Howard's End</t>
  </si>
  <si>
    <t>Howard's end</t>
  </si>
  <si>
    <t>Traídos pelo desejo</t>
  </si>
  <si>
    <t>The crying game</t>
  </si>
  <si>
    <t>JFK a verdade que não quer calar</t>
  </si>
  <si>
    <t>JFK</t>
  </si>
  <si>
    <t>Kafka</t>
  </si>
  <si>
    <t>Lanternas vermelhas</t>
  </si>
  <si>
    <t>Da hong deng long gao gao gua</t>
  </si>
  <si>
    <t>O silêncio dos inocentes</t>
  </si>
  <si>
    <t>The Silence of the Lambs</t>
  </si>
  <si>
    <t>Thelma e Louise</t>
  </si>
  <si>
    <t>Caçada ao outubro vermelho</t>
  </si>
  <si>
    <t>The hunt for red october</t>
  </si>
  <si>
    <t>Dança com lobos</t>
  </si>
  <si>
    <t>Edward mãos de tesoura</t>
  </si>
  <si>
    <t>Edward scissorshands</t>
  </si>
  <si>
    <t>Alien, o oitavo passageiro</t>
  </si>
  <si>
    <t>Alien</t>
  </si>
  <si>
    <t>Faça a coisa certa</t>
  </si>
  <si>
    <t>Do the right thing</t>
  </si>
  <si>
    <t>Nascido em 4 de julho</t>
  </si>
  <si>
    <t>Born on Fourth of July</t>
  </si>
  <si>
    <t>Pecados de guerra</t>
  </si>
  <si>
    <t>Casualities of War</t>
  </si>
  <si>
    <t>Sociedade dos poetas mortos</t>
  </si>
  <si>
    <t>Dead poet society</t>
  </si>
  <si>
    <t>A última tentação de Cristo</t>
  </si>
  <si>
    <t>The last temptation of Christ</t>
  </si>
  <si>
    <t>Cinema Paradiso</t>
  </si>
  <si>
    <t>Duro de matar</t>
  </si>
  <si>
    <t>Die hard</t>
  </si>
  <si>
    <t>Mississipi em chamas</t>
  </si>
  <si>
    <t>Mississipi burning</t>
  </si>
  <si>
    <t>O turista acidental</t>
  </si>
  <si>
    <t>The acidental tourist</t>
  </si>
  <si>
    <t>Os safados</t>
  </si>
  <si>
    <t>Dirty rotten scroundels</t>
  </si>
  <si>
    <t>Rain man</t>
  </si>
  <si>
    <t>Atração fatal</t>
  </si>
  <si>
    <t>Fatal atraction</t>
  </si>
  <si>
    <t>Coração satânico</t>
  </si>
  <si>
    <t>Angel heart</t>
  </si>
  <si>
    <t>Homens de preto</t>
  </si>
  <si>
    <t>Men in Black</t>
  </si>
  <si>
    <t>Inimigo íntimo</t>
  </si>
  <si>
    <t>The devil's own</t>
  </si>
  <si>
    <t>O último imperador</t>
  </si>
  <si>
    <t>The Last Emperor</t>
  </si>
  <si>
    <t>Os intocáveis</t>
  </si>
  <si>
    <t>The Untouchables</t>
  </si>
  <si>
    <t>RoboCop</t>
  </si>
  <si>
    <t>Cidade dos sonhos</t>
  </si>
  <si>
    <t>Dr. Muholand</t>
  </si>
  <si>
    <t>Conta comigo</t>
  </si>
  <si>
    <t>Stand by me</t>
  </si>
  <si>
    <t>Hannah e suas irmãs</t>
  </si>
  <si>
    <t>Hannah and her sisters</t>
  </si>
  <si>
    <t>Os bons companheiros</t>
  </si>
  <si>
    <t>Goodfellas</t>
  </si>
  <si>
    <t>Platoon</t>
  </si>
  <si>
    <t>Brazil o filme</t>
  </si>
  <si>
    <t>Brazil</t>
  </si>
  <si>
    <t>De volta para o futuro</t>
  </si>
  <si>
    <t>Back to the future</t>
  </si>
  <si>
    <t>Depois de horas</t>
  </si>
  <si>
    <t>Ater hours</t>
  </si>
  <si>
    <t>Ran</t>
  </si>
  <si>
    <t>Silverado</t>
  </si>
  <si>
    <t>Amadeus</t>
  </si>
  <si>
    <t>Dublê de corpo</t>
  </si>
  <si>
    <t>Body double</t>
  </si>
  <si>
    <t>Era uma vez na América</t>
  </si>
  <si>
    <t>Once Upon a Time in America</t>
  </si>
  <si>
    <t>Memórias do cárcere</t>
  </si>
  <si>
    <t>O exterminador do futuro</t>
  </si>
  <si>
    <t>The terminator</t>
  </si>
  <si>
    <t>Passagem para a Índia</t>
  </si>
  <si>
    <t>A passage to India</t>
  </si>
  <si>
    <t>Tudo por uma esmeralda</t>
  </si>
  <si>
    <t>Romancing the stone</t>
  </si>
  <si>
    <t>Jogos de guerra</t>
  </si>
  <si>
    <t>War games</t>
  </si>
  <si>
    <t>Scarface</t>
  </si>
  <si>
    <t>Videodrome - a síndrome do vídeo</t>
  </si>
  <si>
    <t>Videodrome</t>
  </si>
  <si>
    <t>The thing</t>
  </si>
  <si>
    <t>Blade Runner</t>
  </si>
  <si>
    <t>Conan, o bárbaro</t>
  </si>
  <si>
    <t>Conan the barbarian</t>
  </si>
  <si>
    <t>E.T. o extraterrestre</t>
  </si>
  <si>
    <t>Fanny e Alexandre</t>
  </si>
  <si>
    <t>Suécia</t>
  </si>
  <si>
    <t>Fanny och Alexander</t>
  </si>
  <si>
    <t>Das boot</t>
  </si>
  <si>
    <t>Pink Floyd the wall</t>
  </si>
  <si>
    <t>Pink Floyd the Wall</t>
  </si>
  <si>
    <t>Quinteto irreverente</t>
  </si>
  <si>
    <t>Amici mie! Atto II</t>
  </si>
  <si>
    <t>Tootsie</t>
  </si>
  <si>
    <t>A mulher do tenente francês</t>
  </si>
  <si>
    <t>The French Lieutenant's Woman</t>
  </si>
  <si>
    <t>Cidade das mulheres</t>
  </si>
  <si>
    <t>Città delle donne</t>
  </si>
  <si>
    <t>Corpos ardentes</t>
  </si>
  <si>
    <t>Body heat</t>
  </si>
  <si>
    <t>Fuga de Nova York</t>
  </si>
  <si>
    <t>Scape from New York</t>
  </si>
  <si>
    <t>Mephisto</t>
  </si>
  <si>
    <t>The postman always rings twice</t>
  </si>
  <si>
    <t>Reds</t>
  </si>
  <si>
    <t>Um tiro na noite</t>
  </si>
  <si>
    <t>Blow out</t>
  </si>
  <si>
    <t>Altantic City</t>
  </si>
  <si>
    <t>Atlantic City</t>
  </si>
  <si>
    <t>Calígula</t>
  </si>
  <si>
    <t>Caligula</t>
  </si>
  <si>
    <t>Gente como a gente</t>
  </si>
  <si>
    <t>Ordinary people</t>
  </si>
  <si>
    <t>Kagemusha</t>
  </si>
  <si>
    <t>O iluminado</t>
  </si>
  <si>
    <t>The shining</t>
  </si>
  <si>
    <t>Os irmãos cara de pau</t>
  </si>
  <si>
    <t>The blues brothers</t>
  </si>
  <si>
    <t>Pixote a lei do mais fraco</t>
  </si>
  <si>
    <t>Touro indomável</t>
  </si>
  <si>
    <t>Raging Bull</t>
  </si>
  <si>
    <t>Vestida para matar</t>
  </si>
  <si>
    <t>Dressed to Kill</t>
  </si>
  <si>
    <t>Apocalypse now</t>
  </si>
  <si>
    <t>Apocalypse Now</t>
  </si>
  <si>
    <t>Bye bye Brasil</t>
  </si>
  <si>
    <t>Hair</t>
  </si>
  <si>
    <t>Manhattan</t>
  </si>
  <si>
    <t>Tess</t>
  </si>
  <si>
    <t>A gaiola das loucas</t>
  </si>
  <si>
    <t>La cage aux folles</t>
  </si>
  <si>
    <t>Grease nos tempos da brilhantina</t>
  </si>
  <si>
    <t>Grease</t>
  </si>
  <si>
    <t>Muito além do jardim</t>
  </si>
  <si>
    <t>Being there</t>
  </si>
  <si>
    <t>The Deer Hunter</t>
  </si>
  <si>
    <t>Contatos imediatos do terceiro grau</t>
  </si>
  <si>
    <t>Close encounters of the third kind</t>
  </si>
  <si>
    <t>Guerra nas estrelas</t>
  </si>
  <si>
    <t>Star Wars</t>
  </si>
  <si>
    <t>Noivo neurótico, noiva nervosa</t>
  </si>
  <si>
    <t>Annie Hall</t>
  </si>
  <si>
    <t>Os embalos de sábado a noite</t>
  </si>
  <si>
    <t>Saturday night fevers</t>
  </si>
  <si>
    <t>A cruz de ferro</t>
  </si>
  <si>
    <t>Cross of iron</t>
  </si>
  <si>
    <t>Carrie, a estranha</t>
  </si>
  <si>
    <t>Carrie</t>
  </si>
  <si>
    <t>Casanova de Felini</t>
  </si>
  <si>
    <t>Casanova</t>
  </si>
  <si>
    <t>Feios, sujos e malvados</t>
  </si>
  <si>
    <t>Brutti, Sporchi e Cattivi</t>
  </si>
  <si>
    <t>Taxi Driver</t>
  </si>
  <si>
    <t>Rede de intrigas</t>
  </si>
  <si>
    <t>Network</t>
  </si>
  <si>
    <t>Rocky</t>
  </si>
  <si>
    <t>Saló os cento e vinde dias de Sodoma</t>
  </si>
  <si>
    <t>Salò o le 120 giomate di Sodoma</t>
  </si>
  <si>
    <t>Todos os homens do presidente</t>
  </si>
  <si>
    <t>All the President's Men</t>
  </si>
  <si>
    <t>Barry Lindon</t>
  </si>
  <si>
    <t>Tubarão</t>
  </si>
  <si>
    <t>Jaws</t>
  </si>
  <si>
    <t>Um dia de cão</t>
  </si>
  <si>
    <t>Dog day afternoon</t>
  </si>
  <si>
    <t>Um estranho no ninho</t>
  </si>
  <si>
    <t>A conversação</t>
  </si>
  <si>
    <t>The conversation</t>
  </si>
  <si>
    <t>Banzé no oeste</t>
  </si>
  <si>
    <t>Blazing Saddles</t>
  </si>
  <si>
    <t>O enigma de Kaspar Hauser</t>
  </si>
  <si>
    <t>Jeder für Sich und Gott Gegen Alle</t>
  </si>
  <si>
    <t>O massacre da serra elétrica</t>
  </si>
  <si>
    <t>The Texas chainsaw massacre</t>
  </si>
  <si>
    <t>Amarcord</t>
  </si>
  <si>
    <t>American graffiti</t>
  </si>
  <si>
    <t>American Graffiti</t>
  </si>
  <si>
    <t>Estado de sítio</t>
  </si>
  <si>
    <t>Etat de Siége</t>
  </si>
  <si>
    <t>Golpe de mestre</t>
  </si>
  <si>
    <t>The sting</t>
  </si>
  <si>
    <t>O dia do chacal</t>
  </si>
  <si>
    <t>The day of the jackal</t>
  </si>
  <si>
    <t>Papillon</t>
  </si>
  <si>
    <t>Aguirre a cólera dos deuses</t>
  </si>
  <si>
    <t>Aguirre, der zorn gottes</t>
  </si>
  <si>
    <t>Amargo pesadelo</t>
  </si>
  <si>
    <t>Deliverance</t>
  </si>
  <si>
    <t>Cabaret</t>
  </si>
  <si>
    <t>O poderoso chefão</t>
  </si>
  <si>
    <t>The Godfather</t>
  </si>
  <si>
    <t>Último tango em Paris</t>
  </si>
  <si>
    <t>Ultimo tango a Pargi</t>
  </si>
  <si>
    <t>A classe operária vai ao paraíso</t>
  </si>
  <si>
    <t>La classe operaia va in paradiso</t>
  </si>
  <si>
    <t>A última sessão de cinema</t>
  </si>
  <si>
    <t>The last picture show</t>
  </si>
  <si>
    <t>Laranja mecânica</t>
  </si>
  <si>
    <t>A Clockwork Orange</t>
  </si>
  <si>
    <t>Operação França</t>
  </si>
  <si>
    <t>Sob o domínio do medo</t>
  </si>
  <si>
    <t>Straw dogs</t>
  </si>
  <si>
    <t>A filha de Ryan</t>
  </si>
  <si>
    <t>Rhyan's Daughter</t>
  </si>
  <si>
    <t>Becket</t>
  </si>
  <si>
    <t>M A S H</t>
  </si>
  <si>
    <t>Patton</t>
  </si>
  <si>
    <t>Vert-te-ei no inferno</t>
  </si>
  <si>
    <t>The Molly Maguires</t>
  </si>
  <si>
    <t>Butch Cassidy</t>
  </si>
  <si>
    <t>Era uma vez no oeste</t>
  </si>
  <si>
    <t>C'Era uma Volta il West</t>
  </si>
  <si>
    <t>Meu ódio será sua herança</t>
  </si>
  <si>
    <t>The Wild Bunch</t>
  </si>
  <si>
    <t>Perdidos na noite</t>
  </si>
  <si>
    <t>Midnight Cowboy</t>
  </si>
  <si>
    <t>Sem destino</t>
  </si>
  <si>
    <t>Easy rider</t>
  </si>
  <si>
    <t>A noite dos mortos vivos</t>
  </si>
  <si>
    <t>Night of the living dead</t>
  </si>
  <si>
    <t>Bullit</t>
  </si>
  <si>
    <t>O bebê de Rosemary</t>
  </si>
  <si>
    <t>Rosemary's baby</t>
  </si>
  <si>
    <t>O planeta dos macacos</t>
  </si>
  <si>
    <t>Planet of the apes</t>
  </si>
  <si>
    <t>Um convidado bem trapalhão</t>
  </si>
  <si>
    <t>Hollywood party</t>
  </si>
  <si>
    <t>A bela da tarde</t>
  </si>
  <si>
    <t>Belle de Jour</t>
  </si>
  <si>
    <t>A primeira noite de um homem</t>
  </si>
  <si>
    <t>The Graduate</t>
  </si>
  <si>
    <t>A sangue frio</t>
  </si>
  <si>
    <t>In cold blood</t>
  </si>
  <si>
    <t>Adivinhe quem vem para jantar</t>
  </si>
  <si>
    <t>Guess Who's coming to Dinner</t>
  </si>
  <si>
    <t>As férias do senhor Hulot</t>
  </si>
  <si>
    <t>No calor da noite</t>
  </si>
  <si>
    <t>In the heat of the night</t>
  </si>
  <si>
    <t>Os doze condenados</t>
  </si>
  <si>
    <t>The dirty dozen</t>
  </si>
  <si>
    <t>Rebeldia indomável</t>
  </si>
  <si>
    <t>Cool Hand Luke</t>
  </si>
  <si>
    <t>Uma rajada de balas</t>
  </si>
  <si>
    <t>Bonnie and Clyde</t>
  </si>
  <si>
    <t>Z</t>
  </si>
  <si>
    <t>Argélia</t>
  </si>
  <si>
    <t>A batalha de Argel</t>
  </si>
  <si>
    <t>La battaglia di Algeri</t>
  </si>
  <si>
    <t>Andrei Rublev</t>
  </si>
  <si>
    <t>URSS</t>
  </si>
  <si>
    <t>Blow-up - depois daquele beijo</t>
  </si>
  <si>
    <t>Blow up</t>
  </si>
  <si>
    <t>Farenheit 451</t>
  </si>
  <si>
    <t>Três homens em conflito</t>
  </si>
  <si>
    <t>Ill Buono, Il Brutto, Il Cattivo</t>
  </si>
  <si>
    <t>A noviça rebelde</t>
  </si>
  <si>
    <t>The Sound of Music</t>
  </si>
  <si>
    <t>Doutor Jivago</t>
  </si>
  <si>
    <t>Juventude transviada</t>
  </si>
  <si>
    <t>Rebeld Without a Cause</t>
  </si>
  <si>
    <t>Por uns dólares a mais</t>
  </si>
  <si>
    <t>Per qualque dollaro in piu</t>
  </si>
  <si>
    <t>007 contra Goldfinger</t>
  </si>
  <si>
    <t>Goldfinger</t>
  </si>
  <si>
    <t>Assim caminha a humanidade</t>
  </si>
  <si>
    <t>Giant</t>
  </si>
  <si>
    <t>Doutor Fantástico</t>
  </si>
  <si>
    <t>Dr. Strangelove</t>
  </si>
  <si>
    <t>Minha bela dama</t>
  </si>
  <si>
    <t>My Fair Lady</t>
  </si>
  <si>
    <t>Por um punhado de dólares</t>
  </si>
  <si>
    <t>Por um pugno di dollari</t>
  </si>
  <si>
    <t>A pantera cor de rosa</t>
  </si>
  <si>
    <t>The pink panther</t>
  </si>
  <si>
    <t>Charada</t>
  </si>
  <si>
    <t>Charade</t>
  </si>
  <si>
    <t>Cleópatra</t>
  </si>
  <si>
    <t>Cleopatra</t>
  </si>
  <si>
    <t>Fugindo do inferno</t>
  </si>
  <si>
    <t>The great escape</t>
  </si>
  <si>
    <t>O leopardo</t>
  </si>
  <si>
    <t>Il gattopardo</t>
  </si>
  <si>
    <t>Lawrence da Arábia</t>
  </si>
  <si>
    <t>Lawrence of Arabia</t>
  </si>
  <si>
    <t>Mutiny on the Bounty</t>
  </si>
  <si>
    <t>O pagador de promessas</t>
  </si>
  <si>
    <t>O Pagador de Promessas</t>
  </si>
  <si>
    <t>O processo</t>
  </si>
  <si>
    <t>Le prócess</t>
  </si>
  <si>
    <t>What Ever Happened to Baby Jane?</t>
  </si>
  <si>
    <t>O sol é para todos</t>
  </si>
  <si>
    <t>To kill a mockingbird</t>
  </si>
  <si>
    <t>Pistoleiros do entardecer</t>
  </si>
  <si>
    <t>Ride the High Contry</t>
  </si>
  <si>
    <t>A noite</t>
  </si>
  <si>
    <t>La notte</t>
  </si>
  <si>
    <t>West Side Story</t>
  </si>
  <si>
    <t>Bonequinha de luxo</t>
  </si>
  <si>
    <t>Breakfast at Tiffany's</t>
  </si>
  <si>
    <t>Os canhões de Navarone</t>
  </si>
  <si>
    <t>The guns of Navarone</t>
  </si>
  <si>
    <t>Uma mulher para dois</t>
  </si>
  <si>
    <t>Jules et Jim</t>
  </si>
  <si>
    <t>Yojimbo</t>
  </si>
  <si>
    <t>A doce vida</t>
  </si>
  <si>
    <t>La Dolce Vita</t>
  </si>
  <si>
    <t>O passado não perdoa</t>
  </si>
  <si>
    <t>The Unforgiven</t>
  </si>
  <si>
    <t>Os desajustados</t>
  </si>
  <si>
    <t>The misfits</t>
  </si>
  <si>
    <t>Psicose</t>
  </si>
  <si>
    <t>Psycho</t>
  </si>
  <si>
    <t>Se meu apartamento falasse</t>
  </si>
  <si>
    <t>The apartment</t>
  </si>
  <si>
    <t>Sete homens e um destino</t>
  </si>
  <si>
    <t>The Magnificent seven</t>
  </si>
  <si>
    <t>Acossado</t>
  </si>
  <si>
    <t>À Bout de Souffle</t>
  </si>
  <si>
    <t>Spartacus</t>
  </si>
  <si>
    <t>Balada do soldado</t>
  </si>
  <si>
    <t>Ballada o soldate</t>
  </si>
  <si>
    <t>Anatomia de um crime</t>
  </si>
  <si>
    <t>Anatomy of a Murder</t>
  </si>
  <si>
    <t>Duelo de titãs</t>
  </si>
  <si>
    <t>Last train from Gun Hill</t>
  </si>
  <si>
    <t>Onde começa o inferno</t>
  </si>
  <si>
    <t>Rio Bravo</t>
  </si>
  <si>
    <t>Intriga internacional</t>
  </si>
  <si>
    <t>North by Northwest</t>
  </si>
  <si>
    <t>Os incompreendidos</t>
  </si>
  <si>
    <t>The 400 blows</t>
  </si>
  <si>
    <t>A bolha</t>
  </si>
  <si>
    <t>The blob</t>
  </si>
  <si>
    <t>A marca da maldade</t>
  </si>
  <si>
    <t>Touch of Evel</t>
  </si>
  <si>
    <t>A mosca de cabeça branca</t>
  </si>
  <si>
    <t>The fly</t>
  </si>
  <si>
    <t>Da terra nascem os homens</t>
  </si>
  <si>
    <t>The big conutry</t>
  </si>
  <si>
    <t>Gigi</t>
  </si>
  <si>
    <t>O vampiro da noite</t>
  </si>
  <si>
    <t>Horror of Dracula</t>
  </si>
  <si>
    <t>Quanto mais quente melhor</t>
  </si>
  <si>
    <t>Some like it hot</t>
  </si>
  <si>
    <t>Teorema</t>
  </si>
  <si>
    <t>O velho e o mar</t>
  </si>
  <si>
    <t>The old man and the sea</t>
  </si>
  <si>
    <t>Um corpo que cai</t>
  </si>
  <si>
    <t>Vertigo</t>
  </si>
  <si>
    <t>12 homens e uma sentença</t>
  </si>
  <si>
    <t>A um passo da eternidade</t>
  </si>
  <si>
    <t>Glória feita de sangue</t>
  </si>
  <si>
    <t>Paths of glory</t>
  </si>
  <si>
    <t>Morangos silvestres</t>
  </si>
  <si>
    <t>Smultronstallet</t>
  </si>
  <si>
    <t>A ponte do Rio Kwai</t>
  </si>
  <si>
    <t>Moby Dick</t>
  </si>
  <si>
    <t>Testemunha de acusação</t>
  </si>
  <si>
    <t>Witness for the prosecution</t>
  </si>
  <si>
    <t>O grande golpe</t>
  </si>
  <si>
    <t>The killing</t>
  </si>
  <si>
    <t>Os dez mandamentos</t>
  </si>
  <si>
    <t>The Ten Commandments</t>
  </si>
  <si>
    <t>O sétimo selo</t>
  </si>
  <si>
    <t>Det Sjunge Inseglet</t>
  </si>
  <si>
    <t>Rastros de ódio</t>
  </si>
  <si>
    <t>The Searchers</t>
  </si>
  <si>
    <t>As diabólicas</t>
  </si>
  <si>
    <t>Les diaboliques</t>
  </si>
  <si>
    <t>Marty</t>
  </si>
  <si>
    <t>O pecado mora ao lado</t>
  </si>
  <si>
    <t>The seven year ytch</t>
  </si>
  <si>
    <t>O mensageiro do diabo</t>
  </si>
  <si>
    <t>The night of the hunter</t>
  </si>
  <si>
    <t>Vidas amargas</t>
  </si>
  <si>
    <t>East of Eden</t>
  </si>
  <si>
    <t>Disque M para matar</t>
  </si>
  <si>
    <t>Dial M for murder</t>
  </si>
  <si>
    <t>O monstro da lagoa negra</t>
  </si>
  <si>
    <t>Creature of the black lagoon</t>
  </si>
  <si>
    <t>Janela indiscreta</t>
  </si>
  <si>
    <t>Rear window</t>
  </si>
  <si>
    <t>Os sete samurais</t>
  </si>
  <si>
    <t>Shichinin No Samurai</t>
  </si>
  <si>
    <t>Sabrina</t>
  </si>
  <si>
    <t>Sete noivas para sete irmãos</t>
  </si>
  <si>
    <t>Seven Brides for Seven Brothers</t>
  </si>
  <si>
    <t>Sindicato de ladrões</t>
  </si>
  <si>
    <t>On the Waterfront</t>
  </si>
  <si>
    <t>A princesa e o plebeu</t>
  </si>
  <si>
    <t>Roman Holliday</t>
  </si>
  <si>
    <t>Era uma vez em Tóquio</t>
  </si>
  <si>
    <t>O salário do medo</t>
  </si>
  <si>
    <t>Le salaire de la peur</t>
  </si>
  <si>
    <t>Os brutos também amam</t>
  </si>
  <si>
    <t>Shane</t>
  </si>
  <si>
    <t>Depois do Vendaval</t>
  </si>
  <si>
    <t>The quiet man</t>
  </si>
  <si>
    <t>Matar ou morrer</t>
  </si>
  <si>
    <t>High Noon</t>
  </si>
  <si>
    <t>Scaramouche</t>
  </si>
  <si>
    <t>Cantando na chuva</t>
  </si>
  <si>
    <t>O dia em que a terra parou</t>
  </si>
  <si>
    <t>The day the earth stood still</t>
  </si>
  <si>
    <t>Pacto sinistro</t>
  </si>
  <si>
    <t>Strangers on a train</t>
  </si>
  <si>
    <t>Um lugar ao sol</t>
  </si>
  <si>
    <t>A place in the sun</t>
  </si>
  <si>
    <t>Uma aventura na África</t>
  </si>
  <si>
    <t>The African Queen</t>
  </si>
  <si>
    <t>Uma rua chamada pecado</t>
  </si>
  <si>
    <t>A malvada</t>
  </si>
  <si>
    <t>All About Eve</t>
  </si>
  <si>
    <t>Crepúsculo dos deuses</t>
  </si>
  <si>
    <t>Rashomon</t>
  </si>
  <si>
    <t>Stromboli</t>
  </si>
  <si>
    <t>O terceiro homem</t>
  </si>
  <si>
    <t>The third man</t>
  </si>
  <si>
    <t>Hamlet</t>
  </si>
  <si>
    <t>O tesouro de Sierra Madre</t>
  </si>
  <si>
    <t>A Felicidade não se compra</t>
  </si>
  <si>
    <t>It's a Wonderful Life</t>
  </si>
  <si>
    <t>Interlúdio</t>
  </si>
  <si>
    <t>Notorius</t>
  </si>
  <si>
    <t>Os melhores anos de nossas vidas</t>
  </si>
  <si>
    <t>The lost weekend</t>
  </si>
  <si>
    <t>Roma, cidade aberta</t>
  </si>
  <si>
    <t>Ivan o terrível</t>
  </si>
  <si>
    <t>Ivan groznyi</t>
  </si>
  <si>
    <t>Laura</t>
  </si>
  <si>
    <t>Pacto de sangue</t>
  </si>
  <si>
    <t>Casablanca</t>
  </si>
  <si>
    <t>Cidadão Kane</t>
  </si>
  <si>
    <t>Citizen Kane</t>
  </si>
  <si>
    <t>How green was my valley</t>
  </si>
  <si>
    <t>Relíquia macabra</t>
  </si>
  <si>
    <t>The Maltese Falcon</t>
  </si>
  <si>
    <t>Sargento York</t>
  </si>
  <si>
    <t>Seargent York</t>
  </si>
  <si>
    <t>A canção da vitória</t>
  </si>
  <si>
    <t>Yankee Doodle dandy</t>
  </si>
  <si>
    <t>Fantasia</t>
  </si>
  <si>
    <t>Fantasy</t>
  </si>
  <si>
    <t>Núpcias de escândalo</t>
  </si>
  <si>
    <t>O grande ditador</t>
  </si>
  <si>
    <t>The great dictator</t>
  </si>
  <si>
    <t>Rebecca</t>
  </si>
  <si>
    <t>Vinhas da ira</t>
  </si>
  <si>
    <t>A mulher faz o homem</t>
  </si>
  <si>
    <t>Mr. Smith goes to Washington</t>
  </si>
  <si>
    <t>Gone with the Wind</t>
  </si>
  <si>
    <t>No tempo das diligências</t>
  </si>
  <si>
    <t>Stagecoach</t>
  </si>
  <si>
    <t>O mágico de Oz</t>
  </si>
  <si>
    <t>The Wizard of Oz</t>
  </si>
  <si>
    <t>O morro dos ventos uivantes</t>
  </si>
  <si>
    <t>Wuthering heighs</t>
  </si>
  <si>
    <t>Tempos modernos</t>
  </si>
  <si>
    <t>Modern Times</t>
  </si>
  <si>
    <t>As aventuras de Robin Hood</t>
  </si>
  <si>
    <t>The Adventures of Robin Hood</t>
  </si>
  <si>
    <t>Do mundo nada se leva</t>
  </si>
  <si>
    <t>Jezebel</t>
  </si>
  <si>
    <t>Levada da breca</t>
  </si>
  <si>
    <t>A grande ilusão</t>
  </si>
  <si>
    <t>Branca de Neve e os sete anões</t>
  </si>
  <si>
    <t>Snow White and the Seven Dwarfs</t>
  </si>
  <si>
    <t>Fogo de outono</t>
  </si>
  <si>
    <t>Dodsworth</t>
  </si>
  <si>
    <t>O galante Mister Deeds</t>
  </si>
  <si>
    <t>Mister Deeds goes to town</t>
  </si>
  <si>
    <t>Ritmo Louco</t>
  </si>
  <si>
    <t>Swing time</t>
  </si>
  <si>
    <t>Triunfo da vontade</t>
  </si>
  <si>
    <t>Der Triumph des Willens</t>
  </si>
  <si>
    <t>A noiva de Frankenstein</t>
  </si>
  <si>
    <t>Bride of Frankenstein</t>
  </si>
  <si>
    <t>Capitão Blood</t>
  </si>
  <si>
    <t>Captain Blood</t>
  </si>
  <si>
    <t>Multiny on the bunty</t>
  </si>
  <si>
    <t>Aconteceu naquela noite</t>
  </si>
  <si>
    <t>It Happened One Night</t>
  </si>
  <si>
    <t>Diabo a quatro</t>
  </si>
  <si>
    <t>Duck soup</t>
  </si>
  <si>
    <t>King Kong</t>
  </si>
  <si>
    <t>Drácula</t>
  </si>
  <si>
    <t>Dracula</t>
  </si>
  <si>
    <t>Luzes da cidade</t>
  </si>
  <si>
    <t>City lights</t>
  </si>
  <si>
    <t>M</t>
  </si>
  <si>
    <t>Frankenstein</t>
  </si>
  <si>
    <t>Sem novidades no front</t>
  </si>
  <si>
    <t>A general</t>
  </si>
  <si>
    <t>The general</t>
  </si>
  <si>
    <t>Encouraçado Potemkin</t>
  </si>
  <si>
    <t>Em busca do ouro</t>
  </si>
  <si>
    <t>The Gold Rush</t>
  </si>
  <si>
    <t>Metrópolis</t>
  </si>
  <si>
    <t>Metropolis</t>
  </si>
  <si>
    <t>AFI</t>
  </si>
  <si>
    <t>12 angry men</t>
  </si>
  <si>
    <t>2001: A Space Odyssey</t>
  </si>
  <si>
    <t>A Streetcar Named Desire</t>
  </si>
  <si>
    <t>Ben-Hur</t>
  </si>
  <si>
    <t>Butch Cassidy and the Sundance Kid</t>
  </si>
  <si>
    <t>Chinatown</t>
  </si>
  <si>
    <t>Double Indemnity</t>
  </si>
  <si>
    <t>E.T. the Extra-Terrestrial</t>
  </si>
  <si>
    <t>MASH</t>
  </si>
  <si>
    <t>One Flew Over the Cuckoo's Nest</t>
  </si>
  <si>
    <t>Raiders of the Lost Ark</t>
  </si>
  <si>
    <t>Singin' in the Rain</t>
  </si>
  <si>
    <t>The Bridge on the River Kwai</t>
  </si>
  <si>
    <t>The French Connection</t>
  </si>
  <si>
    <t>The Grapes of Wrath</t>
  </si>
  <si>
    <t>The Lord of the Rings: The Fellowship of the Ring</t>
  </si>
  <si>
    <t>The Treasure of the Sierra Madre</t>
  </si>
  <si>
    <t>A Night at the Opera</t>
  </si>
  <si>
    <t>Bringing Up Baby</t>
  </si>
  <si>
    <t>Intolerance: Love's Struggle Throughout the Ages</t>
  </si>
  <si>
    <t>Nashville</t>
  </si>
  <si>
    <t>Sophie's Choice</t>
  </si>
  <si>
    <t>Sullivan's Travels</t>
  </si>
  <si>
    <t>Sunrise: A Song of Two Humans</t>
  </si>
  <si>
    <t>The Best Years of Our Lives</t>
  </si>
  <si>
    <t>The Godfather: Part II</t>
  </si>
  <si>
    <t>The Philadelphia Story</t>
  </si>
  <si>
    <t>Toy Story</t>
  </si>
  <si>
    <t>Who's Afraid of Virginia Woolf?</t>
  </si>
  <si>
    <t>Intolerância</t>
  </si>
  <si>
    <t>D.W. Griffith</t>
  </si>
  <si>
    <t>Uma noite na ópera</t>
  </si>
  <si>
    <t>Sam Wood</t>
  </si>
  <si>
    <t>A escolha de Sofia</t>
  </si>
  <si>
    <t>Allan Pakula</t>
  </si>
  <si>
    <t>Contrastes humanos</t>
  </si>
  <si>
    <t>Preston Sturges</t>
  </si>
  <si>
    <t>Aurora</t>
  </si>
  <si>
    <t>F.W. Murnau</t>
  </si>
  <si>
    <t>Quem tem medo de Virginia Woolf?</t>
  </si>
  <si>
    <t>Rada+</t>
  </si>
  <si>
    <t>Total</t>
  </si>
  <si>
    <t>Oscar</t>
  </si>
  <si>
    <t>Como Era Verde o Meu Vale</t>
  </si>
  <si>
    <t>Farrapo Humano</t>
  </si>
  <si>
    <t>Amor, sublime amor</t>
  </si>
  <si>
    <t>Patton, Rebelde ou Herói?</t>
  </si>
  <si>
    <t>Rocky, um Lutador</t>
  </si>
  <si>
    <t>Crash - No limite</t>
  </si>
  <si>
    <t>Conduzindo Miss Daisy</t>
  </si>
  <si>
    <t>Onde os Fracos Não Têm Vez</t>
  </si>
  <si>
    <t>Asas</t>
  </si>
  <si>
    <t>Melodia na Broadway</t>
  </si>
  <si>
    <t>Cimarron</t>
  </si>
  <si>
    <t>Grande Hotel</t>
  </si>
  <si>
    <t>Cavalgada</t>
  </si>
  <si>
    <t>Ziegfeld - O Criador de Estrelas</t>
  </si>
  <si>
    <t>Émile Zola</t>
  </si>
  <si>
    <t>Rosa de Esperança</t>
  </si>
  <si>
    <t>O Bom Pastor</t>
  </si>
  <si>
    <t>A Luz É Para Todos</t>
  </si>
  <si>
    <t>Sinfonia de Paris</t>
  </si>
  <si>
    <t>O Maior Espetáculo da Terra</t>
  </si>
  <si>
    <t>A Volta ao Mundo em 80 Dias</t>
  </si>
  <si>
    <t>As Aventuras de Tom Jones</t>
  </si>
  <si>
    <t>O Homem Que Não Vendeu Sua Alma</t>
  </si>
  <si>
    <t>Oliver!</t>
  </si>
  <si>
    <t>Kramer Versus Kramer</t>
  </si>
  <si>
    <t>Carruagens de Fogo</t>
  </si>
  <si>
    <t>Gandhi</t>
  </si>
  <si>
    <t>Laços de Ternura</t>
  </si>
  <si>
    <t>Entre Dois Amores</t>
  </si>
  <si>
    <t>Coração Valente</t>
  </si>
  <si>
    <t>O Paciente Inglês</t>
  </si>
  <si>
    <t>Shakespeare Apaixonado</t>
  </si>
  <si>
    <t>Chicago</t>
  </si>
  <si>
    <t>O Senhor dos Anéis: O Retorno do Rei</t>
  </si>
  <si>
    <t>O Discurso do Rei</t>
  </si>
  <si>
    <t>O Artista</t>
  </si>
  <si>
    <t>Argo</t>
  </si>
  <si>
    <t>12 Anos de Escravidão</t>
  </si>
  <si>
    <t>Spotlight: Segredos Revelados</t>
  </si>
  <si>
    <t>Moonlight: Sob a Luz do Luar</t>
  </si>
  <si>
    <t>Wings</t>
  </si>
  <si>
    <t>The Broadway Melody</t>
  </si>
  <si>
    <t>Grand Hotel</t>
  </si>
  <si>
    <t>Cavalcade</t>
  </si>
  <si>
    <t>The Great Ziegfeld</t>
  </si>
  <si>
    <t>The Life of Emile Zola</t>
  </si>
  <si>
    <t>Mrs. Miniver</t>
  </si>
  <si>
    <t>Going My Way</t>
  </si>
  <si>
    <t>Gentleman's Agreement</t>
  </si>
  <si>
    <t>An American in Paris</t>
  </si>
  <si>
    <t>The Greatest Show on Earth</t>
  </si>
  <si>
    <t>Around the World in 80 Days</t>
  </si>
  <si>
    <t>Tom Jones</t>
  </si>
  <si>
    <t>A Man for All Seasons</t>
  </si>
  <si>
    <t>Kramer vs. Kramer</t>
  </si>
  <si>
    <t>Chariots of Fire</t>
  </si>
  <si>
    <t>Terms of Endearment</t>
  </si>
  <si>
    <t>Out of Africa</t>
  </si>
  <si>
    <t>Braveheart</t>
  </si>
  <si>
    <t>The English Patient</t>
  </si>
  <si>
    <t>Shakespeare in Love</t>
  </si>
  <si>
    <t>The Lord of the Rings: The Return of the King</t>
  </si>
  <si>
    <t>The King's Speech</t>
  </si>
  <si>
    <t>The Artist</t>
  </si>
  <si>
    <t>12 Years a Slave</t>
  </si>
  <si>
    <t>Spotlight</t>
  </si>
  <si>
    <t>Moonlight</t>
  </si>
  <si>
    <t>Birdman</t>
  </si>
  <si>
    <t>William A. Wellman</t>
  </si>
  <si>
    <t>Harry Beaumont</t>
  </si>
  <si>
    <t>Wesley Ruggles</t>
  </si>
  <si>
    <t>Edmund Goulding</t>
  </si>
  <si>
    <t>Frank Lloyd</t>
  </si>
  <si>
    <t>Robert Z. Leonard</t>
  </si>
  <si>
    <t>William Dieterle</t>
  </si>
  <si>
    <t>Vincente Minnelli</t>
  </si>
  <si>
    <t>Cecil B. DeMille</t>
  </si>
  <si>
    <t>Michael Anderson</t>
  </si>
  <si>
    <t>Tony Richardson</t>
  </si>
  <si>
    <t>Fred Zinnemann</t>
  </si>
  <si>
    <t>Robert Benton</t>
  </si>
  <si>
    <t>Hugh Hudson</t>
  </si>
  <si>
    <t>Richard Attenborough</t>
  </si>
  <si>
    <t>James L. Brooks</t>
  </si>
  <si>
    <t>Sydney Pollack</t>
  </si>
  <si>
    <t>Anthony Minghella</t>
  </si>
  <si>
    <t>John Madden</t>
  </si>
  <si>
    <t>Rob Marshall</t>
  </si>
  <si>
    <t>Tom Hooper</t>
  </si>
  <si>
    <t>Michel Hazanavicius</t>
  </si>
  <si>
    <t>Ben Affleck</t>
  </si>
  <si>
    <t>Steve McQueen</t>
  </si>
  <si>
    <t>Tom McCarthy</t>
  </si>
  <si>
    <t>Barry Jenkins</t>
  </si>
  <si>
    <t>Joel e Ethan Cohen</t>
  </si>
  <si>
    <t>Sunset Boulevard</t>
  </si>
  <si>
    <t>Doctor Zhivago</t>
  </si>
  <si>
    <t>The Song of Bernadette</t>
  </si>
  <si>
    <t>Johnny Belinda</t>
  </si>
  <si>
    <t>All the King's Men</t>
  </si>
  <si>
    <t>The Robe</t>
  </si>
  <si>
    <t>The Defiant Ones</t>
  </si>
  <si>
    <t>The Cardinal</t>
  </si>
  <si>
    <t>The Lion in Winter</t>
  </si>
  <si>
    <t>Anne of the Thousand Days</t>
  </si>
  <si>
    <t>Love Story</t>
  </si>
  <si>
    <t>The Exorcist</t>
  </si>
  <si>
    <t>The Turning Point</t>
  </si>
  <si>
    <t>Midnight Express</t>
  </si>
  <si>
    <t>On Golden Pond</t>
  </si>
  <si>
    <t>Bugsy</t>
  </si>
  <si>
    <t>The Hours</t>
  </si>
  <si>
    <t>The Aviator</t>
  </si>
  <si>
    <t>Atonement</t>
  </si>
  <si>
    <t>The Descendants</t>
  </si>
  <si>
    <t>Boyhood</t>
  </si>
  <si>
    <t>The Revenant</t>
  </si>
  <si>
    <t>Globo de Ouro</t>
  </si>
  <si>
    <t>Henry King</t>
  </si>
  <si>
    <t>A canção de Bernadete</t>
  </si>
  <si>
    <t>Jean Negulesco</t>
  </si>
  <si>
    <t>Robert Rossen</t>
  </si>
  <si>
    <t>Henry Koster</t>
  </si>
  <si>
    <t>O manto sagrado</t>
  </si>
  <si>
    <t>Acorrentados</t>
  </si>
  <si>
    <t>O cardeal</t>
  </si>
  <si>
    <t>Anthony Harvey</t>
  </si>
  <si>
    <t>O leão no inverno</t>
  </si>
  <si>
    <t>Ana dos mil dias</t>
  </si>
  <si>
    <t>Charles Jarrott</t>
  </si>
  <si>
    <t>Arthur Hiller</t>
  </si>
  <si>
    <t>O exorcista</t>
  </si>
  <si>
    <t>Momento de decisão</t>
  </si>
  <si>
    <t>Herbert Ross</t>
  </si>
  <si>
    <t>O expresso da meia noite</t>
  </si>
  <si>
    <t>Alan Parker</t>
  </si>
  <si>
    <t>Num lago dourado</t>
  </si>
  <si>
    <t>Mark Rydell</t>
  </si>
  <si>
    <t>As horas</t>
  </si>
  <si>
    <t>Stephen Daldry</t>
  </si>
  <si>
    <t>O aviador</t>
  </si>
  <si>
    <t>Desejo e reparação</t>
  </si>
  <si>
    <t>Joe Wright</t>
  </si>
  <si>
    <t>Os descendentes</t>
  </si>
  <si>
    <t>Boyhood: Da Infância à Juventude</t>
  </si>
  <si>
    <t>O regresso</t>
  </si>
  <si>
    <t>...E o Vento Levou</t>
  </si>
  <si>
    <t>2001: Uma Odisseia no Espaço</t>
  </si>
  <si>
    <t>8½</t>
  </si>
  <si>
    <t>A Queda! As Últimas Horas de Hitler</t>
  </si>
  <si>
    <t>Fargo: Uma Comédia De Erros</t>
  </si>
  <si>
    <t>Forrest Gump: O Contador de Histórias</t>
  </si>
  <si>
    <t>Batman: O Cavaleiro das Trevas</t>
  </si>
  <si>
    <t>Blade Runner, o Caçador de Andróides</t>
  </si>
  <si>
    <t>Ladrões de Bicicletas</t>
  </si>
  <si>
    <t>Los Angeles: Cidade Proibida</t>
  </si>
  <si>
    <t>O Franco Atirador</t>
  </si>
  <si>
    <t>Oldboy</t>
  </si>
  <si>
    <t>Os 12 Macacos</t>
  </si>
  <si>
    <t>WALL·E</t>
  </si>
  <si>
    <t>Taxi driver</t>
  </si>
  <si>
    <t>Seven: os sete crimes capitais</t>
  </si>
  <si>
    <t>Pulp fiction: tempo de violência</t>
  </si>
  <si>
    <t>Piratas do Caribe: a maldição do pérola negra</t>
  </si>
  <si>
    <t>Barry Lyndon</t>
  </si>
  <si>
    <t>Mary e Max: Uma Amizade Diferente</t>
  </si>
  <si>
    <t>Monty Python em Busca do Cálice Sagrado</t>
  </si>
  <si>
    <t>O barco: inferno no mar</t>
  </si>
  <si>
    <t>O Fabuloso Destino de Amélie Poulain</t>
  </si>
  <si>
    <t>O Que Aconteceu com Baby Jane?</t>
  </si>
  <si>
    <t>O Segredo dos Seus Olhos</t>
  </si>
  <si>
    <t>Os Caçadores da Arca Perdida</t>
  </si>
  <si>
    <t>Rebecca: A Mulher Inesquecível</t>
  </si>
  <si>
    <t>Trainspotting - Sem Limites</t>
  </si>
  <si>
    <t>Up: Altas Aventuras</t>
  </si>
  <si>
    <t>Brilho Eterno de uma Mente Sem Lembrança</t>
  </si>
  <si>
    <t>O Senhor dos Anéis: A Sociedade do Anel</t>
  </si>
  <si>
    <t>O Enigma de Outro Mundo</t>
  </si>
  <si>
    <t>M, O Vampiro de Dusseldorf</t>
  </si>
  <si>
    <t>3 Idiotas</t>
  </si>
  <si>
    <t>A Bela e a Fera</t>
  </si>
  <si>
    <t>A Caça</t>
  </si>
  <si>
    <t>A Princesa Prometida</t>
  </si>
  <si>
    <t>A Separação</t>
  </si>
  <si>
    <t>A Viagem de Chihiro</t>
  </si>
  <si>
    <t>A Vida de Brian</t>
  </si>
  <si>
    <t>A Wednesday</t>
  </si>
  <si>
    <t>Aliens, O Resgate</t>
  </si>
  <si>
    <t>Amor à Flor da Pele</t>
  </si>
  <si>
    <t>Andaz Apna Apna</t>
  </si>
  <si>
    <t>Até o Último Homem</t>
  </si>
  <si>
    <t>Batman Begins</t>
  </si>
  <si>
    <t>Batman: O Cavaleiro das Trevas Ressurge</t>
  </si>
  <si>
    <t>Como Estrelas na Terra</t>
  </si>
  <si>
    <t>Como Treinar o Seu Dragão</t>
  </si>
  <si>
    <t>Conflitos Internos</t>
  </si>
  <si>
    <t>Corra!</t>
  </si>
  <si>
    <t>Dangal</t>
  </si>
  <si>
    <t>Divertida Mente</t>
  </si>
  <si>
    <t>Django Livre</t>
  </si>
  <si>
    <t>Filhos do Paraíso</t>
  </si>
  <si>
    <t>Gangs of Wasseypur</t>
  </si>
  <si>
    <t>Garota Exemplar</t>
  </si>
  <si>
    <t>Gênio Indomável</t>
  </si>
  <si>
    <t>Guerreiro</t>
  </si>
  <si>
    <t>Hera Pheri</t>
  </si>
  <si>
    <t>Histórias Cruzadas</t>
  </si>
  <si>
    <t>Indiana Jones e a Última Cruzada</t>
  </si>
  <si>
    <t>Interestelar</t>
  </si>
  <si>
    <t>Intocáveis</t>
  </si>
  <si>
    <t>Julgamento em Nuremberg</t>
  </si>
  <si>
    <t>Kill Bill: Volume 1</t>
  </si>
  <si>
    <t>Kimi no na wa</t>
  </si>
  <si>
    <t>La La Land: Cantando Estações</t>
  </si>
  <si>
    <t>Logan</t>
  </si>
  <si>
    <t>Mad Max: Estrada da Fúria</t>
  </si>
  <si>
    <t>Memórias de um Assassino</t>
  </si>
  <si>
    <t>Meu Amigo Totoro</t>
  </si>
  <si>
    <t>Meu Pai e Meu Filho</t>
  </si>
  <si>
    <t>Monstros S.A.</t>
  </si>
  <si>
    <t>Munna Bhai M.B.B.S.</t>
  </si>
  <si>
    <t>Nascido Para Matar</t>
  </si>
  <si>
    <t>Nausicaä do Vale do Vento</t>
  </si>
  <si>
    <t>Noites de Cabíria</t>
  </si>
  <si>
    <t>O 3º Homem</t>
  </si>
  <si>
    <t>O Bandido</t>
  </si>
  <si>
    <t>O Castelo Animado</t>
  </si>
  <si>
    <t>O Garoto</t>
  </si>
  <si>
    <t>O Grande Hotel Budapeste</t>
  </si>
  <si>
    <t>O Homem Elefante</t>
  </si>
  <si>
    <t>O Império Contra-Ataca</t>
  </si>
  <si>
    <t>O Lobo de Wall Street</t>
  </si>
  <si>
    <t>O Martírio de Joana D'Arc</t>
  </si>
  <si>
    <t>O Ódio</t>
  </si>
  <si>
    <t>O Quarto de Jack</t>
  </si>
  <si>
    <t>O Retorno de Jedi</t>
  </si>
  <si>
    <t>O Senhor dos Anéis: As Duas Torres</t>
  </si>
  <si>
    <t>O Ultimato Bourne</t>
  </si>
  <si>
    <t>Pinte de Açafrão</t>
  </si>
  <si>
    <t>Prenda-me Se For Capaz</t>
  </si>
  <si>
    <t>Princesa Mononoke</t>
  </si>
  <si>
    <t>Quando Duas Mulheres Pecam</t>
  </si>
  <si>
    <t>Relatos Selvagens</t>
  </si>
  <si>
    <t>Rush: No Limite da Emoção</t>
  </si>
  <si>
    <t>Sempre ao Seu Lado</t>
  </si>
  <si>
    <t>Sholay</t>
  </si>
  <si>
    <t>Snatch: Porcos e Diamantes</t>
  </si>
  <si>
    <t>Stalker</t>
  </si>
  <si>
    <t>Star Wars: O Despertar da Força</t>
  </si>
  <si>
    <t>Toy Story 3</t>
  </si>
  <si>
    <t>Túmulo dos Vagalumes</t>
  </si>
  <si>
    <t>Vá e Veja</t>
  </si>
  <si>
    <t>Viver</t>
  </si>
  <si>
    <t>Whiplash: Em Busca da Perfeição</t>
  </si>
  <si>
    <t>Zootopia</t>
  </si>
  <si>
    <t>Os Suspeitos 2013</t>
  </si>
  <si>
    <t>Jurassic Park: O Parque dos Dinossauros</t>
  </si>
  <si>
    <t>O Exterminador do Futuro 2: O Julgamento Final</t>
  </si>
  <si>
    <t>Irvin Kershner</t>
  </si>
  <si>
    <t>The Lord of the Rings: The Two Towers</t>
  </si>
  <si>
    <t>Sen to Chihiro no kamikakushi</t>
  </si>
  <si>
    <t> Hayao Miyazaki</t>
  </si>
  <si>
    <t>Interstellar</t>
  </si>
  <si>
    <t>Intouchables</t>
  </si>
  <si>
    <t>Olivier Nakache</t>
  </si>
  <si>
    <t>Terminator 2: Judgment Day</t>
  </si>
  <si>
    <t>Whiplash</t>
  </si>
  <si>
    <t>Damien Chazelle</t>
  </si>
  <si>
    <t>Hotaru no haka</t>
  </si>
  <si>
    <t>Isao Takahata</t>
  </si>
  <si>
    <t>The Dark Knight Rises</t>
  </si>
  <si>
    <t>Mononoke-hime</t>
  </si>
  <si>
    <t>Hayao Miyazaki</t>
  </si>
  <si>
    <t>Aliens</t>
  </si>
  <si>
    <t>James Mangold</t>
  </si>
  <si>
    <t>Richard Marquand</t>
  </si>
  <si>
    <t>Taare Zameen Par</t>
  </si>
  <si>
    <t>Índia</t>
  </si>
  <si>
    <t> Aamir Khan</t>
  </si>
  <si>
    <t>La La Land</t>
  </si>
  <si>
    <t>Lee Unkrich</t>
  </si>
  <si>
    <t>Full Metal Jacket</t>
  </si>
  <si>
    <t>Nitesh Tiwari</t>
  </si>
  <si>
    <t>The Kid</t>
  </si>
  <si>
    <t>Snatch </t>
  </si>
  <si>
    <t>Babam ve Oglum</t>
  </si>
  <si>
    <t>Turquia</t>
  </si>
  <si>
    <t>Çagan Irmak</t>
  </si>
  <si>
    <t>Le fabuleux destin d'Amélie Poulain</t>
  </si>
  <si>
    <t>Bronenosets Potemkin</t>
  </si>
  <si>
    <t>Ladri di biciclette</t>
  </si>
  <si>
    <t>El laberinto del fauno</t>
  </si>
  <si>
    <t>Tôkyô monogatari</t>
  </si>
  <si>
    <t>Oldeuboi</t>
  </si>
  <si>
    <t>Rashômon</t>
  </si>
  <si>
    <t>Nuovo Cinema Paradiso</t>
  </si>
  <si>
    <t>Roma città aperta</t>
  </si>
  <si>
    <t>Good Bye Lenin!</t>
  </si>
  <si>
    <t>Les vacances de Monsieur Hulot</t>
  </si>
  <si>
    <t>Andrey Rublev</t>
  </si>
  <si>
    <t>Filme:</t>
  </si>
  <si>
    <t>Título original:</t>
  </si>
  <si>
    <t>Diretor:</t>
  </si>
  <si>
    <t>Ano:</t>
  </si>
  <si>
    <t>Gênero:</t>
  </si>
  <si>
    <t>País:</t>
  </si>
  <si>
    <t>AFI:</t>
  </si>
  <si>
    <t>Oscar:</t>
  </si>
  <si>
    <t>Globo de Ouro:</t>
  </si>
  <si>
    <t>A</t>
  </si>
  <si>
    <t>B</t>
  </si>
  <si>
    <t>Rada+:</t>
  </si>
  <si>
    <t>IMDB:</t>
  </si>
  <si>
    <t>IMDB</t>
  </si>
  <si>
    <t>Assisti</t>
  </si>
  <si>
    <t>Assisti:</t>
  </si>
  <si>
    <t>Meu ranking:</t>
  </si>
  <si>
    <t>Rótulos de Coluna</t>
  </si>
  <si>
    <t>Total Geral</t>
  </si>
  <si>
    <t>Rótulos de Linha</t>
  </si>
  <si>
    <t>Contagem de Título em português</t>
  </si>
  <si>
    <t>Bósnia e Herzegovnia</t>
  </si>
  <si>
    <t>Meu rank</t>
  </si>
  <si>
    <t>Kagemusha a sombra do samurai</t>
  </si>
  <si>
    <t>Indiana Jones and the Last Crusade</t>
  </si>
  <si>
    <t>The Wolf of Wall Street</t>
  </si>
  <si>
    <t>Wes Anderson</t>
  </si>
  <si>
    <t>Filmes que já vi</t>
  </si>
  <si>
    <t>Filmes</t>
  </si>
  <si>
    <t>%</t>
  </si>
  <si>
    <t>Rada+ Grupo A:</t>
  </si>
  <si>
    <t>3 Idiots</t>
  </si>
  <si>
    <t>Rajkumar Hirani</t>
  </si>
  <si>
    <t>Jagten</t>
  </si>
  <si>
    <t>Thomas Vinterberg</t>
  </si>
  <si>
    <t>Good Will Hunting</t>
  </si>
  <si>
    <t>Gus Van Sant</t>
  </si>
  <si>
    <t>Jodaeiye Nader az Simin</t>
  </si>
  <si>
    <t>Asghar Farhadi</t>
  </si>
  <si>
    <t>Makoto Shinkai</t>
  </si>
  <si>
    <t>The Third Man</t>
  </si>
  <si>
    <t>Bacheha-Ye aseman</t>
  </si>
  <si>
    <t>Majid Majidi</t>
  </si>
  <si>
    <t>Ikiru</t>
  </si>
  <si>
    <t>Inside Out</t>
  </si>
  <si>
    <t>Tonari no Totoro</t>
  </si>
  <si>
    <t>Lenny Abrahamson</t>
  </si>
  <si>
    <t>Room</t>
  </si>
  <si>
    <t>Dados por filme</t>
  </si>
  <si>
    <t>Hauru no ugoku shiro</t>
  </si>
  <si>
    <t>Judgment at Nuremberg</t>
  </si>
  <si>
    <t>The Elephant Man</t>
  </si>
  <si>
    <t>Warrior </t>
  </si>
  <si>
    <t>Gavin O'Connor</t>
  </si>
  <si>
    <t>Eskiya</t>
  </si>
  <si>
    <t>Yavuz Turgul</t>
  </si>
  <si>
    <t>Hacksaw Ridge</t>
  </si>
  <si>
    <t>Neeraj Pandey</t>
  </si>
  <si>
    <t>La passion de Jeanne d'Arc</t>
  </si>
  <si>
    <t>Carl Theodor Dreyer</t>
  </si>
  <si>
    <t>Rang De Basanti</t>
  </si>
  <si>
    <t>Rakeysh Omprakash Mehra</t>
  </si>
  <si>
    <t>How to Train Your Dragon</t>
  </si>
  <si>
    <t>Dean DeBlois</t>
  </si>
  <si>
    <t>Kill Bill: Vol. 1</t>
  </si>
  <si>
    <t>Idi i smotri</t>
  </si>
  <si>
    <t>Elem Klimov</t>
  </si>
  <si>
    <t>Gone Girl</t>
  </si>
  <si>
    <t>Life of Brian</t>
  </si>
  <si>
    <t>Terry Jones</t>
  </si>
  <si>
    <t>Relatos salvajes</t>
  </si>
  <si>
    <t>Damián Szifron</t>
  </si>
  <si>
    <t>Mad Max: Fury Road</t>
  </si>
  <si>
    <t>George Miller</t>
  </si>
  <si>
    <t>Persona </t>
  </si>
  <si>
    <t>Ramesh Sippy</t>
  </si>
  <si>
    <t>Salinui chueok</t>
  </si>
  <si>
    <t>Joon Ho Bong</t>
  </si>
  <si>
    <t>Coreia do Sul</t>
  </si>
  <si>
    <t>Priyadarshan</t>
  </si>
  <si>
    <t>Le notti di Cabiria</t>
  </si>
  <si>
    <t>Star Wars: Episode VII - The Force Awakens</t>
  </si>
  <si>
    <t>The Princess Bride</t>
  </si>
  <si>
    <t>Hachi: A Dog's Tale</t>
  </si>
  <si>
    <t>Lasse Hallström</t>
  </si>
  <si>
    <t>Kaze no tani no Naushika</t>
  </si>
  <si>
    <t>Rajkumar Santoshi</t>
  </si>
  <si>
    <t>Harry Potter and the Deathly Hallows: Part 2</t>
  </si>
  <si>
    <t>David Yates</t>
  </si>
  <si>
    <t>Prisoners </t>
  </si>
  <si>
    <t>Denis Villeneuve</t>
  </si>
  <si>
    <t>Get Out</t>
  </si>
  <si>
    <t>Jordan Peele</t>
  </si>
  <si>
    <t>The Bourne Ultimatum</t>
  </si>
  <si>
    <t>Paul Greengrass</t>
  </si>
  <si>
    <t>Monsters, Inc.</t>
  </si>
  <si>
    <t>Catch Me If You Can</t>
  </si>
  <si>
    <t>La haine</t>
  </si>
  <si>
    <t>Mathieu Kassovitz</t>
  </si>
  <si>
    <t>Mou gaan dou</t>
  </si>
  <si>
    <t>Wai-Keung Lau</t>
  </si>
  <si>
    <t>Byron Howard</t>
  </si>
  <si>
    <t>The Help</t>
  </si>
  <si>
    <t>Tate Taylor</t>
  </si>
  <si>
    <t>Beauty and the Beast</t>
  </si>
  <si>
    <t>Gary Trousdale</t>
  </si>
  <si>
    <t>Anurag Kashyap</t>
  </si>
  <si>
    <t>Faa yeung nin wa</t>
  </si>
  <si>
    <t>Kar-Wai Wong</t>
  </si>
  <si>
    <t>Jurassic Park</t>
  </si>
  <si>
    <t xml:space="preserve">Harry Potter e as Relíquias da Morte: Parte II </t>
  </si>
  <si>
    <t>Inglourious Basterds</t>
  </si>
  <si>
    <t>Se7en</t>
  </si>
  <si>
    <t>Casino Royale</t>
  </si>
  <si>
    <t>Groundhog Day</t>
  </si>
  <si>
    <t>Star Wars: Episode V - The Empire Strikes Back</t>
  </si>
  <si>
    <t>Pirates of the Caribbean the course of the black pearl</t>
  </si>
  <si>
    <t>Eternal Sunshine of the Spotless Mind</t>
  </si>
  <si>
    <t>Monty Python and the Holy Grail</t>
  </si>
  <si>
    <t>The Incredibles</t>
  </si>
  <si>
    <t>Shrek</t>
  </si>
  <si>
    <t>Ratatouille</t>
  </si>
  <si>
    <t>Toy Story 2</t>
  </si>
  <si>
    <t>Star Wars: Episode VI - Return of the Jedi</t>
  </si>
  <si>
    <t>Home Alone</t>
  </si>
  <si>
    <t>Harry Potter and the Sorcerer's Stone</t>
  </si>
  <si>
    <t>Aladdin</t>
  </si>
  <si>
    <t>Spider-Man</t>
  </si>
  <si>
    <t>Harry Potter and the Prisoner of Azkaban</t>
  </si>
  <si>
    <t>Iron Man</t>
  </si>
  <si>
    <t>Harry Potter and the Chamber of Secrets</t>
  </si>
  <si>
    <t>Harry Potter and the Goblet of Fire</t>
  </si>
  <si>
    <t>Spider-Man 2</t>
  </si>
  <si>
    <t>Shrek 2</t>
  </si>
  <si>
    <t>Pirates of the Caribbean: Dead Man's Chest</t>
  </si>
  <si>
    <t>Ice Age</t>
  </si>
  <si>
    <t>Kill Bill: Vol. 2</t>
  </si>
  <si>
    <t>Harry Potter and the Order of the Phoenix</t>
  </si>
  <si>
    <t>Ocean's Eleven</t>
  </si>
  <si>
    <t>Harry Potter and the Half-Blood Prince</t>
  </si>
  <si>
    <t>Juno</t>
  </si>
  <si>
    <t>Charlie and the Chocolate Factory</t>
  </si>
  <si>
    <t>Pirates of the Caribbean: At World's End</t>
  </si>
  <si>
    <t>Ghost Busters</t>
  </si>
  <si>
    <t>300</t>
  </si>
  <si>
    <t>Bruce Almighty</t>
  </si>
  <si>
    <t>A Bug's Life</t>
  </si>
  <si>
    <t>Os incríveis</t>
  </si>
  <si>
    <t>Esqueceram de mim</t>
  </si>
  <si>
    <t>Homem aranha</t>
  </si>
  <si>
    <t>Homem de ferro</t>
  </si>
  <si>
    <t>Homem aranha 2</t>
  </si>
  <si>
    <t>Kill Bill: Volume 2</t>
  </si>
  <si>
    <t>Onze homens e um segredo</t>
  </si>
  <si>
    <t>A fantástica fábrica de chocolate</t>
  </si>
  <si>
    <t>Os caça-fantasmas</t>
  </si>
  <si>
    <t>Vida de inseto</t>
  </si>
  <si>
    <t>Brad Bird</t>
  </si>
  <si>
    <t> Andrew Adamson</t>
  </si>
  <si>
    <t>John Lasseter</t>
  </si>
  <si>
    <t>Chris Columbus</t>
  </si>
  <si>
    <t>Harry Potter e a Pedra Filosofal</t>
  </si>
  <si>
    <t>Harry Potter e o Prisioneiro de Azkaban</t>
  </si>
  <si>
    <t>Harry Potter e a Câmara Secreta</t>
  </si>
  <si>
    <t>Harry Potter e o Cálice de Fogo</t>
  </si>
  <si>
    <t>Harry Potter e a Ordem da Fênix</t>
  </si>
  <si>
    <t>Harry Potter e o Enigma do Príncipe</t>
  </si>
  <si>
    <t>Ron Clements</t>
  </si>
  <si>
    <t>Andrew Adamson</t>
  </si>
  <si>
    <t>Jon Favreau</t>
  </si>
  <si>
    <t>A era do gelo</t>
  </si>
  <si>
    <t>Chris Wedge</t>
  </si>
  <si>
    <t>Piratas do Caribe: O Baú da Morte</t>
  </si>
  <si>
    <t>Gore Verbinski</t>
  </si>
  <si>
    <t>Piratas do Caribe: No Fim do Mundo</t>
  </si>
  <si>
    <t>Ivan Reitman</t>
  </si>
  <si>
    <t>Tom Shadyac</t>
  </si>
  <si>
    <t>Todo poderoso</t>
  </si>
  <si>
    <t>ICM</t>
  </si>
  <si>
    <t>I check movies top 100:</t>
  </si>
  <si>
    <t>IMDB top 250</t>
  </si>
  <si>
    <t xml:space="preserve">AFI </t>
  </si>
  <si>
    <t>I check movies:</t>
  </si>
  <si>
    <t>filmes assistidos</t>
  </si>
  <si>
    <t>O tesouro do condor de ouro</t>
  </si>
  <si>
    <t>Treasure of the Golden Condor</t>
  </si>
  <si>
    <t>Delmer Daves</t>
  </si>
  <si>
    <t>O segredo do pântano</t>
  </si>
  <si>
    <t>Jean Renoir</t>
  </si>
  <si>
    <t>Swamp water</t>
  </si>
  <si>
    <t>O beijo da morte</t>
  </si>
  <si>
    <t>Henry Hathaway</t>
  </si>
  <si>
    <t>Kiss of death</t>
  </si>
  <si>
    <t>Os assassinos</t>
  </si>
  <si>
    <t>Killers</t>
  </si>
  <si>
    <t>Robert Siodmack</t>
  </si>
  <si>
    <t>À beira do abismo</t>
  </si>
  <si>
    <t>The big sleep</t>
  </si>
  <si>
    <t>A caminho de Kandahar</t>
  </si>
  <si>
    <t>Monsen Makhmalbaf</t>
  </si>
  <si>
    <t>Safar É Gandehar</t>
  </si>
  <si>
    <t>A chegada</t>
  </si>
  <si>
    <t>Arrival</t>
  </si>
  <si>
    <t>A condessa descalça</t>
  </si>
  <si>
    <t>The barefoot contessa</t>
  </si>
  <si>
    <t>A dama das camélias</t>
  </si>
  <si>
    <t>Camille</t>
  </si>
  <si>
    <t>A montanha dos sete abutres</t>
  </si>
  <si>
    <t>Ace in the Hole</t>
  </si>
  <si>
    <t>A noite americana</t>
  </si>
  <si>
    <t>Day for night</t>
  </si>
  <si>
    <t>A palavra</t>
  </si>
  <si>
    <t>Dinamarca</t>
  </si>
  <si>
    <t>Ordet</t>
  </si>
  <si>
    <t>A regra do jogo</t>
  </si>
  <si>
    <t>Le regle de jeu</t>
  </si>
  <si>
    <t>A última noite</t>
  </si>
  <si>
    <t>25thhour</t>
  </si>
  <si>
    <t>Abril despedaçado</t>
  </si>
  <si>
    <t>Adeus, minha concubina</t>
  </si>
  <si>
    <t>Chen Kaige</t>
  </si>
  <si>
    <t>Ba wang bie ji</t>
  </si>
  <si>
    <t>Akira</t>
  </si>
  <si>
    <t>Katsushiro Otomo</t>
  </si>
  <si>
    <t>All that jazz</t>
  </si>
  <si>
    <t>Amazonas na lua</t>
  </si>
  <si>
    <t>Joe Dante</t>
  </si>
  <si>
    <t>Amazon women on the moon</t>
  </si>
  <si>
    <t>Apertem os Cintos... O Piloto Sumiu</t>
  </si>
  <si>
    <t>Jim Abrahams</t>
  </si>
  <si>
    <t>Airplane!</t>
  </si>
  <si>
    <t>As invasões bárbaras</t>
  </si>
  <si>
    <t>Denys Arcand</t>
  </si>
  <si>
    <t>Les invasions barbares</t>
  </si>
  <si>
    <t>As virgens suicidas</t>
  </si>
  <si>
    <t>Sophia Coppola</t>
  </si>
  <si>
    <t>The virgin suicides</t>
  </si>
  <si>
    <t>Asas do desejo</t>
  </si>
  <si>
    <t>Win Wenders</t>
  </si>
  <si>
    <t>Der himmel under Berlin</t>
  </si>
  <si>
    <t>Australia</t>
  </si>
  <si>
    <t>Baraka</t>
  </si>
  <si>
    <t>Ron Fricke</t>
  </si>
  <si>
    <t>Barton Fink</t>
  </si>
  <si>
    <t>Betty Blue</t>
  </si>
  <si>
    <t>Jean-Jacques Beineix</t>
  </si>
  <si>
    <t>Boogie Nights: Prazer Sem Limites</t>
  </si>
  <si>
    <t>Boogie Nights</t>
  </si>
  <si>
    <t>Boulevard do crime</t>
  </si>
  <si>
    <t>Marcel Carné</t>
  </si>
  <si>
    <t>Les enfantes du paradis</t>
  </si>
  <si>
    <t>Chumbo Grosso</t>
  </si>
  <si>
    <t>Edgar Wright</t>
  </si>
  <si>
    <t>Hot Fuzz</t>
  </si>
  <si>
    <t>Clube dos cafajestes</t>
  </si>
  <si>
    <t>National lampoom's animal house</t>
  </si>
  <si>
    <t>Cold mountain</t>
  </si>
  <si>
    <t>Colossus</t>
  </si>
  <si>
    <t>Joseph Sargent</t>
  </si>
  <si>
    <t>Colossus the forbin project</t>
  </si>
  <si>
    <t>Curtindo a vida adoidado</t>
  </si>
  <si>
    <t>John Huges</t>
  </si>
  <si>
    <t>Ferris Bueler's day off</t>
  </si>
  <si>
    <t>Deus e o diabo na terra do sol</t>
  </si>
  <si>
    <t>Glauber Rocha</t>
  </si>
  <si>
    <t>Dirty Harry</t>
  </si>
  <si>
    <t>Don Siegel</t>
  </si>
  <si>
    <t>Drive</t>
  </si>
  <si>
    <t>Nicolas Winding Refn</t>
  </si>
  <si>
    <t>Ela</t>
  </si>
  <si>
    <t>Her</t>
  </si>
  <si>
    <t>Encontros e desencontros</t>
  </si>
  <si>
    <t>Lost in Translation</t>
  </si>
  <si>
    <t>Ensaio sobre a cegueira</t>
  </si>
  <si>
    <t>Blindness</t>
  </si>
  <si>
    <t>Ex-Machina: Instinto Artificial</t>
  </si>
  <si>
    <t>Alex Garland</t>
  </si>
  <si>
    <t>Ex Machina</t>
  </si>
  <si>
    <t>Fale com ela</t>
  </si>
  <si>
    <t>Pedro Almodóvar</t>
  </si>
  <si>
    <t>Hable com ella</t>
  </si>
  <si>
    <t>Gata em teto de zinco quente</t>
  </si>
  <si>
    <t>Cat on a hot tin roof</t>
  </si>
  <si>
    <t>Gritos e sussurros</t>
  </si>
  <si>
    <t>Viskiningar och rop</t>
  </si>
  <si>
    <t>Horas de desespero</t>
  </si>
  <si>
    <t>Desperate hours</t>
  </si>
  <si>
    <t>Irmão sol irmã lua</t>
  </si>
  <si>
    <t>Franco Zeffirelli</t>
  </si>
  <si>
    <t>Frattelo sole, frattela luna</t>
  </si>
  <si>
    <t>Jejum de amor</t>
  </si>
  <si>
    <t>His girl Friday</t>
  </si>
  <si>
    <t>Magnólia</t>
  </si>
  <si>
    <t>Magnolia</t>
  </si>
  <si>
    <t>Meu tio da América</t>
  </si>
  <si>
    <t>Alan Resnais</t>
  </si>
  <si>
    <t>Mon oncle d"amérique</t>
  </si>
  <si>
    <t>Mulheres à beira de um ataque de nervos</t>
  </si>
  <si>
    <t>Mujeres al borde de um ataque de nervios</t>
  </si>
  <si>
    <t>O abutre</t>
  </si>
  <si>
    <t>Dan Gilroy</t>
  </si>
  <si>
    <t>Nightcrawler</t>
  </si>
  <si>
    <t>O anjo exterminador</t>
  </si>
  <si>
    <t>El ángel exterminador</t>
  </si>
  <si>
    <t>O atalante</t>
  </si>
  <si>
    <t>Jean Vigo</t>
  </si>
  <si>
    <t>L'atalante</t>
  </si>
  <si>
    <t>O bandido da luz vermelha</t>
  </si>
  <si>
    <t>Rogério Sganzerla</t>
  </si>
  <si>
    <t>O conformista</t>
  </si>
  <si>
    <t>Il Conformista</t>
  </si>
  <si>
    <t>O curioso caso de Benjamin Button</t>
  </si>
  <si>
    <t>The curious case of Benjamin Button</t>
  </si>
  <si>
    <t>O declínio do império americano</t>
  </si>
  <si>
    <t>Le déclin d'empire américan</t>
  </si>
  <si>
    <t>O discreto charme da burguesia</t>
  </si>
  <si>
    <t>Le charme discrete de la borgeoisie</t>
  </si>
  <si>
    <t>O escafandro e a borboleta</t>
  </si>
  <si>
    <t>Julian Schnabel</t>
  </si>
  <si>
    <t>The diving bell and the butterfly</t>
  </si>
  <si>
    <t>O expresso polar</t>
  </si>
  <si>
    <t>The polar express</t>
  </si>
  <si>
    <t>O gabinete do doutor Caligari</t>
  </si>
  <si>
    <t>Robert Wiene</t>
  </si>
  <si>
    <t>Kabinett des doctor Caligari</t>
  </si>
  <si>
    <t>O jardineiro fiel</t>
  </si>
  <si>
    <t>The constant gardener</t>
  </si>
  <si>
    <t>O jogador</t>
  </si>
  <si>
    <t>The player</t>
  </si>
  <si>
    <t>O monstro do Ártico</t>
  </si>
  <si>
    <t>The thing for another world</t>
  </si>
  <si>
    <t>O nascimento de uma nação</t>
  </si>
  <si>
    <t>The Birth of a Nation</t>
  </si>
  <si>
    <t>O professor aloprado</t>
  </si>
  <si>
    <t>Jerry Lewis</t>
  </si>
  <si>
    <t>The Nuty Professor</t>
  </si>
  <si>
    <t>Os deuses malditos</t>
  </si>
  <si>
    <t>La caduta degli dei</t>
  </si>
  <si>
    <t>Os esquecidos</t>
  </si>
  <si>
    <t>Los Olvidados</t>
  </si>
  <si>
    <t>Os outros</t>
  </si>
  <si>
    <t>The others</t>
  </si>
  <si>
    <t>Paula</t>
  </si>
  <si>
    <t>Richard Wallace</t>
  </si>
  <si>
    <t>Framed</t>
  </si>
  <si>
    <t>Psicopata Americano</t>
  </si>
  <si>
    <t>Mary Harron</t>
  </si>
  <si>
    <t>American Psycho</t>
  </si>
  <si>
    <t>Quatro casamentos e um funeral</t>
  </si>
  <si>
    <t>Four weddings and a funeral</t>
  </si>
  <si>
    <t>Repulsa ao sexo</t>
  </si>
  <si>
    <t>Repulsion</t>
  </si>
  <si>
    <t>Rio 40 graus</t>
  </si>
  <si>
    <t>Scarface a vergonha de uma nação</t>
  </si>
  <si>
    <t>Sob o domínio do mal</t>
  </si>
  <si>
    <t>John Frankenheimer</t>
  </si>
  <si>
    <t>The Manchurian Candidate</t>
  </si>
  <si>
    <t>Star Trek</t>
  </si>
  <si>
    <t>J. J. Abrams</t>
  </si>
  <si>
    <t>Star trek</t>
  </si>
  <si>
    <t>Terra em transe</t>
  </si>
  <si>
    <t>Todo mundo quase morto</t>
  </si>
  <si>
    <t>Shaun of the Dead</t>
  </si>
  <si>
    <t>Tomates verdes fritos</t>
  </si>
  <si>
    <t>John Avnet</t>
  </si>
  <si>
    <t>Fried green tomatoes</t>
  </si>
  <si>
    <t>Trono manchado de sangue</t>
  </si>
  <si>
    <t>kumonosu jo</t>
  </si>
  <si>
    <t>Tudo sobre minha mâe</t>
  </si>
  <si>
    <t>Todo Sobre Mi Madre</t>
  </si>
  <si>
    <t>Um americano em Paris</t>
  </si>
  <si>
    <t>An american in Paris</t>
  </si>
  <si>
    <t>Uma Aventura Lego</t>
  </si>
  <si>
    <t>Phil Lord</t>
  </si>
  <si>
    <t>The Lego Movie</t>
  </si>
  <si>
    <t>Vampiros de almas</t>
  </si>
  <si>
    <t>Invasion of the body snatchers</t>
  </si>
  <si>
    <t>Vidas secas</t>
  </si>
  <si>
    <t>Zodíaco</t>
  </si>
  <si>
    <t>Zodiac</t>
  </si>
  <si>
    <t>O Irlandês</t>
  </si>
  <si>
    <t>The irishman</t>
  </si>
  <si>
    <t>Dois Papas</t>
  </si>
  <si>
    <t>Two popes</t>
  </si>
  <si>
    <t>1917</t>
  </si>
  <si>
    <t>Coringa</t>
  </si>
  <si>
    <t>Joker</t>
  </si>
  <si>
    <t>Parasita</t>
  </si>
  <si>
    <t>Ad Astra</t>
  </si>
  <si>
    <t>James Gray</t>
  </si>
  <si>
    <t>Bong Joon Ho</t>
  </si>
  <si>
    <t>No fim do túnel</t>
  </si>
  <si>
    <t>Rodrigo Grande</t>
  </si>
  <si>
    <t>Al final del túnel</t>
  </si>
  <si>
    <t>Órbita 9</t>
  </si>
  <si>
    <t>Hatem Khraiche</t>
  </si>
  <si>
    <t>Orbita 9</t>
  </si>
  <si>
    <t>O outro irmão</t>
  </si>
  <si>
    <t>El otro hermano</t>
  </si>
  <si>
    <t>Israel Adrian</t>
  </si>
  <si>
    <t>Neve Negra</t>
  </si>
  <si>
    <t>Martin Hodara</t>
  </si>
  <si>
    <t>Neve negra</t>
  </si>
  <si>
    <t>Shimmer Lake</t>
  </si>
  <si>
    <t>Decisão de risco</t>
  </si>
  <si>
    <t>Gavin Hookd</t>
  </si>
  <si>
    <t>Eye in the Sky</t>
  </si>
  <si>
    <t>Oren Uziel</t>
  </si>
  <si>
    <t>Shimmer lake</t>
  </si>
  <si>
    <t>Um dia perfeito</t>
  </si>
  <si>
    <t>Fernando León de Aranoa</t>
  </si>
  <si>
    <t>Dinheiro em jogo</t>
  </si>
  <si>
    <t>Money</t>
  </si>
  <si>
    <t>Martin Rosete</t>
  </si>
  <si>
    <t>Um dia difícil</t>
  </si>
  <si>
    <t>Kim Seon Hun</t>
  </si>
  <si>
    <t>Kkeutkkaji Ganda</t>
  </si>
  <si>
    <t>Gisaengchung</t>
  </si>
  <si>
    <t>Vingadores Guerra infinita</t>
  </si>
  <si>
    <t>Joel Russo</t>
  </si>
  <si>
    <t>Avengers: Infinity War</t>
  </si>
  <si>
    <t>O menino do pijama listrado</t>
  </si>
  <si>
    <t>Mark Herman</t>
  </si>
  <si>
    <t>The Boy in the Striped Pyjamas</t>
  </si>
  <si>
    <t>Código de conduta</t>
  </si>
  <si>
    <t>F Gary Gray</t>
  </si>
  <si>
    <t>Law Abiding Citizen</t>
  </si>
  <si>
    <t>Perdido em marte</t>
  </si>
  <si>
    <t>The martian</t>
  </si>
  <si>
    <t>A onda</t>
  </si>
  <si>
    <t>Dennis Gansel</t>
  </si>
  <si>
    <t>Die Welle</t>
  </si>
  <si>
    <t>Um contratempo</t>
  </si>
  <si>
    <t>Contratiempo</t>
  </si>
  <si>
    <t>Oriol Paulo</t>
  </si>
  <si>
    <t>Dunkirk</t>
  </si>
  <si>
    <t>Reino Unido</t>
  </si>
  <si>
    <t>O destino de uma nação</t>
  </si>
  <si>
    <t>Darkest hour</t>
  </si>
  <si>
    <t>Missão Impossível</t>
  </si>
  <si>
    <t>The Godfather III</t>
  </si>
  <si>
    <t>Tropa de elite II o inimigo agora é outro</t>
  </si>
  <si>
    <t>Missão: impossible</t>
  </si>
  <si>
    <t>Corra que a polícia vem aí</t>
  </si>
  <si>
    <t>David Zucker</t>
  </si>
  <si>
    <t>The naked gun</t>
  </si>
  <si>
    <t>Borat</t>
  </si>
  <si>
    <t>Borat Sagdiyev</t>
  </si>
  <si>
    <t>Larry Charles</t>
  </si>
  <si>
    <t>Jogos mortais</t>
  </si>
  <si>
    <t>Saw</t>
  </si>
  <si>
    <t>Fuga de Alcatraz</t>
  </si>
  <si>
    <t>Escape from Alcatraz</t>
  </si>
  <si>
    <t>Franquia</t>
  </si>
  <si>
    <t>Vingadores</t>
  </si>
  <si>
    <t>X-men</t>
  </si>
  <si>
    <t>Mad Max</t>
  </si>
  <si>
    <t>Batman</t>
  </si>
  <si>
    <t>James Bond</t>
  </si>
  <si>
    <t>Harry Potter</t>
  </si>
  <si>
    <t>Bourne</t>
  </si>
  <si>
    <t>Tropa de Elite</t>
  </si>
  <si>
    <t>Piratas doCaribe</t>
  </si>
  <si>
    <t>Kill Bill</t>
  </si>
  <si>
    <t>Homem Aranha</t>
  </si>
  <si>
    <t>Indiana Jones</t>
  </si>
  <si>
    <t>O senhor dos aneis</t>
  </si>
  <si>
    <t>Star wars</t>
  </si>
  <si>
    <t>Conan</t>
  </si>
  <si>
    <t>O poderoso chefão II</t>
  </si>
  <si>
    <t>O poderoso chefão III</t>
  </si>
  <si>
    <t>Identidade Bourne</t>
  </si>
  <si>
    <t>Doug Liman</t>
  </si>
  <si>
    <t>The Bourne identity</t>
  </si>
  <si>
    <t>Missão impossível protocolo fantasma</t>
  </si>
  <si>
    <t>MI ghost protocol</t>
  </si>
  <si>
    <t>Johnny English</t>
  </si>
  <si>
    <t>Peter Howit</t>
  </si>
  <si>
    <t>Kingsman: serviço secreto</t>
  </si>
  <si>
    <t>Ação</t>
  </si>
  <si>
    <t>Kingsman</t>
  </si>
  <si>
    <t>Kingsman: the secret service</t>
  </si>
  <si>
    <t>Matthew Vaughn</t>
  </si>
  <si>
    <t>Apertem os cintos</t>
  </si>
  <si>
    <t>Green book: o guia</t>
  </si>
  <si>
    <t>Green book</t>
  </si>
  <si>
    <t>Peter Farrely</t>
  </si>
  <si>
    <t>The post</t>
  </si>
  <si>
    <t>A ponte dos espiões</t>
  </si>
  <si>
    <t>Bridge of spies</t>
  </si>
  <si>
    <t>Os miseráveis</t>
  </si>
  <si>
    <t>Les Misérables</t>
  </si>
  <si>
    <t>Roma</t>
  </si>
  <si>
    <t>The Grand Budapest Hotel</t>
  </si>
  <si>
    <t>Vidas em jogo</t>
  </si>
  <si>
    <t>The game</t>
  </si>
  <si>
    <t>Cova rasa</t>
  </si>
  <si>
    <t>Shallow grave</t>
  </si>
  <si>
    <t>Hellraiser</t>
  </si>
  <si>
    <t>Hellraiser: renascido do inferno</t>
  </si>
  <si>
    <t>Clive Barker</t>
  </si>
  <si>
    <t>A fita branca</t>
  </si>
  <si>
    <t>Michael Haneke</t>
  </si>
  <si>
    <t>Das weiße Band</t>
  </si>
  <si>
    <t>A trágica farsa</t>
  </si>
  <si>
    <t>Mark Robson</t>
  </si>
  <si>
    <t>The Harder They Fall</t>
  </si>
  <si>
    <t>Peixe grande e suas histórias maravilhosas</t>
  </si>
  <si>
    <t>Big fish</t>
  </si>
  <si>
    <t>A águia pousou</t>
  </si>
  <si>
    <t>The eagle has landed</t>
  </si>
  <si>
    <t>A grande beleza</t>
  </si>
  <si>
    <t>Paolo Sorrentino</t>
  </si>
  <si>
    <t>La grande bellezza</t>
  </si>
  <si>
    <t>Mudança de hábito</t>
  </si>
  <si>
    <t>Emile Ardolino</t>
  </si>
  <si>
    <t>Sister act</t>
  </si>
  <si>
    <t>Tempo de glória</t>
  </si>
  <si>
    <t>Glory</t>
  </si>
  <si>
    <t>A missão</t>
  </si>
  <si>
    <t>Roland Joffé</t>
  </si>
  <si>
    <t>Mission</t>
  </si>
  <si>
    <t>Zelig</t>
  </si>
  <si>
    <t xml:space="preserve"> Halloween</t>
  </si>
  <si>
    <t>Despertar dos mortos</t>
  </si>
  <si>
    <t>O colecionador</t>
  </si>
  <si>
    <t>The collector</t>
  </si>
  <si>
    <t>O homem que matou o facínora</t>
  </si>
  <si>
    <t>The Man Who Shot Liberty Valance</t>
  </si>
  <si>
    <t>Os bravos morrem em pé</t>
  </si>
  <si>
    <t>Pork Chop Hill</t>
  </si>
  <si>
    <t>Plano nove do espaço sideral</t>
  </si>
  <si>
    <t>Edward Wood</t>
  </si>
  <si>
    <t>Plan 9 from outer space</t>
  </si>
  <si>
    <t>O cão dos Baskervilles</t>
  </si>
  <si>
    <t>The hound of the Baskervilles</t>
  </si>
  <si>
    <t>Ladrão de casca</t>
  </si>
  <si>
    <t>To catch a thief</t>
  </si>
  <si>
    <t>Johnny Guitar</t>
  </si>
  <si>
    <t>O inferno número 17</t>
  </si>
  <si>
    <t>Stalag 17</t>
  </si>
  <si>
    <t>Os três mosqueteiros</t>
  </si>
  <si>
    <t>The three mosketeers</t>
  </si>
  <si>
    <t>Gilda</t>
  </si>
  <si>
    <t>Charles Vidor</t>
  </si>
  <si>
    <t>A sombra de uma dúvida</t>
  </si>
  <si>
    <t>Shadow of a doubt</t>
  </si>
  <si>
    <t>Sangue de pantera</t>
  </si>
  <si>
    <t>Cat people</t>
  </si>
  <si>
    <t>Jaques Torneus</t>
  </si>
  <si>
    <t>O lobisomem</t>
  </si>
  <si>
    <t>George Waggner</t>
  </si>
  <si>
    <t>The wolf man</t>
  </si>
  <si>
    <t>Anjos de cara suja</t>
  </si>
  <si>
    <t>Angels with dirty face</t>
  </si>
  <si>
    <t>Micael Curtiz</t>
  </si>
  <si>
    <t>Rainha Cristina</t>
  </si>
  <si>
    <t>Queen Christina</t>
  </si>
  <si>
    <t>Rouben Mamoulian</t>
  </si>
  <si>
    <t>A múmia</t>
  </si>
  <si>
    <t>Karl Freund</t>
  </si>
  <si>
    <t>Mummy</t>
  </si>
  <si>
    <t>Rede de ódio</t>
  </si>
  <si>
    <t>Polônia</t>
  </si>
  <si>
    <t>Jan Komasa</t>
  </si>
  <si>
    <t>Hejter</t>
  </si>
  <si>
    <t>39 degraus</t>
  </si>
  <si>
    <t>The 39 steps</t>
  </si>
  <si>
    <t>Bird box</t>
  </si>
  <si>
    <t>Susanne Bier</t>
  </si>
  <si>
    <t>Orgulho e preconceito</t>
  </si>
  <si>
    <t>Pride and prejudice</t>
  </si>
  <si>
    <t>Ford vs Ferrari</t>
  </si>
  <si>
    <t>Klaus</t>
  </si>
  <si>
    <t>Sergio Pablos</t>
  </si>
  <si>
    <t>Retrato de uma Jovem em Chamas</t>
  </si>
  <si>
    <t>Céline Sciamma</t>
  </si>
  <si>
    <t>Portrait de la jeune fille en feu</t>
  </si>
  <si>
    <t>Vingadores: ultimato</t>
  </si>
  <si>
    <t>Joe Russo</t>
  </si>
  <si>
    <t>Avengers: Endgame</t>
  </si>
  <si>
    <t>Assassinato às Cegas</t>
  </si>
  <si>
    <t>Sriram Raghavan</t>
  </si>
  <si>
    <t>Andhadhun</t>
  </si>
  <si>
    <t>Bohemian Rhapsody</t>
  </si>
  <si>
    <t>Cafarnaum</t>
  </si>
  <si>
    <t>Nadine Labaki</t>
  </si>
  <si>
    <t>Líbano</t>
  </si>
  <si>
    <t>Capharnaüm </t>
  </si>
  <si>
    <t>Homem-Aranha no Aranhaverso</t>
  </si>
  <si>
    <t>Bob Persichetti</t>
  </si>
  <si>
    <t>Spider-Man: Into the Spider-Verse</t>
  </si>
  <si>
    <t>A forma da água</t>
  </si>
  <si>
    <t>The shape of water</t>
  </si>
  <si>
    <t>Três anúncios para um crime</t>
  </si>
  <si>
    <t>Three Billboards Outside Ebbing, Missouri</t>
  </si>
  <si>
    <t>Vikram Vedha</t>
  </si>
  <si>
    <t> Gayatri</t>
  </si>
  <si>
    <t>Viva: A Vida é uma Festa</t>
  </si>
  <si>
    <t>Coco</t>
  </si>
  <si>
    <t>A criada</t>
  </si>
  <si>
    <t>Ah-ga-ssi</t>
  </si>
  <si>
    <t>A voz do silêncio</t>
  </si>
  <si>
    <t>Naoko Yamada</t>
  </si>
  <si>
    <t>Koe no katachi</t>
  </si>
  <si>
    <t>A perfect day</t>
  </si>
  <si>
    <t>Your name</t>
  </si>
  <si>
    <t>A chantagem</t>
  </si>
  <si>
    <t>Nishikant Kamat</t>
  </si>
  <si>
    <t>Drishyam </t>
  </si>
  <si>
    <t>Rush </t>
  </si>
  <si>
    <t>Tangerinas</t>
  </si>
  <si>
    <t>Zaza Urushadze</t>
  </si>
  <si>
    <t>Georgia</t>
  </si>
  <si>
    <t>Mandariinid</t>
  </si>
  <si>
    <t>Gangues de Wasseypur</t>
  </si>
  <si>
    <t>Hamilton</t>
  </si>
  <si>
    <t>Thomas Kail</t>
  </si>
  <si>
    <t>The Hurt locker</t>
  </si>
  <si>
    <t>Antes do pôr do sol</t>
  </si>
  <si>
    <t>Befor sunset</t>
  </si>
  <si>
    <t>Dances with Wolves</t>
  </si>
  <si>
    <t>Driving Miss Daisy</t>
  </si>
  <si>
    <t>Paris, Texas</t>
  </si>
  <si>
    <t>Halloween</t>
  </si>
  <si>
    <t>Anand</t>
  </si>
  <si>
    <t>Hrishikesh Mukherjee</t>
  </si>
  <si>
    <t>Céu e inferno</t>
  </si>
  <si>
    <t>Tengoku to jigoku</t>
  </si>
  <si>
    <t>Harakiri</t>
  </si>
  <si>
    <t>Masaki Kobayashi</t>
  </si>
  <si>
    <t>Seppuku</t>
  </si>
  <si>
    <t>From Here to Eternity</t>
  </si>
  <si>
    <t>Rififi</t>
  </si>
  <si>
    <t>Jules Dassin</t>
  </si>
  <si>
    <t>Du rififi chez les hommes</t>
  </si>
  <si>
    <t>Ser ou não ser</t>
  </si>
  <si>
    <t>Ernst Lubitsch</t>
  </si>
  <si>
    <t>To be or not to be</t>
  </si>
  <si>
    <t>You can't take it with you</t>
  </si>
  <si>
    <t>All Quiet on the Western Front</t>
  </si>
  <si>
    <t>O circo</t>
  </si>
  <si>
    <t>The circus</t>
  </si>
  <si>
    <t>Bancando águia</t>
  </si>
  <si>
    <t>Sherlock Jr.</t>
  </si>
  <si>
    <t>Desejo de matar 2018</t>
  </si>
  <si>
    <t>Death wish</t>
  </si>
  <si>
    <t>RoboCop 2014</t>
  </si>
  <si>
    <t>Os suspeitos 1995</t>
  </si>
  <si>
    <t>RoboCop 1987</t>
  </si>
  <si>
    <t>O destino bate à sua porta 1981</t>
  </si>
  <si>
    <t>A noite dos generais</t>
  </si>
  <si>
    <t>Anatoli Litvak</t>
  </si>
  <si>
    <t>La Nuit des généraux</t>
  </si>
  <si>
    <t>O grande motim 1962</t>
  </si>
  <si>
    <t>O destino bate à sua porta 1946</t>
  </si>
  <si>
    <t>O grande motim 1935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</si>
</sst>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>
    <font>
      <sz val="11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Arial1"/>
    </font>
    <font>
      <sz val="11"/>
      <color rgb="FF000000"/>
      <name val="Arial1"/>
    </font>
    <font>
      <b/>
      <sz val="11"/>
      <color theme="0"/>
      <name val="Arial1"/>
    </font>
    <font>
      <b/>
      <sz val="12"/>
      <color rgb="FF000000"/>
      <name val="Arial1"/>
    </font>
    <font>
      <sz val="10"/>
      <color rgb="FF000000"/>
      <name val="Verdana"/>
      <family val="2"/>
    </font>
    <font>
      <i/>
      <sz val="10"/>
      <color rgb="FF000000"/>
      <name val="Arial"/>
      <family val="2"/>
    </font>
    <font>
      <b/>
      <sz val="14"/>
      <color rgb="FF000000"/>
      <name val="Arial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9" fontId="0" fillId="0" borderId="2" xfId="5" applyFont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3" borderId="0" xfId="0" applyFill="1"/>
    <xf numFmtId="0" fontId="8" fillId="0" borderId="0" xfId="0" applyFont="1" applyAlignment="1">
      <alignment vertical="center"/>
    </xf>
    <xf numFmtId="0" fontId="0" fillId="3" borderId="0" xfId="0" applyFill="1" applyAlignment="1">
      <alignment horizontal="right"/>
    </xf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0" fillId="3" borderId="0" xfId="0" applyFill="1" applyAlignment="1">
      <alignment horizontal="left"/>
    </xf>
    <xf numFmtId="0" fontId="9" fillId="0" borderId="0" xfId="0" applyFont="1"/>
    <xf numFmtId="0" fontId="4" fillId="0" borderId="0" xfId="0" applyFont="1" applyAlignment="1">
      <alignment horizontal="left"/>
    </xf>
    <xf numFmtId="0" fontId="4" fillId="0" borderId="0" xfId="0" quotePrefix="1" applyFont="1"/>
    <xf numFmtId="0" fontId="5" fillId="0" borderId="0" xfId="0" applyFont="1" applyAlignment="1">
      <alignment vertical="center"/>
    </xf>
    <xf numFmtId="0" fontId="0" fillId="0" borderId="1" xfId="0" applyFill="1" applyBorder="1" applyProtection="1">
      <protection locked="0"/>
    </xf>
    <xf numFmtId="49" fontId="4" fillId="0" borderId="0" xfId="0" applyNumberFormat="1" applyFont="1"/>
    <xf numFmtId="0" fontId="10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1" fillId="0" borderId="0" xfId="0" applyFont="1" applyAlignment="1">
      <alignment horizontal="right" vertical="center" indent="1"/>
    </xf>
  </cellXfs>
  <cellStyles count="6">
    <cellStyle name="Heading" xfId="1" xr:uid="{00000000-0005-0000-0000-000000000000}"/>
    <cellStyle name="Heading1" xfId="2" xr:uid="{00000000-0005-0000-0000-000001000000}"/>
    <cellStyle name="Normal" xfId="0" builtinId="0" customBuiltin="1"/>
    <cellStyle name="Porcentagem" xfId="5" builtinId="5"/>
    <cellStyle name="Result" xfId="3" xr:uid="{00000000-0005-0000-0000-000004000000}"/>
    <cellStyle name="Result2" xfId="4" xr:uid="{00000000-0005-0000-0000-000005000000}"/>
  </cellStyles>
  <dxfs count="39">
    <dxf>
      <alignment horizontal="center"/>
    </dxf>
    <dxf>
      <alignment horizontal="center"/>
    </dxf>
    <dxf>
      <alignment horizontal="center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'Já vi'!$D$2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'Já vi'!$B$3:$B$8</c:f>
              <c:strCache>
                <c:ptCount val="6"/>
                <c:pt idx="0">
                  <c:v>Oscar</c:v>
                </c:pt>
                <c:pt idx="1">
                  <c:v>Globo de Ouro</c:v>
                </c:pt>
                <c:pt idx="2">
                  <c:v>IMDB top 250</c:v>
                </c:pt>
                <c:pt idx="3">
                  <c:v>AFI </c:v>
                </c:pt>
                <c:pt idx="4">
                  <c:v>I check movies top 100:</c:v>
                </c:pt>
                <c:pt idx="5">
                  <c:v>Rada+ Grupo A:</c:v>
                </c:pt>
              </c:strCache>
            </c:strRef>
          </c:cat>
          <c:val>
            <c:numRef>
              <c:f>'Já vi'!$D$3:$D$8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B-4F3D-A4C2-30A9DC26BE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4696616"/>
        <c:axId val="324701864"/>
      </c:barChart>
      <c:catAx>
        <c:axId val="324696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701864"/>
        <c:crosses val="autoZero"/>
        <c:auto val="1"/>
        <c:lblAlgn val="ctr"/>
        <c:lblOffset val="100"/>
        <c:noMultiLvlLbl val="0"/>
      </c:catAx>
      <c:valAx>
        <c:axId val="32470186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469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radames.manosso.nom.br/bitabit" TargetMode="Externa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radames.manosso.nom.br/bitabit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radames.manosso.nom.br/bitabit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radames.manosso.nom.br/bitabi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593802</xdr:colOff>
      <xdr:row>0</xdr:row>
      <xdr:rowOff>657225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6C0776-27DF-4EEC-BF2A-4F849464A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70152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8</xdr:row>
      <xdr:rowOff>190500</xdr:rowOff>
    </xdr:from>
    <xdr:to>
      <xdr:col>5</xdr:col>
      <xdr:colOff>200025</xdr:colOff>
      <xdr:row>22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40B3B6-75DB-4F20-BB30-2E9CB0598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85725</xdr:rowOff>
    </xdr:from>
    <xdr:to>
      <xdr:col>0</xdr:col>
      <xdr:colOff>1190625</xdr:colOff>
      <xdr:row>2</xdr:row>
      <xdr:rowOff>46825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4E60F14-8E29-44EB-BE90-12E007663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85725"/>
          <a:ext cx="1152525" cy="456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19050</xdr:rowOff>
    </xdr:from>
    <xdr:to>
      <xdr:col>0</xdr:col>
      <xdr:colOff>1304925</xdr:colOff>
      <xdr:row>0</xdr:row>
      <xdr:rowOff>475450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D080B-84FC-4F31-B815-B08C154F4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9050"/>
          <a:ext cx="1152525" cy="456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47625</xdr:rowOff>
    </xdr:from>
    <xdr:to>
      <xdr:col>0</xdr:col>
      <xdr:colOff>1219200</xdr:colOff>
      <xdr:row>1</xdr:row>
      <xdr:rowOff>27775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9DBEA-272B-45AA-8407-8B942B347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1152525" cy="456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1209675</xdr:colOff>
      <xdr:row>1</xdr:row>
      <xdr:rowOff>27775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9BF35-1219-4F0B-B8DE-0118B87C3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1152525" cy="456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amés Manosso" refreshedDate="44156.856287731483" createdVersion="6" refreshedVersion="6" minRefreshableVersion="3" recordCount="854" xr:uid="{00000000-000A-0000-FFFF-FFFF1C000000}">
  <cacheSource type="worksheet">
    <worksheetSource name="Tabela1"/>
  </cacheSource>
  <cacheFields count="16">
    <cacheField name="Título em português" numFmtId="0">
      <sharedItems containsBlank="1" count="868">
        <s v="Rede de ódio"/>
        <s v="1917"/>
        <s v="Ad Astra"/>
        <s v="Coringa"/>
        <s v="Dois Papas"/>
        <s v="Ford vs Ferrari"/>
        <s v="Klaus"/>
        <s v="O Irlandês"/>
        <s v="Parasita"/>
        <s v="Retrato de uma Jovem em Chamas"/>
        <s v="Vingadores: ultimato"/>
        <s v="Assassinato às Cegas"/>
        <s v="Bird box"/>
        <s v="Bohemian Rhapsody"/>
        <s v="Cafarnaum"/>
        <s v="Desejo de matar 2018"/>
        <s v="Green book: o guia"/>
        <s v="Homem-Aranha no Aranhaverso"/>
        <s v="Vingadores Guerra infinita"/>
        <s v="A forma da água"/>
        <s v="Corra!"/>
        <s v="Dunkirk"/>
        <s v="Logan"/>
        <s v="Neve Negra"/>
        <s v="O destino de uma nação"/>
        <s v="O outro irmão"/>
        <s v="Órbita 9"/>
        <s v="Roma"/>
        <s v="Shimmer Lake"/>
        <s v="The post"/>
        <s v="Três anúncios para um crime"/>
        <s v="Vikram Vedha"/>
        <s v="Viva: A Vida é uma Festa"/>
        <s v="A chegada"/>
        <s v="A criada"/>
        <s v="A voz do silêncio"/>
        <s v="Até o Último Homem"/>
        <s v="Dangal"/>
        <s v="Dinheiro em jogo"/>
        <s v="La La Land: Cantando Estações"/>
        <s v="Moonlight: Sob a Luz do Luar"/>
        <s v="No fim do túnel"/>
        <s v="Um contratempo"/>
        <s v="Um dia perfeito"/>
        <s v="Your name"/>
        <s v="Zootopia"/>
        <s v="A chantagem"/>
        <s v="A ponte dos espiões"/>
        <s v="Decisão de risco"/>
        <s v="Divertida Mente"/>
        <s v="Kingsman: serviço secreto"/>
        <s v="Mad Max: Estrada da Fúria"/>
        <s v="O Quarto de Jack"/>
        <s v="O regresso"/>
        <s v="Perdido em marte"/>
        <s v="Spotlight: Segredos Revelados"/>
        <s v="Star Wars: O Despertar da Força"/>
        <s v="Birdman"/>
        <s v="Boyhood: Da Infância à Juventude"/>
        <s v="Ex-Machina: Instinto Artificial"/>
        <s v="Interestelar"/>
        <s v="O abutre"/>
        <s v="O Grande Hotel Budapeste"/>
        <s v="Relatos Selvagens"/>
        <s v="RoboCop 2014"/>
        <s v="Um dia difícil"/>
        <s v="Uma Aventura Lego"/>
        <s v="Whiplash: Em Busca da Perfeição"/>
        <s v="12 Anos de Escravidão"/>
        <s v="A grande beleza"/>
        <s v="Elysuym"/>
        <s v="Gravidade"/>
        <s v="O Lobo de Wall Street"/>
        <s v="Os Suspeitos 2013"/>
        <s v="Rush: No Limite da Emoção"/>
        <s v="Tangerinas"/>
        <s v="007 Operação Skyfall"/>
        <s v="A Caça"/>
        <s v="A vida de Pi"/>
        <s v="Argo"/>
        <s v="Batman: O Cavaleiro das Trevas Ressurge"/>
        <s v="Django Livre"/>
        <s v="Ela"/>
        <s v="Gangues de Wasseypur"/>
        <s v="Garota Exemplar"/>
        <s v="Lincoln"/>
        <s v="O grande Gatsby"/>
        <s v="O voo"/>
        <s v="Os miseráveis"/>
        <s v="A invenção de Hugo Cabret"/>
        <s v="A Separação"/>
        <s v="Drive"/>
        <s v="Guerreiro"/>
        <s v="Harry Potter e as Relíquias da Morte: Parte II "/>
        <s v="Intocáveis"/>
        <s v="Missão impossível protocolo fantasma"/>
        <s v="O Artista"/>
        <s v="Os descendentes"/>
        <s v="A origem"/>
        <s v="A rede social"/>
        <s v="Bravura Indômita"/>
        <s v="Cisne Negro"/>
        <s v="Como Treinar o Seu Dragão"/>
        <s v="Deixe-me entrar"/>
        <s v="Hamilton"/>
        <s v="Ilha do medo"/>
        <s v="Incêndios"/>
        <s v="Kick ass – quebrando tudo"/>
        <s v="Lobisomem"/>
        <s v="Toy Story 3"/>
        <s v="Tropa de elite II o inimigo agora é outro"/>
        <s v="3 Idiotas"/>
        <s v="A fita branca"/>
        <s v="A onda"/>
        <s v="Amor sem escalas"/>
        <s v="Avatar"/>
        <s v="Bastardos inglórios"/>
        <s v="Código de conduta"/>
        <s v="Distrito 9"/>
        <s v="Educação"/>
        <s v="Guerra ao terror"/>
        <s v="Harry Potter e o Enigma do Príncipe"/>
        <s v="Mary e Max: Uma Amizade Diferente"/>
        <s v="O Segredo dos Seus Olhos"/>
        <s v="Se beber, não case"/>
        <s v="Sempre ao Seu Lado"/>
        <s v="Star Trek"/>
        <s v="Up: Altas Aventuras"/>
        <s v="A partida"/>
        <s v="A Wednesday"/>
        <s v="Austrália"/>
        <s v="Batman: O Cavaleiro das Trevas"/>
        <s v="Ensaio sobre a cegueira"/>
        <s v="Gomorra"/>
        <s v="Gran Torino"/>
        <s v="Homem de ferro"/>
        <s v="Na mira do chefe"/>
        <s v="O curioso caso de Benjamin Button"/>
        <s v="O lutador"/>
        <s v="O menino do pijama listrado"/>
        <s v="Quem quer ser um milionário?"/>
        <s v="Rede de mentiras"/>
        <s v="Sangue negro"/>
        <s v="Um ato de liberdade"/>
        <s v="WALL·E"/>
        <s v="Antes que o diabo saiba que você está morto"/>
        <s v="Borat"/>
        <s v="Chumbo Grosso"/>
        <s v="Como Estrelas na Terra"/>
        <s v="Desejo e reparação"/>
        <s v="Harry Potter e a Ordem da Fênix"/>
        <s v="Juno"/>
        <s v="Na natureza selvagem"/>
        <s v="O escafandro e a borboleta"/>
        <s v="O gângster"/>
        <s v="O Ultimato Bourne"/>
        <s v="Onde os Fracos Não Têm Vez"/>
        <s v="Os reis da rua"/>
        <s v="Piratas do Caribe: No Fim do Mundo"/>
        <s v="Ratatouille"/>
        <s v="Sentença de morte"/>
        <s v="Tropa de elite"/>
        <s v="Valente"/>
        <s v="Zodíaco"/>
        <s v="007 Cassino Royale"/>
        <s v="16 quadras"/>
        <s v="300"/>
        <s v="A culpa é do Fidel"/>
        <s v="A maldição da flor dourada"/>
        <s v="A Rainha"/>
        <s v="A vida dos outros"/>
        <s v="Apocalypto"/>
        <s v="Babel"/>
        <s v="Diamante de sangue"/>
        <s v="Filhos da esperança"/>
        <s v="O contrato"/>
        <s v="O diabo veste Prada"/>
        <s v="O grande truque"/>
        <s v="O labirinto do fauno"/>
        <s v="O plano perfeito"/>
        <s v="O sacrifício"/>
        <s v="O último rei da Escócia"/>
        <s v="Orgulho e preconceito"/>
        <s v="Os infiltrados"/>
        <s v="Pequena Miss Sunshine"/>
        <s v="Perfume a história de um assassino"/>
        <s v="Pinte de Açafrão"/>
        <s v="Piratas do Caribe: O Baú da Morte"/>
        <s v="V de vingança"/>
        <s v="A fantástica fábrica de chocolate"/>
        <s v="Assalto à 13a DP"/>
        <s v="Batman Begins"/>
        <s v="Crash - No limite"/>
        <s v="Harry Potter e o Cálice de Fogo"/>
        <s v="Meu Pai e Meu Filho"/>
        <s v="Munique"/>
        <s v="O albergue"/>
        <s v="O jardineiro fiel"/>
        <s v="O segredo de Broke Back Mountain"/>
        <s v="Os produtores"/>
        <s v="Sin city"/>
        <s v="Sodado anônimo"/>
        <s v="Terra dos mortos"/>
        <s v="A paixão de Cristo"/>
        <s v="A Queda! As Últimas Horas de Hitler"/>
        <s v="Antes do pôr do sol"/>
        <s v="Brilho Eterno de uma Mente Sem Lembrança"/>
        <s v="Closer - perto demais"/>
        <s v="Colateral"/>
        <s v="Diários de motocicleta"/>
        <s v="Harry Potter e o Prisioneiro de Azkaban"/>
        <s v="Homem aranha 2"/>
        <s v="Hotel Ruanda"/>
        <s v="Jogos mortais"/>
        <s v="Kill Bill: Volume 2"/>
        <s v="Madrugada dos mortos"/>
        <s v="Mar adentro"/>
        <s v="Matadores de velhinha"/>
        <s v="Menina de ouro"/>
        <s v="O aviador"/>
        <s v="O Castelo Animado"/>
        <s v="O clã das adagas voadoras"/>
        <s v="O expresso polar"/>
        <s v="Os incríveis"/>
        <s v="Shrek 2"/>
        <s v="Sideways - entre umas e outras"/>
        <s v="Todo mundo quase morto"/>
        <s v="21 gramas"/>
        <s v="Adeus, Lênin"/>
        <s v="As invasões bárbaras"/>
        <s v="Coisas belas e sujas"/>
        <s v="Cold mountain"/>
        <s v="Dogville"/>
        <s v="Encontros e desencontros"/>
        <s v="Johnny English"/>
        <s v="Kill Bill: Volume 1"/>
        <s v="Memórias de um Assassino"/>
        <s v="Munna Bhai M.B.B.S."/>
        <s v="O Senhor dos Anéis: O Retorno do Rei"/>
        <s v="Oldboy"/>
        <s v="Peixe grande e suas histórias maravilhosas"/>
        <s v="Piratas do Caribe: a maldição do pérola negra"/>
        <s v="Procurando Nemo"/>
        <s v="Sobre meninos e lobos"/>
        <s v="Todo poderoso"/>
        <s v="A era do gelo"/>
        <s v="A última noite"/>
        <s v="Adaptação"/>
        <s v="As Confissões de Schimidt"/>
        <s v="As horas"/>
        <s v="Chicago"/>
        <s v="Cidade de Deus"/>
        <s v="Conflitos Internos"/>
        <s v="Fale com ela"/>
        <s v="Harry Potter e a Câmara Secreta"/>
        <s v="Herói"/>
        <s v="Homem aranha"/>
        <s v="Identidade Bourne"/>
        <s v="Infidelidade"/>
        <s v="O Discurso do Rei"/>
        <s v="O pianista"/>
        <s v="O quarto do pânico"/>
        <s v="O Senhor dos Anéis: As Duas Torres"/>
        <s v="Por um fio"/>
        <s v="Prenda-me Se For Capaz"/>
        <s v="Solaris"/>
        <s v="A caminho de Kandahar"/>
        <s v="A última ceia"/>
        <s v="A Viagem de Chihiro"/>
        <s v="A.I. inteligencia artificial"/>
        <s v="Abril despedaçado"/>
        <s v="Cidade dos sonhos"/>
        <s v="Círculo de fogo"/>
        <s v="Dia de treinamento"/>
        <s v="Donnie Darko"/>
        <s v="Harry Potter e a Pedra Filosofal"/>
        <s v="Histórias Cruzadas"/>
        <s v="Monstros S.A."/>
        <s v="Moulin Rouge"/>
        <s v="O amor é cego"/>
        <s v="O Fabuloso Destino de Amélie Poulain"/>
        <s v="O Senhor dos Anéis: A Sociedade do Anel"/>
        <s v="Onze homens e um segredo"/>
        <s v="Os outros"/>
        <s v="Shrek"/>
        <s v="Uma mente brilhante"/>
        <s v="Amnésia"/>
        <s v="Amor à Flor da Pele"/>
        <s v="Amores brutos"/>
        <s v="Brother a máfia japonesa Yakusa em Los Angeles"/>
        <s v="E aí meu irmão, cadê você"/>
        <s v="Gladiador"/>
        <s v="Hera Pheri"/>
        <s v="Nove rainhas"/>
        <s v="O tigre e o dragão"/>
        <s v="Psicopata Americano"/>
        <s v="Réquiem para um sonho"/>
        <s v="Snatch: Porcos e Diamantes"/>
        <s v="Traffic"/>
        <s v="8 mm"/>
        <s v="A bruxa de Blair"/>
        <s v="À espera de um milagre"/>
        <s v="As virgens suicidas"/>
        <s v="Beleza americana"/>
        <s v="Clube da luta"/>
        <s v="Magnólia"/>
        <s v="Matrix"/>
        <s v="O informante"/>
        <s v="O sexto sentido"/>
        <s v="O talentoso Ripley"/>
        <s v="Tempo de glória"/>
        <s v="Toy Story 2"/>
        <s v="Três reis"/>
        <s v="Tudo sobre minha mâe"/>
        <s v="A outra história americana"/>
        <s v="Além da linha vermelha"/>
        <s v="Central do Brasil"/>
        <s v="Cidade das sombras"/>
        <s v="Jogos, trapaças e dois canos fumegantes"/>
        <s v="Ligações perigosas"/>
        <s v="O grande Lebowski"/>
        <s v="O resgate do soldado Ryan"/>
        <s v="O show de Truman"/>
        <s v="Pi"/>
        <s v="Shakespeare Apaixonado"/>
        <s v="Um plano simples"/>
        <s v="Vida de inseto"/>
        <s v="A vida é bela"/>
        <s v="Boogie Nights: Prazer Sem Limites"/>
        <s v="Contato"/>
        <s v="Donnie Brasco"/>
        <s v="Filhos do Paraíso"/>
        <s v="Força aérea um"/>
        <s v="Gattaca experiência genética"/>
        <s v="Gênio Indomável"/>
        <s v="Lolita"/>
        <s v="Los Angeles: Cidade Proibida"/>
        <s v="Melhor é impossível"/>
        <s v="No limite"/>
        <s v="O advogado do diabo"/>
        <s v="Princesa Mononoke"/>
        <s v="Titanic"/>
        <s v="Vidas em jogo"/>
        <s v="Fargo: Uma Comédia De Erros"/>
        <s v="Missão Impossível"/>
        <s v="O Bandido"/>
        <s v="O Paciente Inglês"/>
        <s v="Trainspotting - Sem Limites"/>
        <s v="Antes do amanhecer"/>
        <s v="As pontes de Madison"/>
        <s v="Babe o porquinho atrapalhado"/>
        <s v="Cassino"/>
        <s v="Coração Valente"/>
        <s v="Despedida em Las Vegas"/>
        <s v="Fogo contra fogo"/>
        <s v="O Ódio"/>
        <s v="Os 12 Macacos"/>
        <s v="Os suspeitos 1995"/>
        <s v="Razão e sensibilidade"/>
        <s v="Ricardo III"/>
        <s v="Seven: os sete crimes capitais"/>
        <s v="Toy Story"/>
        <s v="Underground mentiras de guerra"/>
        <s v="Andaz Apna Apna"/>
        <s v="Assassinos por natureza"/>
        <s v="Cova rasa"/>
        <s v="Entrevista com o vampiro"/>
        <s v="Forrest Gump: O Contador de Histórias"/>
        <s v="O profissional"/>
        <s v="O rei leão"/>
        <s v="Pulp fiction: tempo de violência"/>
        <s v="Quatro casamentos e um funeral"/>
        <s v="Um sonho de liberdade"/>
        <s v="A lista de Schindler"/>
        <s v="Adeus, minha concubina"/>
        <s v="Em nome do pai"/>
        <s v="Feitiço do tempo"/>
        <s v="Jurassic Park: O Parque dos Dinossauros"/>
        <s v="Na linha de fogo"/>
        <s v="O fugitivo"/>
        <s v="O piano"/>
        <s v="Um dia de fúria"/>
        <s v="Vestígios do dia"/>
        <s v="A firma"/>
        <s v="Aladdin"/>
        <s v="Cães de aluguel"/>
        <s v="Dracula de Bran Stocker"/>
        <s v="Instinto selvagem"/>
        <s v="Mudança de hábito"/>
        <s v="Noites calmas"/>
        <s v="O jogador"/>
        <s v="Os imperdoáveis"/>
        <s v="Perfume de mulher"/>
        <s v="Retorno a Howard's End"/>
        <s v="Traídos pelo desejo"/>
        <s v="A Bela e a Fera"/>
        <s v="Baraka"/>
        <s v="Barton Fink"/>
        <s v="Bugsy"/>
        <s v="JFK a verdade que não quer calar"/>
        <s v="Kafka"/>
        <s v="Lanternas vermelhas"/>
        <s v="O Exterminador do Futuro 2: O Julgamento Final"/>
        <s v="O silêncio dos inocentes"/>
        <s v="Thelma e Louise"/>
        <s v="Tomates verdes fritos"/>
        <s v="Caçada ao outubro vermelho"/>
        <s v="Dança com lobos"/>
        <s v="Edward mãos de tesoura"/>
        <s v="Esqueceram de mim"/>
        <s v="O poderoso chefão III"/>
        <s v="Alien, o oitavo passageiro"/>
        <s v="Conduzindo Miss Daisy"/>
        <s v="Faça a coisa certa"/>
        <s v="Indiana Jones e a Última Cruzada"/>
        <s v="Nascido em 4 de julho"/>
        <s v="Pecados de guerra"/>
        <s v="Sociedade dos poetas mortos"/>
        <s v="A última tentação de Cristo"/>
        <s v="Akira"/>
        <s v="Cinema Paradiso"/>
        <s v="Corra que a polícia vem aí"/>
        <s v="Duro de matar"/>
        <s v="Meu Amigo Totoro"/>
        <s v="Mississipi em chamas"/>
        <s v="Mulheres à beira de um ataque de nervos"/>
        <s v="O turista acidental"/>
        <s v="Os safados"/>
        <s v="Rain man"/>
        <s v="Túmulo dos Vagalumes"/>
        <s v="A Princesa Prometida"/>
        <s v="Amazonas na lua"/>
        <s v="Asas do desejo"/>
        <s v="Atração fatal"/>
        <s v="Coração satânico"/>
        <s v="Hellraiser: renascido do inferno"/>
        <s v="Homens de preto"/>
        <s v="Inimigo íntimo"/>
        <s v="Nascido Para Matar"/>
        <s v="O último imperador"/>
        <s v="Os intocáveis"/>
        <s v="RoboCop 1987"/>
        <s v="A missão"/>
        <s v="Aliens, O Resgate"/>
        <s v="Betty Blue"/>
        <s v="Conta comigo"/>
        <s v="Curtindo a vida adoidado"/>
        <s v="Hannah e suas irmãs"/>
        <s v="O bandido da luz vermelha"/>
        <s v="O declínio do império americano"/>
        <s v="Os bons companheiros"/>
        <s v="Platoon"/>
        <s v="Brazil o filme"/>
        <s v="De volta para o futuro"/>
        <s v="Depois de horas"/>
        <s v="Entre Dois Amores"/>
        <s v="Nashville"/>
        <s v="Os Caçadores da Arca Perdida"/>
        <s v="Ran"/>
        <s v="Silverado"/>
        <s v="Vá e Veja"/>
        <s v="Amadeus"/>
        <s v="Dublê de corpo"/>
        <s v="Era uma vez na América"/>
        <s v="Memórias do cárcere"/>
        <s v="Nausicaä do Vale do Vento"/>
        <s v="O exterminador do futuro"/>
        <s v="Os caça-fantasmas"/>
        <s v="Paris, Texas"/>
        <s v="Passagem para a Índia"/>
        <s v="Tudo por uma esmeralda"/>
        <s v="Jogos de guerra"/>
        <s v="O Retorno de Jedi"/>
        <s v="Scarface"/>
        <s v="Videodrome - a síndrome do vídeo"/>
        <s v="Zelig"/>
        <s v="A escolha de Sofia"/>
        <s v="Blade Runner, o Caçador de Andróides"/>
        <s v="Conan, o bárbaro"/>
        <s v="E.T. o extraterrestre"/>
        <s v="Fanny e Alexandre"/>
        <s v="Gandhi"/>
        <s v="Laços de Ternura"/>
        <s v="O barco: inferno no mar"/>
        <s v="O Enigma de Outro Mundo"/>
        <s v="Pink Floyd the wall"/>
        <s v="Quinteto irreverente"/>
        <s v="Tootsie"/>
        <s v="A mulher do tenente francês"/>
        <s v="Carruagens de Fogo"/>
        <s v="Cidade das mulheres"/>
        <s v="Corpos ardentes"/>
        <s v="Fuga de Nova York"/>
        <s v="Mephisto"/>
        <s v="Num lago dourado"/>
        <s v="O destino bate à sua porta 1981"/>
        <s v="Reds"/>
        <s v="Um tiro na noite"/>
        <s v="Altantic City"/>
        <s v="Apertem os Cintos... O Piloto Sumiu"/>
        <s v="Calígula"/>
        <s v="Gente como a gente"/>
        <s v="Kagemusha a sombra do samurai"/>
        <s v="Meu tio da América"/>
        <s v="O Homem Elefante"/>
        <s v="O iluminado"/>
        <s v="O Império Contra-Ataca"/>
        <s v="Os irmãos cara de pau"/>
        <s v="Pixote a lei do mais fraco"/>
        <s v="Touro indomável"/>
        <s v="Vestida para matar"/>
        <s v="A Vida de Brian"/>
        <s v="All that jazz"/>
        <s v="Apocalypse now"/>
        <s v="Bye bye Brasil"/>
        <s v="Fuga de Alcatraz"/>
        <s v="Hair"/>
        <s v="Kramer Versus Kramer"/>
        <s v="Manhattan"/>
        <s v="Stalker"/>
        <s v="Tess"/>
        <s v="A gaiola das loucas"/>
        <s v="Clube dos cafajestes"/>
        <s v="Despertar dos mortos"/>
        <s v="Grease nos tempos da brilhantina"/>
        <s v="Halloween"/>
        <s v="Muito além do jardim"/>
        <s v="O expresso da meia noite"/>
        <s v="O Franco Atirador"/>
        <s v="Contatos imediatos do terceiro grau"/>
        <s v="Guerra nas estrelas"/>
        <s v="Momento de decisão"/>
        <s v="Noivo neurótico, noiva nervosa"/>
        <s v="Os embalos de sábado a noite"/>
        <s v="A águia pousou"/>
        <s v="A cruz de ferro"/>
        <s v="Carrie, a estranha"/>
        <s v="Casanova de Felini"/>
        <s v="Feios, sujos e malvados"/>
        <s v="Rede de intrigas"/>
        <s v="Rocky, um Lutador"/>
        <s v="Saló os cento e vinde dias de Sodoma"/>
        <s v="Taxi driver"/>
        <s v="Todos os homens do presidente"/>
        <s v="Barry Lyndon"/>
        <s v="Monty Python em Busca do Cálice Sagrado"/>
        <s v="Sholay"/>
        <s v="Tubarão"/>
        <s v="Um dia de cão"/>
        <s v="Um estranho no ninho"/>
        <s v="A conversação"/>
        <s v="Banzé no oeste"/>
        <s v="Chinatown"/>
        <s v="O enigma de Kaspar Hauser"/>
        <s v="O massacre da serra elétrica"/>
        <s v="O poderoso chefão II"/>
        <s v="A noite americana"/>
        <s v="Amarcord"/>
        <s v="American graffiti"/>
        <s v="Estado de sítio"/>
        <s v="Golpe de mestre"/>
        <s v="O dia do chacal"/>
        <s v="O exorcista"/>
        <s v="Papillon"/>
        <s v="Aguirre a cólera dos deuses"/>
        <s v="Amargo pesadelo"/>
        <s v="Cabaret"/>
        <s v="Gritos e sussurros"/>
        <s v="Irmão sol irmã lua"/>
        <s v="O discreto charme da burguesia"/>
        <s v="O poderoso chefão"/>
        <s v="Último tango em Paris"/>
        <s v="A classe operária vai ao paraíso"/>
        <s v="A última sessão de cinema"/>
        <s v="Anand"/>
        <s v="Dirty Harry"/>
        <s v="Laranja mecânica"/>
        <s v="Operação França"/>
        <s v="Sob o domínio do medo"/>
        <s v="A filha de Ryan"/>
        <s v="Becket"/>
        <s v="Colossus"/>
        <s v="Love Story"/>
        <s v="M A S H"/>
        <s v="O conformista"/>
        <s v="Patton, Rebelde ou Herói?"/>
        <s v="Vert-te-ei no inferno"/>
        <s v="Ana dos mil dias"/>
        <s v="Butch Cassidy"/>
        <s v="Era uma vez no oeste"/>
        <s v="Meu ódio será sua herança"/>
        <s v="Os deuses malditos"/>
        <s v="Perdidos na noite"/>
        <s v="Sem destino"/>
        <s v="2001: Uma Odisseia no Espaço"/>
        <s v="A noite dos mortos vivos"/>
        <s v="Bullit"/>
        <s v="O bebê de Rosemary"/>
        <s v="O leão no inverno"/>
        <s v="O planeta dos macacos"/>
        <s v="Oliver!"/>
        <s v="Um convidado bem trapalhão"/>
        <s v="A bela da tarde"/>
        <s v="A noite dos generais"/>
        <s v="A primeira noite de um homem"/>
        <s v="A sangue frio"/>
        <s v="Adivinhe quem vem para jantar"/>
        <s v="As férias do senhor Hulot"/>
        <s v="No calor da noite"/>
        <s v="Os doze condenados"/>
        <s v="Rebeldia indomável"/>
        <s v="Terra em transe"/>
        <s v="Uma rajada de balas"/>
        <s v="Z"/>
        <s v="A batalha de Argel"/>
        <s v="Andrei Rublev"/>
        <s v="Blow-up - depois daquele beijo"/>
        <s v="Farenheit 451"/>
        <s v="O Homem Que Não Vendeu Sua Alma"/>
        <s v="Quando Duas Mulheres Pecam"/>
        <s v="Quem tem medo de Virginia Woolf?"/>
        <s v="Três homens em conflito"/>
        <s v="A noviça rebelde"/>
        <s v="Doutor Jivago"/>
        <s v="Juventude transviada"/>
        <s v="O colecionador"/>
        <s v="Por uns dólares a mais"/>
        <s v="Repulsa ao sexo"/>
        <s v="007 contra Goldfinger"/>
        <s v="Assim caminha a humanidade"/>
        <s v="Deus e o diabo na terra do sol"/>
        <s v="Doutor Fantástico"/>
        <s v="Minha bela dama"/>
        <s v="Por um punhado de dólares"/>
        <s v="8½"/>
        <s v="A pantera cor de rosa"/>
        <s v="Céu e inferno"/>
        <s v="Charada"/>
        <s v="Cleópatra"/>
        <s v="Fugindo do inferno"/>
        <s v="O cardeal"/>
        <s v="O leopardo"/>
        <s v="O professor aloprado"/>
        <s v="Vidas secas"/>
        <s v="Harakiri"/>
        <s v="Lawrence da Arábia"/>
        <s v="O anjo exterminador"/>
        <s v="O grande motim 1962"/>
        <s v="O homem que matou o facínora"/>
        <s v="O pagador de promessas"/>
        <s v="O processo"/>
        <s v="O Que Aconteceu com Baby Jane?"/>
        <s v="O sol é para todos"/>
        <s v="Pistoleiros do entardecer"/>
        <s v="Sob o domínio do mal"/>
        <s v="A noite"/>
        <s v="Amor, sublime amor"/>
        <s v="Bonequinha de luxo"/>
        <s v="Julgamento em Nuremberg"/>
        <s v="Os canhões de Navarone"/>
        <s v="Uma mulher para dois"/>
        <s v="Yojimbo"/>
        <s v="A doce vida"/>
        <s v="O passado não perdoa"/>
        <s v="Os desajustados"/>
        <s v="Psicose"/>
        <s v="Se meu apartamento falasse"/>
        <s v="Sete homens e um destino"/>
        <s v="Spartacus"/>
        <s v="Acossado"/>
        <s v="Anatomia de um crime"/>
        <s v="Balada do soldado"/>
        <s v="Ben-Hur"/>
        <s v="Duelo de titãs"/>
        <s v="Intriga internacional"/>
        <s v="O cão dos Baskervilles"/>
        <s v="Onde começa o inferno"/>
        <s v="Os bravos morrem em pé"/>
        <s v="Os incompreendidos"/>
        <s v="Quanto mais quente melhor"/>
        <s v="A bolha"/>
        <s v="A condessa descalça"/>
        <s v="A marca da maldade"/>
        <s v="A mosca de cabeça branca"/>
        <s v="Acorrentados"/>
        <s v="Da terra nascem os homens"/>
        <s v="Gata em teto de zinco quente"/>
        <s v="Gigi"/>
        <s v="O vampiro da noite"/>
        <s v="O velho e o mar"/>
        <s v="Teorema"/>
        <s v="Um corpo que cai"/>
        <s v="12 homens e uma sentença"/>
        <s v="A ponte do Rio Kwai"/>
        <s v="A um passo da eternidade"/>
        <s v="Glória feita de sangue"/>
        <s v="Morangos silvestres"/>
        <s v="Noites de Cabíria"/>
        <s v="Plano nove do espaço sideral"/>
        <s v="Testemunha de acusação"/>
        <s v="Trono manchado de sangue"/>
        <s v="A trágica farsa"/>
        <s v="A Volta ao Mundo em 80 Dias"/>
        <s v="Johnny Guitar"/>
        <s v="Moby Dick"/>
        <s v="O grande golpe"/>
        <s v="O sétimo selo"/>
        <s v="Os dez mandamentos"/>
        <s v="Rastros de ódio"/>
        <s v="Vampiros de almas"/>
        <s v="A palavra"/>
        <s v="As diabólicas"/>
        <s v="Horas de desespero"/>
        <s v="Ladrão de casca"/>
        <s v="Marty"/>
        <s v="O mensageiro do diabo"/>
        <s v="O pecado mora ao lado"/>
        <s v="Rififi"/>
        <s v="Rio 40 graus"/>
        <s v="Vidas amargas"/>
        <s v="Disque M para matar"/>
        <s v="Janela indiscreta"/>
        <s v="O manto sagrado"/>
        <s v="O monstro da lagoa negra"/>
        <s v="Os sete samurais"/>
        <s v="Sabrina"/>
        <s v="Sete noivas para sete irmãos"/>
        <s v="Sindicato de ladrões"/>
        <s v="A canção de Bernadete"/>
        <s v="A princesa e o plebeu"/>
        <s v="As Aventuras de Tom Jones"/>
        <s v="Era uma vez em Tóquio"/>
        <s v="O inferno número 17"/>
        <s v="O salário do medo"/>
        <s v="O tesouro do condor de ouro"/>
        <s v="Os brutos também amam"/>
        <s v="Depois do Vendaval"/>
        <s v="Matar ou morrer"/>
        <s v="O Maior Espetáculo da Terra"/>
        <s v="Scaramouche"/>
        <s v="Viver"/>
        <s v="A montanha dos sete abutres"/>
        <s v="Cantando na chuva"/>
        <s v="O dia em que a terra parou"/>
        <s v="O monstro do Ártico"/>
        <s v="Pacto sinistro"/>
        <s v="Sinfonia de Paris"/>
        <s v="Um americano em Paris"/>
        <s v="Um lugar ao sol"/>
        <s v="Uma aventura na África"/>
        <s v="Uma rua chamada pecado"/>
        <s v="A grande ilusão"/>
        <s v="A malvada"/>
        <s v="Crepúsculo dos deuses"/>
        <s v="Os esquecidos"/>
        <s v="Rashomon"/>
        <s v="Stromboli"/>
        <s v="O 3º Homem"/>
        <s v="O terceiro homem"/>
        <s v="Hamlet"/>
        <s v="Johnny Belinda"/>
        <s v="Ladrões de Bicicletas"/>
        <s v="O tesouro de Sierra Madre"/>
        <s v="Os três mosqueteiros"/>
        <s v="A Luz É Para Todos"/>
        <s v="O beijo da morte"/>
        <s v="Paula"/>
        <s v="À beira do abismo"/>
        <s v="A Felicidade não se compra"/>
        <s v="Gilda"/>
        <s v="Interlúdio"/>
        <s v="O destino bate à sua porta 1946"/>
        <s v="Os assassinos"/>
        <s v="Os melhores anos de nossas vidas"/>
        <s v="Boulevard do crime"/>
        <s v="Farrapo Humano"/>
        <s v="Roma, cidade aberta"/>
        <s v="Ivan o terrível"/>
        <s v="Laura"/>
        <s v="O Bom Pastor"/>
        <s v="Pacto de sangue"/>
        <s v="A sombra de uma dúvida"/>
        <s v="Casablanca"/>
        <s v="Rosa de Esperança"/>
        <s v="Sangue de pantera"/>
        <s v="Ser ou não ser"/>
        <s v="Cidadão Kane"/>
        <s v="Como Era Verde o Meu Vale"/>
        <s v="Contrastes humanos"/>
        <s v="O lobisomem"/>
        <s v="O segredo do pântano"/>
        <s v="Relíquia macabra"/>
        <s v="Sargento York"/>
        <s v="A canção da vitória"/>
        <s v="Fantasia"/>
        <s v="Jejum de amor"/>
        <s v="Núpcias de escândalo"/>
        <s v="O grande ditador"/>
        <s v="Rebecca: A Mulher Inesquecível"/>
        <s v="Vinhas da ira"/>
        <s v="...E o Vento Levou"/>
        <s v="A mulher faz o homem"/>
        <s v="A regra do jogo"/>
        <s v="No tempo das diligências"/>
        <s v="O mágico de Oz"/>
        <s v="O morro dos ventos uivantes"/>
        <s v="Tempos modernos"/>
        <s v="Anjos de cara suja"/>
        <s v="As aventuras de Robin Hood"/>
        <s v="Do mundo nada se leva"/>
        <s v="Jezebel"/>
        <s v="Levada da breca"/>
        <s v="Branca de Neve e os sete anões"/>
        <s v="Émile Zola"/>
        <s v="A dama das camélias"/>
        <s v="Fogo de outono"/>
        <s v="O galante Mister Deeds"/>
        <s v="Ritmo Louco"/>
        <s v="Triunfo da vontade"/>
        <s v="Ziegfeld - O Criador de Estrelas"/>
        <s v="A noiva de Frankenstein"/>
        <s v="Capitão Blood"/>
        <s v="O grande motim 1935"/>
        <s v="Uma noite na ópera"/>
        <s v="Aconteceu naquela noite"/>
        <s v="O atalante"/>
        <s v="Scarface a vergonha de uma nação"/>
        <s v="Diabo a quatro"/>
        <s v="King Kong"/>
        <s v="Rainha Cristina"/>
        <s v="39 degraus"/>
        <s v="A múmia"/>
        <s v="Cavalgada"/>
        <s v="Grande Hotel"/>
        <s v="Cimarron"/>
        <s v="Drácula"/>
        <s v="Luzes da cidade"/>
        <s v="M, O Vampiro de Dusseldorf"/>
        <s v="Frankenstein"/>
        <s v="Sem novidades no front"/>
        <s v="Melodia na Broadway"/>
        <s v="O circo"/>
        <s v="O Martírio de Joana D'Arc"/>
        <s v="A general"/>
        <s v="Asas"/>
        <s v="Aurora"/>
        <s v="Encouraçado Potemkin"/>
        <s v="Bancando águia"/>
        <s v="Em busca do ouro"/>
        <s v="Metrópolis"/>
        <s v="O Garoto"/>
        <s v="O gabinete do doutor Caligari"/>
        <s v="Intolerância"/>
        <s v="O nascimento de uma nação"/>
        <m u="1"/>
        <s v="Persona" u="1"/>
        <s v="Gangs of Wasseypur" u="1"/>
        <s v="Snatch porcos e diamantes" u="1"/>
        <s v="O grande motim" u="1"/>
        <s v="Harry Potter e as Relíquias da Morte: Parte " u="1"/>
        <s v="A paixão de Joana D'Arc" u="1"/>
        <s v="Os suspeitos" u="1"/>
        <s v="Berlim Alexanderplatz" u="1"/>
        <s v="RoboCop" u="1"/>
        <s v="O destino bate à sua porta" u="1"/>
        <s v=" Halloween" u="1"/>
        <s v="Kimi no na wa" u="1"/>
        <s v="Kagemusha a sobra do samurai" u="1"/>
      </sharedItems>
    </cacheField>
    <cacheField name="Assisti" numFmtId="0">
      <sharedItems containsString="0" containsBlank="1" containsNumber="1" containsInteger="1" minValue="1" maxValue="1"/>
    </cacheField>
    <cacheField name="Meu rank" numFmtId="0">
      <sharedItems containsNonDate="0" containsString="0" containsBlank="1"/>
    </cacheField>
    <cacheField name="Diretor" numFmtId="0">
      <sharedItems containsBlank="1" count="467">
        <s v="Jan Komasa"/>
        <s v="Sam Mendes"/>
        <s v="James Gray"/>
        <s v="Todd Phillips"/>
        <s v="Fernando Meirelles"/>
        <s v="James Mangold"/>
        <s v="Sergio Pablos"/>
        <s v="Martin Scorsese"/>
        <s v="Bong Joon Ho"/>
        <s v="Céline Sciamma"/>
        <s v="Joe Russo"/>
        <s v="Sriram Raghavan"/>
        <s v="Susanne Bier"/>
        <s v="Bryan Singer"/>
        <s v="Nadine Labaki"/>
        <s v="Eli Roth"/>
        <s v="Peter Farrely"/>
        <s v="Bob Persichetti"/>
        <s v="Joel Russo"/>
        <s v="Guilherme Del Toro"/>
        <s v="Jordan Peele"/>
        <s v="Christopher Nolan"/>
        <s v="Martin Hodara"/>
        <s v="Joe Wright"/>
        <s v="Israel Adrian"/>
        <s v="Hatem Khraiche"/>
        <s v="Alfonso Cuaron"/>
        <s v="Oren Uziel"/>
        <s v="Steven Spielberg"/>
        <s v="Martin McDonagh"/>
        <s v=" Gayatri"/>
        <s v="Lee Unkrich"/>
        <s v="Denis Villeneuve"/>
        <s v="Chan Wook"/>
        <s v="Naoko Yamada"/>
        <s v="Mel Gibson"/>
        <s v="Nitesh Tiwari"/>
        <s v="Martin Rosete"/>
        <s v="Damien Chazelle"/>
        <s v="Barry Jenkins"/>
        <s v="Rodrigo Grande"/>
        <s v="Oriol Paulo"/>
        <s v="Fernando León de Aranoa"/>
        <s v="Makoto Shinkai"/>
        <s v="Byron Howard"/>
        <s v="Nishikant Kamat"/>
        <s v="Gavin Hookd"/>
        <s v="Pete Docter"/>
        <s v="Matthew Vaughn"/>
        <s v="George Miller"/>
        <s v="Lenny Abrahamson"/>
        <s v="Alejandro González-Iñárritu"/>
        <s v="Ridley Scott"/>
        <s v="Tom McCarthy"/>
        <s v="J. J. Abrams"/>
        <s v="Richard Linklater"/>
        <s v="Alex Garland"/>
        <s v="Dan Gilroy"/>
        <s v="Wes Anderson"/>
        <s v="Damián Szifron"/>
        <s v="José Padilha"/>
        <s v="Kim Seon Hun"/>
        <s v="Phil Lord"/>
        <s v="Steve McQueen"/>
        <s v="Paolo Sorrentino"/>
        <s v="Neill Blomkamp"/>
        <s v="Ron Howard"/>
        <s v="Zaza Urushadze"/>
        <s v="Thomas Vinterberg"/>
        <s v="Ang Lee"/>
        <s v="Ben Affleck"/>
        <s v="Quentin Tarantino"/>
        <s v="Spike Jonze"/>
        <s v="Anurag Kashyap"/>
        <s v="David Fincher"/>
        <s v="Baz Luhrmann"/>
        <s v="Robert Zemeckis"/>
        <s v="Tom Hooper"/>
        <s v="Asghar Farhadi"/>
        <s v="Nicolas Winding Refn"/>
        <s v="Gavin O'Connor"/>
        <s v="David Yates"/>
        <s v="Olivier Nakache"/>
        <s v="Brad Bird"/>
        <s v="Michel Hazanavicius"/>
        <s v="Alexander Payne"/>
        <s v="Joel e Ethan Cohen"/>
        <s v="Darren Aronofsky"/>
        <s v="Dean DeBlois"/>
        <s v="Matt Reeves"/>
        <s v="Thomas Kail"/>
        <s v="Christopher Mintz-Plasse"/>
        <s v="Joe Johnston"/>
        <s v="Rajkumar Hirani"/>
        <s v="Michael Haneke"/>
        <s v="Dennis Gansel"/>
        <s v="Jason Reitman"/>
        <s v="James Cameron"/>
        <s v="F Gary Gray"/>
        <s v="Lone Scherfig"/>
        <s v="Kathryn Bigelow"/>
        <s v="Adam Elliott"/>
        <s v="Juan Jose Campanella"/>
        <s v="Lasse Hallström"/>
        <s v="Yojiro Takita"/>
        <s v="Neeraj Pandey"/>
        <s v="Matteo Garrone"/>
        <s v="Clint Eastwood"/>
        <s v="Jon Favreau"/>
        <s v="Mark Herman"/>
        <s v="Danny Boyle"/>
        <s v="Paul Thomas Anderson"/>
        <s v="Edward Zwick"/>
        <s v="Andrew Stanton"/>
        <s v="Sidney Lumet"/>
        <s v="Larry Charles"/>
        <s v="Edgar Wright"/>
        <s v=" Aamir Khan"/>
        <s v="Sean Penn"/>
        <s v="Julian Schnabel"/>
        <s v="Paul Greengrass"/>
        <s v="David Ayer"/>
        <s v="Gore Verbinski"/>
        <s v="James Wan"/>
        <s v="Neil Jordan"/>
        <s v="Martin Campbell"/>
        <s v="Richard Donner"/>
        <s v="Zack Snyder"/>
        <s v="Julie Gavras"/>
        <s v="Zhang Yimou"/>
        <s v="Stephen Frears"/>
        <s v="Florian Henckel von Donnersmarck"/>
        <s v="Bruce Beresford"/>
        <s v="David Frankel"/>
        <s v="Spike Lee"/>
        <s v="Neil LaBute"/>
        <s v="Kevin MacDonald"/>
        <s v="Jonathan Dayton e Valerie Faris"/>
        <s v="Tom Tykwer"/>
        <s v="Rakeysh Omprakash Mehra"/>
        <s v="James Mac Teigue"/>
        <s v="Tim Burton"/>
        <s v="Jean-François Richet"/>
        <s v="Paul Haggis"/>
        <s v="Mike Newell"/>
        <s v="Çagan Irmak"/>
        <s v="Susan Stroman"/>
        <s v="Robert Rodiguez"/>
        <s v="George Romero"/>
        <s v="Oliver Hirschbiegel"/>
        <s v="Michael Gondry"/>
        <s v="Mike Nichols"/>
        <s v="Michael Mann"/>
        <s v="Walter Salles"/>
        <s v="Sam Raimi"/>
        <s v="Terry George"/>
        <s v="Alejandro Amenábar"/>
        <s v="Hayao Miyazaki"/>
        <s v="Andrew Adamson"/>
        <s v="Wolfgang Becker"/>
        <s v="Denys Arcand"/>
        <s v="Anthony Minghella"/>
        <s v="Lars Von Trier"/>
        <s v="Sophia Coppola"/>
        <s v="Peter Howit"/>
        <s v="Joon Ho Bong"/>
        <s v="Peter Jackson"/>
        <s v="Gregor Verbinski"/>
        <s v="Tom Shadyac"/>
        <s v="Chris Wedge"/>
        <s v="Stephen Daldry"/>
        <s v="Rob Marshall"/>
        <s v="Wai-Keung Lau"/>
        <s v="Pedro Almodóvar"/>
        <s v="Chris Columbus"/>
        <s v="Doug Liman"/>
        <s v="Adrian Lyne"/>
        <s v="Roman Polanski"/>
        <s v="Joel Schumacher"/>
        <s v="Steven Soderbergh"/>
        <s v="Monsen Makhmalbaf"/>
        <s v="Marc Forster"/>
        <s v=" Hayao Miyazaki"/>
        <s v="David Lynch"/>
        <s v="Jean-Jacques Annaud"/>
        <s v="Antoine Fucqua"/>
        <s v="Richard Kelly"/>
        <s v="Tate Taylor"/>
        <s v="Bobby Farrelly"/>
        <s v="Jean-Pierre Jeunet"/>
        <s v=" Andrew Adamson"/>
        <s v="Kar-Wai Wong"/>
        <s v="Takeshi Kitano"/>
        <s v="Priyadarshan"/>
        <s v="Ricardo Darin"/>
        <s v="Mary Harron"/>
        <s v="Guy Ritchie"/>
        <s v="Daniel Myrick e Eduardo Sánchez"/>
        <s v="Frank Darabont"/>
        <s v="Andy Wachowski e Larry Wachowski"/>
        <s v="M. Night Shyamalan"/>
        <s v="John Lasseter"/>
        <s v="David Russell"/>
        <s v="Tony Kaye"/>
        <s v="Terrence Malick"/>
        <s v="Alex Proyas"/>
        <s v="Peter Weir"/>
        <s v="John Madden"/>
        <s v="Roberto Benigni"/>
        <s v="Majid Majidi"/>
        <s v="Wolfgang Petersen"/>
        <s v="Andrew Niccol"/>
        <s v="Gus Van Sant"/>
        <s v="Curtis Hanson"/>
        <s v="James Brooks"/>
        <s v="Lee Tamahon"/>
        <s v="Taylor Hackford"/>
        <s v="Brian de Palma"/>
        <s v="Yavuz Turgul"/>
        <s v="Chris Noonan"/>
        <s v="Mike Figgis"/>
        <s v="Mathieu Kassovitz"/>
        <s v="Terry Gilliam"/>
        <s v="Richard Loncraine"/>
        <s v="Emir Kusturica"/>
        <s v="Rajkumar Santoshi"/>
        <s v="Oliver Stone"/>
        <s v="Luc Besson"/>
        <s v="Roger Allers e Rob Minkoff"/>
        <s v="Chen Kaige"/>
        <s v="James Sheridan"/>
        <s v="Harold Ramis"/>
        <s v="Andrew Davis"/>
        <s v="Jane Campion"/>
        <s v="James Ivory"/>
        <s v="Sidney Pollack"/>
        <s v="Ron Clements"/>
        <s v="Francis Ford Coppola"/>
        <s v="Paul Verhoeven"/>
        <s v="Emile Ardolino"/>
        <s v="Keith Gordon"/>
        <s v="Robert Altmann"/>
        <s v="Martin Brest"/>
        <s v="Gary Trousdale"/>
        <s v="Ron Fricke"/>
        <s v="Barry Levinson"/>
        <s v="Jonathan Demme"/>
        <s v="John Avnet"/>
        <s v="John McTiernan"/>
        <s v="Kevin Costner"/>
        <s v="Katsushiro Otomo"/>
        <s v="Giuseppe Tornatore"/>
        <s v="David Zucker"/>
        <s v="Allan Parker"/>
        <s v="Lawrence Kasdam"/>
        <s v="Frank Oz"/>
        <s v="Isao Takahata"/>
        <s v="Rob Reiner"/>
        <s v="Joe Dante"/>
        <s v="Win Wenders"/>
        <s v="Clive Barker"/>
        <s v="Barry Sonnenfeld"/>
        <s v="Alan Pakula"/>
        <s v="Stanley Kubrick"/>
        <s v="Bernardo Bertolucci"/>
        <s v="Roland Joffé"/>
        <s v="Jean-Jacques Beineix"/>
        <s v="John Huges"/>
        <s v="Woody Allen"/>
        <s v="Rogério Sganzerla"/>
        <s v="Sydney Pollack"/>
        <s v="Akira Kurosawa"/>
        <s v="Elem Klimov"/>
        <s v="Milos Forman"/>
        <s v="Sergio Leone"/>
        <s v="Nelson Pereira dos Santos"/>
        <s v="Ivan Reitman"/>
        <s v="David Lean"/>
        <s v="John Badham"/>
        <s v="Richard Marquand"/>
        <s v="David Cronenberg"/>
        <s v="Allan Pakula"/>
        <s v="John Milius"/>
        <s v="Ingmar Bergman"/>
        <s v="Richard Attenborough"/>
        <s v="James L. Brooks"/>
        <s v="John Carpenter"/>
        <s v="Mario Monicelli"/>
        <s v="Karel Reisz"/>
        <s v="Hugh Hudson"/>
        <s v="Federico Fellini"/>
        <s v="Istvan Szabó"/>
        <s v="Mark Rydell"/>
        <s v="Bob Rafelson"/>
        <s v="Warren Beatty"/>
        <s v="Louis Malle"/>
        <s v="Jim Abrahams"/>
        <s v="Tinto Brass"/>
        <s v="Robert Redford"/>
        <s v="Alan Resnais"/>
        <s v="Irvin Kershner"/>
        <s v="John Landis"/>
        <s v="Héctor Babenco"/>
        <s v="Terry Jones"/>
        <s v="Bob Fosse"/>
        <s v="Cacá Diegues"/>
        <s v="Don Siegel"/>
        <s v="Robert Benton"/>
        <s v="Andrei Tarkovsky"/>
        <s v="Edouard Molinaro"/>
        <s v="Randal Kleiser"/>
        <s v="Hal Ashby"/>
        <s v="Alan Parker"/>
        <s v="Michael Cimino"/>
        <s v="George Lucas"/>
        <s v="Herbert Ross"/>
        <s v="John Sturges"/>
        <s v="Sam Peckimpah"/>
        <s v="Etore Scola"/>
        <s v="John Avildsen"/>
        <s v="Pier Paolo Pasolini"/>
        <s v="Ramesh Sippy"/>
        <s v="Mel Brooks"/>
        <s v="Werner Herzog"/>
        <s v="Tobe Hooper"/>
        <s v="François Truffaut"/>
        <s v="Costa Gravas"/>
        <s v="George Roy Hill"/>
        <s v="Fred Zinnemann"/>
        <s v="William Friedkin"/>
        <s v="Franklin Shaffner"/>
        <s v="John Boorman"/>
        <s v="Franco Zeffirelli"/>
        <s v="Luis Bunuel"/>
        <s v="Elio Petri"/>
        <s v="Peter Bogdanovich"/>
        <s v="Hrishikesh Mukherjee"/>
        <s v="Peter Glenville"/>
        <s v="Joseph Sargent"/>
        <s v="Arthur Hiller"/>
        <s v="Martin Ritt"/>
        <s v="Charles Jarrott"/>
        <s v="Luchino Visconti"/>
        <s v="John Schlesinger"/>
        <s v="Dennis Hopper"/>
        <s v="Peter Yeats"/>
        <s v="Anthony Harvey"/>
        <s v="Carol Reed"/>
        <s v="Blake Edwards"/>
        <s v="Anatoli Litvak"/>
        <s v="Richard Brooks"/>
        <s v="Stanley Kramer"/>
        <s v="Jacques Tati"/>
        <s v="Norman Jewison"/>
        <s v="Robert Aldrich"/>
        <s v="Stuart Rosenberg"/>
        <s v="Glauber Rocha"/>
        <s v="Arthur Penn"/>
        <s v="Gillo Pentecorvo"/>
        <s v="Michelangelo Antonioni"/>
        <s v="Robert Wise"/>
        <s v="Nicholas Ray"/>
        <s v="William Wyler"/>
        <s v="Guy Hamilton"/>
        <s v="George Stevens"/>
        <s v="George Cukor"/>
        <s v="Stanley Donen"/>
        <s v="Joseph Mankiewicz"/>
        <s v="Otto Preminger"/>
        <s v="Jerry Lewis"/>
        <s v="Masaki Kobayashi"/>
        <s v="Lewis Milestone"/>
        <s v="John Ford"/>
        <s v="Anselmo Duarte"/>
        <s v="Orson Welles"/>
        <s v="Robert Mulligan"/>
        <s v="John Frankenheimer"/>
        <s v="J. Lee Tomphson"/>
        <s v="John Huston"/>
        <s v="Alfred Hitchcok"/>
        <s v="Billy Wilder"/>
        <s v="Jean-Luc Goddard"/>
        <s v="Gryigori Chukray"/>
        <s v="Terence Fisher"/>
        <s v="Howard Hawks"/>
        <s v="Irvin S. Yeaworth Jr."/>
        <s v="Kurt Neumann"/>
        <s v="Vincente Minnelli"/>
        <s v="Edward Wood"/>
        <s v="Mark Robson"/>
        <s v="Michael Anderson"/>
        <s v="Cecil B. DeMille"/>
        <s v="Carl Theodor Dreyer"/>
        <s v="Henri-Georges Clouzot"/>
        <s v="Delbert Man"/>
        <s v="Charles Laughton"/>
        <s v="Jules Dassin"/>
        <s v="Elia Kazan"/>
        <s v="Henry Koster"/>
        <s v="Jack Arnold"/>
        <s v="Henry King"/>
        <s v="Tony Richardson"/>
        <s v="Kiarostami Ozu"/>
        <s v="Delmer Daves"/>
        <s v="George Sidney"/>
        <s v="Gene Kelly e Stanley Donen"/>
        <s v="Robert Rossen"/>
        <s v="Roberto Rosselini"/>
        <s v="Laurence Olivier"/>
        <s v="Jean Negulesco"/>
        <s v="Vitorio de Sica"/>
        <s v="Henry Hathaway"/>
        <s v="Richard Wallace"/>
        <s v="Frank Capra"/>
        <s v="Charles Vidor"/>
        <s v="Tay Garnett"/>
        <s v="Robert Siodmack"/>
        <s v="Marcel Carné"/>
        <s v="Sergei Eisenstein"/>
        <s v="Leo McCarey"/>
        <s v="Michael Curtiz"/>
        <s v="Jaques Torneus"/>
        <s v="Ernst Lubitsch"/>
        <s v="Preston Sturges"/>
        <s v="George Waggner"/>
        <s v="Jean Renoir"/>
        <s v="James Algar e outros"/>
        <s v="Charles Chaplin"/>
        <s v="Victor Fleming"/>
        <s v="Micael Curtiz"/>
        <s v="David Hand"/>
        <s v="William Dieterle"/>
        <s v="Leni Riefenstahl"/>
        <s v="Robert Z. Leonard"/>
        <s v="Peter Whale"/>
        <s v="Frank Lloyd"/>
        <s v="Sam Wood"/>
        <s v="Jean Vigo"/>
        <s v="Merian C. Cooper e Ernest B. Schoedsack"/>
        <s v="Rouben Mamoulian"/>
        <s v="Karl Freund"/>
        <s v="Edmund Goulding"/>
        <s v="Wesley Ruggles"/>
        <s v="Tod Browning"/>
        <s v="Fritz Lang"/>
        <s v="James Whale"/>
        <s v="Harry Beaumont"/>
        <s v="Buster Keaton"/>
        <s v="William A. Wellman"/>
        <s v="F.W. Murnau"/>
        <s v="Robert Wiene"/>
        <s v="D.W. Griffith"/>
        <s v="J.J. Abrams" u="1"/>
        <s v="Carl Theodor Dreier" u="1"/>
        <m u="1"/>
        <s v="Denis Vileneuve" u="1"/>
        <s v="John Lasseler" u="1"/>
        <s v="David Griffith" u="1"/>
        <s v="Robert Wise e Jerome Robbins" u="1"/>
        <s v="Chan-wook Park" u="1"/>
        <s v="Joe Wrigth" u="1"/>
        <s v="Joel Coen" u="1"/>
        <s v="Rainer Maria Fassbinder" u="1"/>
        <s v="Nicolas Ray" u="1"/>
        <s v="Ethan Cohen and Joel Coen" u="1"/>
        <s v="Joel e Ethan Coen" u="1"/>
        <s v="Michael Curtiz e Seton Miller" u="1"/>
      </sharedItems>
    </cacheField>
    <cacheField name="Ano" numFmtId="0">
      <sharedItems containsSemiMixedTypes="0" containsString="0" containsNumber="1" containsInteger="1" minValue="1915" maxValue="2020" count="101"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  <n v="1950"/>
        <n v="1949"/>
        <n v="1948"/>
        <n v="1947"/>
        <n v="1946"/>
        <n v="1945"/>
        <n v="1944"/>
        <n v="1943"/>
        <n v="1942"/>
        <n v="1941"/>
        <n v="1940"/>
        <n v="1939"/>
        <n v="1938"/>
        <n v="1937"/>
        <n v="1936"/>
        <n v="1935"/>
        <n v="1934"/>
        <n v="1933"/>
        <n v="1932"/>
        <n v="1931"/>
        <n v="1930"/>
        <n v="1929"/>
        <n v="1928"/>
        <n v="1927"/>
        <n v="1925"/>
        <n v="1924"/>
        <n v="1923"/>
        <n v="1921"/>
        <n v="1920"/>
        <n v="1916"/>
        <n v="1915"/>
      </sharedItems>
    </cacheField>
    <cacheField name="País" numFmtId="0">
      <sharedItems containsBlank="1" count="34">
        <s v="Polônia"/>
        <s v="EUA"/>
        <s v="Coreia do Sul"/>
        <s v="França"/>
        <s v="Índia"/>
        <s v="Líbano"/>
        <s v="Reino Unido"/>
        <s v="Argentina"/>
        <s v="Espanha"/>
        <s v="China"/>
        <s v="Japão"/>
        <s v="Austrália"/>
        <s v="Itália"/>
        <s v="Georgia"/>
        <s v="Suécia"/>
        <s v="Irã"/>
        <s v="Canadá"/>
        <s v="Brasil"/>
        <s v="Alemanha"/>
        <s v="África do Sul"/>
        <s v="Inglaterra"/>
        <s v="Turquia"/>
        <s v="México"/>
        <s v="Taiwan"/>
        <s v="Bósnia e Herzegovnia"/>
        <s v="Irlanda"/>
        <s v="Nova Zelândia"/>
        <s v="URSS"/>
        <s v="Argélia"/>
        <s v="Dinamarca"/>
        <m u="1"/>
        <s v="Bósnia Herzegovnia" u="1"/>
        <s v="França/Itália" u="1"/>
        <s v="Coréia do Sul" u="1"/>
      </sharedItems>
    </cacheField>
    <cacheField name="Título original" numFmtId="0">
      <sharedItems/>
    </cacheField>
    <cacheField name="Gênero" numFmtId="0">
      <sharedItems containsBlank="1" count="14">
        <s v="Drama"/>
        <s v="Guerra"/>
        <s v="Ficção"/>
        <s v="Aventura"/>
        <s v="Animação"/>
        <s v="Policial"/>
        <s v="Terror"/>
        <s v="Musical"/>
        <s v="Ação"/>
        <s v="Comédia"/>
        <s v="Western"/>
        <s v="Suspense"/>
        <s v="Documentário"/>
        <m u="1"/>
      </sharedItems>
    </cacheField>
    <cacheField name="Franquia" numFmtId="0">
      <sharedItems containsBlank="1"/>
    </cacheField>
    <cacheField name="AFI" numFmtId="0">
      <sharedItems containsString="0" containsBlank="1" containsNumber="1" containsInteger="1" minValue="1" maxValue="100"/>
    </cacheField>
    <cacheField name="Rada+" numFmtId="0">
      <sharedItems containsBlank="1"/>
    </cacheField>
    <cacheField name="Oscar" numFmtId="0">
      <sharedItems containsString="0" containsBlank="1" containsNumber="1" containsInteger="1" minValue="1929" maxValue="2019"/>
    </cacheField>
    <cacheField name="Globo de Ouro" numFmtId="0">
      <sharedItems containsString="0" containsBlank="1" containsNumber="1" containsInteger="1" minValue="1944" maxValue="2019"/>
    </cacheField>
    <cacheField name="IMDB" numFmtId="0">
      <sharedItems containsString="0" containsBlank="1" containsNumber="1" containsInteger="1" minValue="1" maxValue="250"/>
    </cacheField>
    <cacheField name="ICM" numFmtId="0">
      <sharedItems containsString="0" containsBlank="1" containsNumber="1" containsInteger="1" minValue="1" maxValue="100"/>
    </cacheField>
    <cacheField name="Total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4">
  <r>
    <x v="0"/>
    <n v="1"/>
    <m/>
    <x v="0"/>
    <x v="0"/>
    <x v="0"/>
    <s v="Hejter"/>
    <x v="0"/>
    <m/>
    <m/>
    <s v="B"/>
    <m/>
    <m/>
    <m/>
    <m/>
    <n v="1"/>
  </r>
  <r>
    <x v="1"/>
    <m/>
    <m/>
    <x v="1"/>
    <x v="1"/>
    <x v="1"/>
    <s v="1917"/>
    <x v="1"/>
    <m/>
    <m/>
    <m/>
    <m/>
    <m/>
    <n v="98"/>
    <m/>
    <n v="1"/>
  </r>
  <r>
    <x v="2"/>
    <m/>
    <m/>
    <x v="2"/>
    <x v="1"/>
    <x v="1"/>
    <s v="Ad Astra"/>
    <x v="2"/>
    <m/>
    <m/>
    <m/>
    <m/>
    <m/>
    <m/>
    <m/>
    <n v="0"/>
  </r>
  <r>
    <x v="3"/>
    <n v="1"/>
    <m/>
    <x v="3"/>
    <x v="1"/>
    <x v="1"/>
    <s v="Joker"/>
    <x v="2"/>
    <m/>
    <m/>
    <m/>
    <m/>
    <m/>
    <n v="60"/>
    <m/>
    <n v="1"/>
  </r>
  <r>
    <x v="4"/>
    <n v="1"/>
    <m/>
    <x v="4"/>
    <x v="1"/>
    <x v="1"/>
    <s v="Two popes"/>
    <x v="0"/>
    <m/>
    <m/>
    <s v="B"/>
    <m/>
    <m/>
    <m/>
    <m/>
    <n v="1"/>
  </r>
  <r>
    <x v="5"/>
    <m/>
    <m/>
    <x v="5"/>
    <x v="1"/>
    <x v="1"/>
    <s v="Ford vs Ferrari"/>
    <x v="3"/>
    <m/>
    <m/>
    <m/>
    <m/>
    <m/>
    <n v="202"/>
    <m/>
    <n v="1"/>
  </r>
  <r>
    <x v="6"/>
    <m/>
    <m/>
    <x v="6"/>
    <x v="1"/>
    <x v="1"/>
    <s v="Klaus"/>
    <x v="4"/>
    <m/>
    <m/>
    <m/>
    <m/>
    <m/>
    <n v="185"/>
    <m/>
    <n v="1"/>
  </r>
  <r>
    <x v="7"/>
    <n v="1"/>
    <m/>
    <x v="7"/>
    <x v="1"/>
    <x v="1"/>
    <s v="The irishman"/>
    <x v="0"/>
    <m/>
    <m/>
    <s v="A"/>
    <m/>
    <m/>
    <m/>
    <m/>
    <n v="1"/>
  </r>
  <r>
    <x v="8"/>
    <n v="1"/>
    <m/>
    <x v="8"/>
    <x v="1"/>
    <x v="2"/>
    <s v="Gisaengchung"/>
    <x v="0"/>
    <m/>
    <m/>
    <s v="A"/>
    <m/>
    <m/>
    <n v="30"/>
    <m/>
    <n v="2"/>
  </r>
  <r>
    <x v="9"/>
    <m/>
    <m/>
    <x v="9"/>
    <x v="1"/>
    <x v="3"/>
    <s v="Portrait de la jeune fille en feu"/>
    <x v="0"/>
    <m/>
    <m/>
    <m/>
    <m/>
    <m/>
    <n v="237"/>
    <m/>
    <n v="1"/>
  </r>
  <r>
    <x v="10"/>
    <m/>
    <m/>
    <x v="10"/>
    <x v="1"/>
    <x v="1"/>
    <s v="Avengers: Endgame"/>
    <x v="2"/>
    <m/>
    <m/>
    <m/>
    <m/>
    <m/>
    <n v="75"/>
    <m/>
    <n v="1"/>
  </r>
  <r>
    <x v="11"/>
    <m/>
    <m/>
    <x v="11"/>
    <x v="2"/>
    <x v="4"/>
    <s v="Andhadhun"/>
    <x v="5"/>
    <m/>
    <m/>
    <m/>
    <m/>
    <m/>
    <n v="192"/>
    <m/>
    <n v="1"/>
  </r>
  <r>
    <x v="12"/>
    <n v="1"/>
    <m/>
    <x v="12"/>
    <x v="2"/>
    <x v="1"/>
    <s v="Bird box"/>
    <x v="2"/>
    <m/>
    <m/>
    <m/>
    <m/>
    <m/>
    <m/>
    <m/>
    <n v="0"/>
  </r>
  <r>
    <x v="13"/>
    <m/>
    <m/>
    <x v="13"/>
    <x v="2"/>
    <x v="1"/>
    <s v="Bohemian Rhapsody"/>
    <x v="0"/>
    <m/>
    <m/>
    <m/>
    <m/>
    <n v="2019"/>
    <m/>
    <m/>
    <n v="1"/>
  </r>
  <r>
    <x v="14"/>
    <m/>
    <m/>
    <x v="14"/>
    <x v="2"/>
    <x v="5"/>
    <s v="Capharnaüm "/>
    <x v="0"/>
    <m/>
    <m/>
    <m/>
    <m/>
    <m/>
    <n v="84"/>
    <m/>
    <n v="1"/>
  </r>
  <r>
    <x v="15"/>
    <n v="1"/>
    <m/>
    <x v="15"/>
    <x v="2"/>
    <x v="1"/>
    <s v="Death wish"/>
    <x v="5"/>
    <m/>
    <m/>
    <m/>
    <m/>
    <m/>
    <m/>
    <m/>
    <n v="0"/>
  </r>
  <r>
    <x v="16"/>
    <m/>
    <m/>
    <x v="16"/>
    <x v="2"/>
    <x v="1"/>
    <s v="Green book"/>
    <x v="0"/>
    <m/>
    <m/>
    <m/>
    <n v="2019"/>
    <m/>
    <n v="130"/>
    <m/>
    <n v="2"/>
  </r>
  <r>
    <x v="17"/>
    <m/>
    <m/>
    <x v="17"/>
    <x v="2"/>
    <x v="1"/>
    <s v="Spider-Man: Into the Spider-Verse"/>
    <x v="4"/>
    <m/>
    <m/>
    <m/>
    <m/>
    <m/>
    <n v="67"/>
    <m/>
    <n v="1"/>
  </r>
  <r>
    <x v="18"/>
    <m/>
    <m/>
    <x v="18"/>
    <x v="2"/>
    <x v="1"/>
    <s v="Avengers: Infinity War"/>
    <x v="2"/>
    <s v="Vingadores"/>
    <m/>
    <m/>
    <m/>
    <m/>
    <n v="64"/>
    <m/>
    <n v="1"/>
  </r>
  <r>
    <x v="19"/>
    <m/>
    <m/>
    <x v="19"/>
    <x v="3"/>
    <x v="1"/>
    <s v="The shape of water"/>
    <x v="0"/>
    <m/>
    <m/>
    <m/>
    <n v="2018"/>
    <m/>
    <m/>
    <m/>
    <n v="1"/>
  </r>
  <r>
    <x v="20"/>
    <m/>
    <m/>
    <x v="20"/>
    <x v="3"/>
    <x v="1"/>
    <s v="Get Out"/>
    <x v="6"/>
    <m/>
    <m/>
    <m/>
    <m/>
    <m/>
    <m/>
    <m/>
    <n v="0"/>
  </r>
  <r>
    <x v="21"/>
    <n v="1"/>
    <m/>
    <x v="21"/>
    <x v="3"/>
    <x v="6"/>
    <s v="Dunkirk"/>
    <x v="1"/>
    <m/>
    <m/>
    <s v="B"/>
    <m/>
    <m/>
    <m/>
    <m/>
    <n v="1"/>
  </r>
  <r>
    <x v="22"/>
    <n v="1"/>
    <m/>
    <x v="5"/>
    <x v="3"/>
    <x v="1"/>
    <s v="Logan"/>
    <x v="3"/>
    <s v="X-men"/>
    <m/>
    <m/>
    <m/>
    <m/>
    <n v="217"/>
    <m/>
    <n v="1"/>
  </r>
  <r>
    <x v="23"/>
    <n v="1"/>
    <m/>
    <x v="22"/>
    <x v="3"/>
    <x v="7"/>
    <s v="Neve negra"/>
    <x v="0"/>
    <m/>
    <m/>
    <s v="A"/>
    <m/>
    <m/>
    <m/>
    <m/>
    <n v="1"/>
  </r>
  <r>
    <x v="24"/>
    <n v="1"/>
    <m/>
    <x v="23"/>
    <x v="3"/>
    <x v="6"/>
    <s v="Darkest hour"/>
    <x v="1"/>
    <m/>
    <m/>
    <s v="B"/>
    <m/>
    <m/>
    <m/>
    <m/>
    <n v="1"/>
  </r>
  <r>
    <x v="25"/>
    <n v="1"/>
    <m/>
    <x v="24"/>
    <x v="3"/>
    <x v="7"/>
    <s v="El otro hermano"/>
    <x v="0"/>
    <m/>
    <m/>
    <s v="B"/>
    <m/>
    <m/>
    <m/>
    <m/>
    <n v="1"/>
  </r>
  <r>
    <x v="26"/>
    <n v="1"/>
    <m/>
    <x v="25"/>
    <x v="3"/>
    <x v="8"/>
    <s v="Orbita 9"/>
    <x v="2"/>
    <m/>
    <m/>
    <m/>
    <m/>
    <m/>
    <m/>
    <m/>
    <n v="0"/>
  </r>
  <r>
    <x v="27"/>
    <n v="1"/>
    <m/>
    <x v="26"/>
    <x v="3"/>
    <x v="1"/>
    <s v="Roma"/>
    <x v="0"/>
    <m/>
    <m/>
    <s v="A"/>
    <m/>
    <m/>
    <m/>
    <m/>
    <n v="1"/>
  </r>
  <r>
    <x v="28"/>
    <n v="1"/>
    <m/>
    <x v="27"/>
    <x v="3"/>
    <x v="1"/>
    <s v="Shimmer lake"/>
    <x v="5"/>
    <m/>
    <m/>
    <s v="B"/>
    <m/>
    <m/>
    <m/>
    <m/>
    <n v="1"/>
  </r>
  <r>
    <x v="29"/>
    <n v="1"/>
    <m/>
    <x v="28"/>
    <x v="3"/>
    <x v="1"/>
    <s v="The post"/>
    <x v="0"/>
    <m/>
    <m/>
    <m/>
    <m/>
    <m/>
    <m/>
    <m/>
    <n v="0"/>
  </r>
  <r>
    <x v="30"/>
    <m/>
    <m/>
    <x v="29"/>
    <x v="3"/>
    <x v="1"/>
    <s v="Three Billboards Outside Ebbing, Missouri"/>
    <x v="0"/>
    <m/>
    <m/>
    <m/>
    <m/>
    <n v="2018"/>
    <n v="152"/>
    <m/>
    <n v="2"/>
  </r>
  <r>
    <x v="31"/>
    <m/>
    <m/>
    <x v="30"/>
    <x v="3"/>
    <x v="4"/>
    <s v="Vikram Vedha"/>
    <x v="3"/>
    <m/>
    <m/>
    <m/>
    <m/>
    <m/>
    <n v="184"/>
    <m/>
    <n v="1"/>
  </r>
  <r>
    <x v="32"/>
    <n v="1"/>
    <m/>
    <x v="31"/>
    <x v="3"/>
    <x v="1"/>
    <s v="Coco"/>
    <x v="4"/>
    <m/>
    <m/>
    <s v="B"/>
    <m/>
    <m/>
    <n v="76"/>
    <m/>
    <n v="2"/>
  </r>
  <r>
    <x v="33"/>
    <n v="1"/>
    <m/>
    <x v="32"/>
    <x v="4"/>
    <x v="1"/>
    <s v="Arrival"/>
    <x v="0"/>
    <m/>
    <m/>
    <s v="B"/>
    <m/>
    <m/>
    <m/>
    <m/>
    <n v="1"/>
  </r>
  <r>
    <x v="34"/>
    <m/>
    <m/>
    <x v="33"/>
    <x v="4"/>
    <x v="9"/>
    <s v="Ah-ga-ssi"/>
    <x v="0"/>
    <m/>
    <m/>
    <m/>
    <m/>
    <m/>
    <n v="221"/>
    <m/>
    <n v="1"/>
  </r>
  <r>
    <x v="35"/>
    <m/>
    <m/>
    <x v="34"/>
    <x v="4"/>
    <x v="10"/>
    <s v="Koe no katachi"/>
    <x v="4"/>
    <m/>
    <m/>
    <m/>
    <m/>
    <m/>
    <n v="250"/>
    <m/>
    <n v="1"/>
  </r>
  <r>
    <x v="36"/>
    <m/>
    <m/>
    <x v="35"/>
    <x v="4"/>
    <x v="1"/>
    <s v="Hacksaw Ridge"/>
    <x v="0"/>
    <m/>
    <m/>
    <m/>
    <m/>
    <m/>
    <n v="190"/>
    <m/>
    <n v="1"/>
  </r>
  <r>
    <x v="37"/>
    <m/>
    <m/>
    <x v="36"/>
    <x v="4"/>
    <x v="4"/>
    <s v="Dangal"/>
    <x v="0"/>
    <m/>
    <m/>
    <m/>
    <m/>
    <m/>
    <n v="95"/>
    <m/>
    <n v="1"/>
  </r>
  <r>
    <x v="38"/>
    <n v="1"/>
    <m/>
    <x v="37"/>
    <x v="4"/>
    <x v="1"/>
    <s v="Money"/>
    <x v="5"/>
    <m/>
    <m/>
    <m/>
    <m/>
    <m/>
    <m/>
    <m/>
    <n v="0"/>
  </r>
  <r>
    <x v="39"/>
    <n v="1"/>
    <m/>
    <x v="38"/>
    <x v="4"/>
    <x v="1"/>
    <s v="La La Land"/>
    <x v="7"/>
    <m/>
    <m/>
    <m/>
    <m/>
    <m/>
    <m/>
    <m/>
    <n v="0"/>
  </r>
  <r>
    <x v="40"/>
    <m/>
    <m/>
    <x v="39"/>
    <x v="4"/>
    <x v="1"/>
    <s v="Moonlight"/>
    <x v="0"/>
    <m/>
    <m/>
    <m/>
    <n v="2017"/>
    <n v="2017"/>
    <m/>
    <m/>
    <n v="2"/>
  </r>
  <r>
    <x v="41"/>
    <n v="1"/>
    <m/>
    <x v="40"/>
    <x v="4"/>
    <x v="7"/>
    <s v="Al final del túnel"/>
    <x v="0"/>
    <m/>
    <m/>
    <s v="A"/>
    <m/>
    <m/>
    <m/>
    <m/>
    <n v="1"/>
  </r>
  <r>
    <x v="42"/>
    <n v="1"/>
    <m/>
    <x v="41"/>
    <x v="4"/>
    <x v="8"/>
    <s v="Contratiempo"/>
    <x v="5"/>
    <m/>
    <m/>
    <s v="A"/>
    <m/>
    <m/>
    <n v="242"/>
    <m/>
    <n v="2"/>
  </r>
  <r>
    <x v="43"/>
    <n v="1"/>
    <m/>
    <x v="42"/>
    <x v="4"/>
    <x v="8"/>
    <s v="A perfect day"/>
    <x v="1"/>
    <m/>
    <m/>
    <m/>
    <m/>
    <m/>
    <m/>
    <m/>
    <n v="0"/>
  </r>
  <r>
    <x v="44"/>
    <m/>
    <m/>
    <x v="43"/>
    <x v="4"/>
    <x v="10"/>
    <s v="Kimi no na wa"/>
    <x v="4"/>
    <m/>
    <m/>
    <m/>
    <m/>
    <m/>
    <n v="74"/>
    <m/>
    <n v="1"/>
  </r>
  <r>
    <x v="45"/>
    <m/>
    <m/>
    <x v="44"/>
    <x v="4"/>
    <x v="1"/>
    <s v="Zootopia"/>
    <x v="4"/>
    <m/>
    <m/>
    <m/>
    <m/>
    <m/>
    <m/>
    <m/>
    <n v="0"/>
  </r>
  <r>
    <x v="46"/>
    <m/>
    <m/>
    <x v="45"/>
    <x v="5"/>
    <x v="4"/>
    <s v="Drishyam "/>
    <x v="5"/>
    <m/>
    <m/>
    <m/>
    <m/>
    <m/>
    <n v="241"/>
    <m/>
    <n v="1"/>
  </r>
  <r>
    <x v="47"/>
    <n v="1"/>
    <m/>
    <x v="28"/>
    <x v="5"/>
    <x v="1"/>
    <s v="Bridge of spies"/>
    <x v="0"/>
    <m/>
    <m/>
    <m/>
    <m/>
    <m/>
    <m/>
    <m/>
    <n v="0"/>
  </r>
  <r>
    <x v="48"/>
    <n v="1"/>
    <m/>
    <x v="46"/>
    <x v="5"/>
    <x v="1"/>
    <s v="Eye in the Sky"/>
    <x v="1"/>
    <m/>
    <m/>
    <s v="B"/>
    <m/>
    <m/>
    <m/>
    <m/>
    <n v="1"/>
  </r>
  <r>
    <x v="49"/>
    <m/>
    <m/>
    <x v="47"/>
    <x v="5"/>
    <x v="1"/>
    <s v="Inside Out"/>
    <x v="4"/>
    <m/>
    <m/>
    <m/>
    <m/>
    <m/>
    <n v="160"/>
    <m/>
    <n v="1"/>
  </r>
  <r>
    <x v="50"/>
    <n v="1"/>
    <m/>
    <x v="48"/>
    <x v="5"/>
    <x v="6"/>
    <s v="Kingsman: the secret service"/>
    <x v="8"/>
    <s v="Kingsman"/>
    <m/>
    <m/>
    <m/>
    <m/>
    <m/>
    <m/>
    <n v="0"/>
  </r>
  <r>
    <x v="51"/>
    <n v="1"/>
    <m/>
    <x v="49"/>
    <x v="5"/>
    <x v="11"/>
    <s v="Mad Max: Fury Road"/>
    <x v="3"/>
    <s v="Mad Max"/>
    <m/>
    <m/>
    <m/>
    <m/>
    <n v="206"/>
    <m/>
    <n v="1"/>
  </r>
  <r>
    <x v="52"/>
    <m/>
    <m/>
    <x v="50"/>
    <x v="5"/>
    <x v="1"/>
    <s v="Room"/>
    <x v="0"/>
    <m/>
    <m/>
    <m/>
    <m/>
    <m/>
    <n v="175"/>
    <m/>
    <n v="1"/>
  </r>
  <r>
    <x v="53"/>
    <n v="1"/>
    <m/>
    <x v="51"/>
    <x v="5"/>
    <x v="1"/>
    <s v="The Revenant"/>
    <x v="3"/>
    <m/>
    <m/>
    <s v="A"/>
    <m/>
    <n v="2016"/>
    <m/>
    <m/>
    <n v="2"/>
  </r>
  <r>
    <x v="54"/>
    <n v="1"/>
    <m/>
    <x v="52"/>
    <x v="5"/>
    <x v="1"/>
    <s v="The martian"/>
    <x v="2"/>
    <m/>
    <m/>
    <s v="B"/>
    <m/>
    <m/>
    <m/>
    <m/>
    <n v="1"/>
  </r>
  <r>
    <x v="55"/>
    <m/>
    <m/>
    <x v="53"/>
    <x v="5"/>
    <x v="1"/>
    <s v="Spotlight"/>
    <x v="0"/>
    <m/>
    <m/>
    <m/>
    <n v="2016"/>
    <m/>
    <n v="225"/>
    <m/>
    <n v="2"/>
  </r>
  <r>
    <x v="56"/>
    <n v="1"/>
    <m/>
    <x v="54"/>
    <x v="5"/>
    <x v="1"/>
    <s v="Star Wars: Episode VII - The Force Awakens"/>
    <x v="3"/>
    <s v="Star Wars"/>
    <m/>
    <m/>
    <m/>
    <m/>
    <m/>
    <m/>
    <n v="0"/>
  </r>
  <r>
    <x v="57"/>
    <n v="1"/>
    <m/>
    <x v="51"/>
    <x v="6"/>
    <x v="1"/>
    <s v="Birdman"/>
    <x v="0"/>
    <m/>
    <m/>
    <m/>
    <n v="2015"/>
    <m/>
    <m/>
    <m/>
    <n v="1"/>
  </r>
  <r>
    <x v="58"/>
    <m/>
    <m/>
    <x v="55"/>
    <x v="6"/>
    <x v="1"/>
    <s v="Boyhood"/>
    <x v="0"/>
    <m/>
    <m/>
    <m/>
    <m/>
    <n v="2015"/>
    <m/>
    <m/>
    <n v="1"/>
  </r>
  <r>
    <x v="59"/>
    <m/>
    <m/>
    <x v="56"/>
    <x v="6"/>
    <x v="1"/>
    <s v="Ex Machina"/>
    <x v="0"/>
    <m/>
    <m/>
    <m/>
    <m/>
    <m/>
    <m/>
    <m/>
    <n v="0"/>
  </r>
  <r>
    <x v="60"/>
    <n v="1"/>
    <m/>
    <x v="21"/>
    <x v="6"/>
    <x v="1"/>
    <s v="Interstellar"/>
    <x v="2"/>
    <m/>
    <m/>
    <s v="B"/>
    <m/>
    <m/>
    <n v="29"/>
    <m/>
    <n v="2"/>
  </r>
  <r>
    <x v="61"/>
    <m/>
    <m/>
    <x v="57"/>
    <x v="6"/>
    <x v="1"/>
    <s v="Nightcrawler"/>
    <x v="0"/>
    <m/>
    <m/>
    <m/>
    <m/>
    <m/>
    <m/>
    <m/>
    <n v="0"/>
  </r>
  <r>
    <x v="62"/>
    <n v="1"/>
    <m/>
    <x v="58"/>
    <x v="6"/>
    <x v="1"/>
    <s v="The Grand Budapest Hotel"/>
    <x v="9"/>
    <m/>
    <m/>
    <s v="A"/>
    <m/>
    <m/>
    <n v="189"/>
    <m/>
    <n v="2"/>
  </r>
  <r>
    <x v="63"/>
    <m/>
    <m/>
    <x v="59"/>
    <x v="6"/>
    <x v="7"/>
    <s v="Relatos salvajes"/>
    <x v="0"/>
    <m/>
    <m/>
    <m/>
    <m/>
    <m/>
    <n v="182"/>
    <m/>
    <n v="1"/>
  </r>
  <r>
    <x v="64"/>
    <n v="1"/>
    <m/>
    <x v="60"/>
    <x v="6"/>
    <x v="1"/>
    <s v="RoboCop"/>
    <x v="2"/>
    <m/>
    <m/>
    <m/>
    <m/>
    <m/>
    <m/>
    <m/>
    <n v="0"/>
  </r>
  <r>
    <x v="65"/>
    <n v="1"/>
    <m/>
    <x v="61"/>
    <x v="6"/>
    <x v="2"/>
    <s v="Kkeutkkaji Ganda"/>
    <x v="5"/>
    <m/>
    <m/>
    <s v="A"/>
    <m/>
    <m/>
    <m/>
    <m/>
    <n v="1"/>
  </r>
  <r>
    <x v="66"/>
    <m/>
    <m/>
    <x v="62"/>
    <x v="6"/>
    <x v="1"/>
    <s v="The Lego Movie"/>
    <x v="4"/>
    <m/>
    <m/>
    <m/>
    <m/>
    <m/>
    <m/>
    <m/>
    <n v="0"/>
  </r>
  <r>
    <x v="67"/>
    <m/>
    <m/>
    <x v="38"/>
    <x v="6"/>
    <x v="1"/>
    <s v="Whiplash"/>
    <x v="0"/>
    <m/>
    <m/>
    <m/>
    <m/>
    <m/>
    <n v="45"/>
    <m/>
    <n v="1"/>
  </r>
  <r>
    <x v="68"/>
    <m/>
    <m/>
    <x v="63"/>
    <x v="7"/>
    <x v="1"/>
    <s v="12 Years a Slave"/>
    <x v="0"/>
    <m/>
    <m/>
    <m/>
    <n v="2014"/>
    <n v="2014"/>
    <n v="204"/>
    <m/>
    <n v="3"/>
  </r>
  <r>
    <x v="69"/>
    <n v="1"/>
    <m/>
    <x v="64"/>
    <x v="7"/>
    <x v="12"/>
    <s v="La grande bellezza"/>
    <x v="0"/>
    <m/>
    <m/>
    <s v="B"/>
    <m/>
    <m/>
    <m/>
    <m/>
    <n v="1"/>
  </r>
  <r>
    <x v="70"/>
    <n v="1"/>
    <m/>
    <x v="65"/>
    <x v="7"/>
    <x v="1"/>
    <s v="Elysium"/>
    <x v="2"/>
    <m/>
    <m/>
    <s v="B"/>
    <m/>
    <m/>
    <m/>
    <m/>
    <n v="1"/>
  </r>
  <r>
    <x v="71"/>
    <n v="1"/>
    <m/>
    <x v="26"/>
    <x v="7"/>
    <x v="1"/>
    <s v="Gravity"/>
    <x v="2"/>
    <m/>
    <m/>
    <s v="A"/>
    <m/>
    <m/>
    <m/>
    <m/>
    <n v="1"/>
  </r>
  <r>
    <x v="72"/>
    <n v="1"/>
    <m/>
    <x v="7"/>
    <x v="7"/>
    <x v="1"/>
    <s v="The Wolf of Wall Street"/>
    <x v="0"/>
    <m/>
    <m/>
    <s v="B"/>
    <m/>
    <m/>
    <n v="141"/>
    <m/>
    <n v="2"/>
  </r>
  <r>
    <x v="73"/>
    <m/>
    <m/>
    <x v="32"/>
    <x v="7"/>
    <x v="1"/>
    <s v="Prisoners "/>
    <x v="5"/>
    <m/>
    <m/>
    <m/>
    <m/>
    <m/>
    <n v="197"/>
    <m/>
    <n v="1"/>
  </r>
  <r>
    <x v="74"/>
    <m/>
    <m/>
    <x v="66"/>
    <x v="7"/>
    <x v="1"/>
    <s v="Rush "/>
    <x v="3"/>
    <m/>
    <m/>
    <m/>
    <m/>
    <m/>
    <n v="220"/>
    <m/>
    <n v="1"/>
  </r>
  <r>
    <x v="75"/>
    <m/>
    <m/>
    <x v="67"/>
    <x v="7"/>
    <x v="13"/>
    <s v="Mandariinid"/>
    <x v="0"/>
    <m/>
    <m/>
    <m/>
    <m/>
    <m/>
    <n v="248"/>
    <m/>
    <n v="1"/>
  </r>
  <r>
    <x v="76"/>
    <n v="1"/>
    <m/>
    <x v="1"/>
    <x v="8"/>
    <x v="1"/>
    <s v="Skyfall"/>
    <x v="3"/>
    <s v="James Bond"/>
    <m/>
    <s v="A"/>
    <m/>
    <m/>
    <m/>
    <m/>
    <n v="1"/>
  </r>
  <r>
    <x v="77"/>
    <m/>
    <m/>
    <x v="68"/>
    <x v="8"/>
    <x v="14"/>
    <s v="Jagten"/>
    <x v="0"/>
    <m/>
    <m/>
    <m/>
    <m/>
    <m/>
    <n v="96"/>
    <m/>
    <n v="1"/>
  </r>
  <r>
    <x v="78"/>
    <n v="1"/>
    <m/>
    <x v="69"/>
    <x v="8"/>
    <x v="1"/>
    <s v="LIfe of Pi"/>
    <x v="0"/>
    <m/>
    <m/>
    <s v="A"/>
    <m/>
    <m/>
    <m/>
    <m/>
    <n v="1"/>
  </r>
  <r>
    <x v="79"/>
    <n v="1"/>
    <m/>
    <x v="70"/>
    <x v="8"/>
    <x v="1"/>
    <s v="Argo"/>
    <x v="0"/>
    <m/>
    <m/>
    <m/>
    <n v="2013"/>
    <n v="2013"/>
    <m/>
    <m/>
    <n v="2"/>
  </r>
  <r>
    <x v="80"/>
    <m/>
    <m/>
    <x v="21"/>
    <x v="8"/>
    <x v="1"/>
    <s v="The Dark Knight Rises"/>
    <x v="3"/>
    <s v="Batman"/>
    <m/>
    <m/>
    <m/>
    <m/>
    <n v="71"/>
    <m/>
    <n v="1"/>
  </r>
  <r>
    <x v="81"/>
    <n v="1"/>
    <m/>
    <x v="71"/>
    <x v="8"/>
    <x v="1"/>
    <s v="Django unchained"/>
    <x v="0"/>
    <m/>
    <m/>
    <m/>
    <m/>
    <m/>
    <n v="58"/>
    <m/>
    <n v="1"/>
  </r>
  <r>
    <x v="82"/>
    <m/>
    <m/>
    <x v="72"/>
    <x v="8"/>
    <x v="1"/>
    <s v="Her"/>
    <x v="2"/>
    <m/>
    <m/>
    <m/>
    <m/>
    <m/>
    <m/>
    <m/>
    <n v="0"/>
  </r>
  <r>
    <x v="83"/>
    <m/>
    <m/>
    <x v="73"/>
    <x v="8"/>
    <x v="4"/>
    <s v="Gangs of Wasseypur"/>
    <x v="5"/>
    <m/>
    <m/>
    <m/>
    <m/>
    <m/>
    <n v="232"/>
    <m/>
    <n v="1"/>
  </r>
  <r>
    <x v="84"/>
    <n v="1"/>
    <m/>
    <x v="74"/>
    <x v="8"/>
    <x v="1"/>
    <s v="Gone Girl"/>
    <x v="0"/>
    <m/>
    <m/>
    <s v="B"/>
    <m/>
    <m/>
    <n v="188"/>
    <m/>
    <n v="2"/>
  </r>
  <r>
    <x v="85"/>
    <n v="1"/>
    <m/>
    <x v="28"/>
    <x v="8"/>
    <x v="1"/>
    <s v="Lincoln"/>
    <x v="0"/>
    <m/>
    <m/>
    <m/>
    <m/>
    <m/>
    <m/>
    <m/>
    <n v="0"/>
  </r>
  <r>
    <x v="86"/>
    <n v="1"/>
    <m/>
    <x v="75"/>
    <x v="8"/>
    <x v="1"/>
    <s v="The great Gatsby"/>
    <x v="0"/>
    <m/>
    <m/>
    <s v="A"/>
    <m/>
    <m/>
    <m/>
    <m/>
    <n v="1"/>
  </r>
  <r>
    <x v="87"/>
    <n v="1"/>
    <m/>
    <x v="76"/>
    <x v="8"/>
    <x v="1"/>
    <s v="Flight"/>
    <x v="0"/>
    <m/>
    <m/>
    <s v="A"/>
    <m/>
    <m/>
    <m/>
    <m/>
    <n v="1"/>
  </r>
  <r>
    <x v="88"/>
    <m/>
    <m/>
    <x v="77"/>
    <x v="8"/>
    <x v="1"/>
    <s v="Les Misérables"/>
    <x v="0"/>
    <m/>
    <m/>
    <m/>
    <m/>
    <m/>
    <m/>
    <m/>
    <n v="0"/>
  </r>
  <r>
    <x v="89"/>
    <n v="1"/>
    <m/>
    <x v="7"/>
    <x v="9"/>
    <x v="1"/>
    <s v="Hugo"/>
    <x v="0"/>
    <m/>
    <m/>
    <s v="A"/>
    <m/>
    <m/>
    <m/>
    <m/>
    <n v="1"/>
  </r>
  <r>
    <x v="90"/>
    <n v="1"/>
    <m/>
    <x v="78"/>
    <x v="9"/>
    <x v="15"/>
    <s v="Jodaeiye Nader az Simin"/>
    <x v="0"/>
    <m/>
    <m/>
    <m/>
    <m/>
    <m/>
    <n v="114"/>
    <m/>
    <n v="1"/>
  </r>
  <r>
    <x v="91"/>
    <m/>
    <m/>
    <x v="79"/>
    <x v="9"/>
    <x v="1"/>
    <s v="Drive"/>
    <x v="0"/>
    <m/>
    <m/>
    <m/>
    <m/>
    <m/>
    <m/>
    <m/>
    <n v="0"/>
  </r>
  <r>
    <x v="92"/>
    <m/>
    <m/>
    <x v="80"/>
    <x v="9"/>
    <x v="1"/>
    <s v="Warrior "/>
    <x v="0"/>
    <m/>
    <m/>
    <m/>
    <m/>
    <m/>
    <n v="161"/>
    <m/>
    <n v="1"/>
  </r>
  <r>
    <x v="93"/>
    <n v="1"/>
    <m/>
    <x v="81"/>
    <x v="9"/>
    <x v="1"/>
    <s v="Harry Potter and the Deathly Hallows: Part 2"/>
    <x v="3"/>
    <s v="Harry Potter"/>
    <m/>
    <m/>
    <m/>
    <m/>
    <n v="214"/>
    <n v="97"/>
    <n v="2"/>
  </r>
  <r>
    <x v="94"/>
    <m/>
    <m/>
    <x v="82"/>
    <x v="9"/>
    <x v="3"/>
    <s v="Intouchables"/>
    <x v="0"/>
    <m/>
    <m/>
    <m/>
    <m/>
    <m/>
    <n v="44"/>
    <m/>
    <n v="1"/>
  </r>
  <r>
    <x v="95"/>
    <n v="1"/>
    <m/>
    <x v="83"/>
    <x v="9"/>
    <x v="1"/>
    <s v="MI ghost protocol"/>
    <x v="3"/>
    <m/>
    <m/>
    <s v="B"/>
    <m/>
    <m/>
    <m/>
    <m/>
    <n v="1"/>
  </r>
  <r>
    <x v="96"/>
    <n v="1"/>
    <m/>
    <x v="84"/>
    <x v="9"/>
    <x v="1"/>
    <s v="The Artist"/>
    <x v="0"/>
    <m/>
    <m/>
    <s v="B"/>
    <n v="2012"/>
    <m/>
    <m/>
    <m/>
    <n v="2"/>
  </r>
  <r>
    <x v="97"/>
    <m/>
    <m/>
    <x v="85"/>
    <x v="9"/>
    <x v="1"/>
    <s v="The Descendants"/>
    <x v="9"/>
    <m/>
    <m/>
    <m/>
    <m/>
    <n v="2012"/>
    <m/>
    <m/>
    <n v="1"/>
  </r>
  <r>
    <x v="98"/>
    <n v="1"/>
    <m/>
    <x v="21"/>
    <x v="10"/>
    <x v="1"/>
    <s v="Inception"/>
    <x v="3"/>
    <m/>
    <m/>
    <s v="B"/>
    <m/>
    <m/>
    <n v="13"/>
    <n v="8"/>
    <n v="3"/>
  </r>
  <r>
    <x v="99"/>
    <n v="1"/>
    <m/>
    <x v="74"/>
    <x v="10"/>
    <x v="1"/>
    <s v="The social network"/>
    <x v="0"/>
    <m/>
    <m/>
    <s v="B"/>
    <m/>
    <n v="2011"/>
    <m/>
    <n v="69"/>
    <n v="3"/>
  </r>
  <r>
    <x v="100"/>
    <n v="1"/>
    <m/>
    <x v="86"/>
    <x v="10"/>
    <x v="1"/>
    <s v="True grit"/>
    <x v="10"/>
    <m/>
    <m/>
    <s v="B"/>
    <m/>
    <m/>
    <m/>
    <m/>
    <n v="1"/>
  </r>
  <r>
    <x v="101"/>
    <n v="1"/>
    <m/>
    <x v="87"/>
    <x v="10"/>
    <x v="1"/>
    <s v="Black swan"/>
    <x v="0"/>
    <m/>
    <m/>
    <s v="B"/>
    <m/>
    <m/>
    <m/>
    <n v="87"/>
    <n v="2"/>
  </r>
  <r>
    <x v="102"/>
    <m/>
    <m/>
    <x v="88"/>
    <x v="10"/>
    <x v="1"/>
    <s v="How to Train Your Dragon"/>
    <x v="4"/>
    <m/>
    <m/>
    <m/>
    <m/>
    <m/>
    <n v="201"/>
    <m/>
    <n v="1"/>
  </r>
  <r>
    <x v="103"/>
    <n v="1"/>
    <m/>
    <x v="89"/>
    <x v="10"/>
    <x v="1"/>
    <s v="Let me in"/>
    <x v="6"/>
    <m/>
    <m/>
    <s v="A"/>
    <m/>
    <m/>
    <m/>
    <m/>
    <n v="1"/>
  </r>
  <r>
    <x v="104"/>
    <m/>
    <m/>
    <x v="90"/>
    <x v="10"/>
    <x v="1"/>
    <s v="Hamilton"/>
    <x v="0"/>
    <m/>
    <m/>
    <m/>
    <m/>
    <m/>
    <n v="48"/>
    <m/>
    <n v="1"/>
  </r>
  <r>
    <x v="105"/>
    <n v="1"/>
    <m/>
    <x v="7"/>
    <x v="10"/>
    <x v="1"/>
    <s v="Shutter island"/>
    <x v="0"/>
    <m/>
    <m/>
    <s v="A"/>
    <m/>
    <m/>
    <n v="156"/>
    <n v="75"/>
    <n v="3"/>
  </r>
  <r>
    <x v="106"/>
    <n v="1"/>
    <m/>
    <x v="32"/>
    <x v="10"/>
    <x v="16"/>
    <s v="Incendies"/>
    <x v="0"/>
    <m/>
    <m/>
    <s v="A"/>
    <m/>
    <m/>
    <n v="115"/>
    <m/>
    <n v="2"/>
  </r>
  <r>
    <x v="107"/>
    <n v="1"/>
    <m/>
    <x v="91"/>
    <x v="10"/>
    <x v="1"/>
    <s v="Kick ass"/>
    <x v="3"/>
    <m/>
    <m/>
    <m/>
    <m/>
    <m/>
    <m/>
    <m/>
    <n v="0"/>
  </r>
  <r>
    <x v="108"/>
    <n v="1"/>
    <m/>
    <x v="92"/>
    <x v="10"/>
    <x v="1"/>
    <s v="The wolfman"/>
    <x v="6"/>
    <m/>
    <m/>
    <s v="B"/>
    <m/>
    <m/>
    <m/>
    <m/>
    <n v="1"/>
  </r>
  <r>
    <x v="109"/>
    <m/>
    <m/>
    <x v="31"/>
    <x v="10"/>
    <x v="1"/>
    <s v="Toy Story 3"/>
    <x v="4"/>
    <s v="Toy Story"/>
    <m/>
    <m/>
    <m/>
    <m/>
    <n v="111"/>
    <n v="37"/>
    <n v="2"/>
  </r>
  <r>
    <x v="110"/>
    <n v="1"/>
    <m/>
    <x v="60"/>
    <x v="10"/>
    <x v="17"/>
    <s v="Tropa de elite II o inimigo agora é outro"/>
    <x v="5"/>
    <s v="Tropa de Elite"/>
    <m/>
    <s v="B"/>
    <m/>
    <m/>
    <m/>
    <m/>
    <n v="1"/>
  </r>
  <r>
    <x v="111"/>
    <m/>
    <m/>
    <x v="93"/>
    <x v="11"/>
    <x v="4"/>
    <s v="3 Idiots"/>
    <x v="9"/>
    <m/>
    <m/>
    <m/>
    <m/>
    <m/>
    <n v="80"/>
    <m/>
    <n v="1"/>
  </r>
  <r>
    <x v="112"/>
    <n v="1"/>
    <m/>
    <x v="94"/>
    <x v="11"/>
    <x v="18"/>
    <s v="Das weiße Band"/>
    <x v="0"/>
    <m/>
    <m/>
    <s v="B"/>
    <m/>
    <m/>
    <m/>
    <m/>
    <n v="1"/>
  </r>
  <r>
    <x v="113"/>
    <n v="1"/>
    <m/>
    <x v="95"/>
    <x v="11"/>
    <x v="18"/>
    <s v="Die Welle"/>
    <x v="0"/>
    <m/>
    <m/>
    <s v="B"/>
    <m/>
    <m/>
    <m/>
    <m/>
    <n v="1"/>
  </r>
  <r>
    <x v="114"/>
    <n v="1"/>
    <m/>
    <x v="96"/>
    <x v="11"/>
    <x v="1"/>
    <s v="Up in the air"/>
    <x v="9"/>
    <m/>
    <m/>
    <s v="A"/>
    <m/>
    <m/>
    <m/>
    <m/>
    <n v="1"/>
  </r>
  <r>
    <x v="115"/>
    <n v="1"/>
    <m/>
    <x v="97"/>
    <x v="11"/>
    <x v="1"/>
    <s v="Avatar"/>
    <x v="3"/>
    <m/>
    <m/>
    <s v="A"/>
    <m/>
    <n v="2010"/>
    <m/>
    <n v="27"/>
    <n v="3"/>
  </r>
  <r>
    <x v="116"/>
    <n v="1"/>
    <m/>
    <x v="71"/>
    <x v="11"/>
    <x v="1"/>
    <s v="Inglourious Basterds"/>
    <x v="1"/>
    <m/>
    <m/>
    <s v="B"/>
    <m/>
    <m/>
    <n v="85"/>
    <n v="23"/>
    <n v="3"/>
  </r>
  <r>
    <x v="117"/>
    <m/>
    <m/>
    <x v="98"/>
    <x v="11"/>
    <x v="1"/>
    <s v="Law Abiding Citizen"/>
    <x v="5"/>
    <m/>
    <m/>
    <m/>
    <m/>
    <m/>
    <m/>
    <m/>
    <n v="0"/>
  </r>
  <r>
    <x v="118"/>
    <n v="1"/>
    <m/>
    <x v="65"/>
    <x v="11"/>
    <x v="19"/>
    <s v="District 9"/>
    <x v="2"/>
    <m/>
    <m/>
    <s v="A"/>
    <m/>
    <m/>
    <m/>
    <n v="83"/>
    <n v="2"/>
  </r>
  <r>
    <x v="119"/>
    <n v="1"/>
    <m/>
    <x v="99"/>
    <x v="11"/>
    <x v="20"/>
    <s v="An education"/>
    <x v="0"/>
    <m/>
    <m/>
    <s v="A"/>
    <m/>
    <m/>
    <m/>
    <m/>
    <n v="1"/>
  </r>
  <r>
    <x v="120"/>
    <n v="1"/>
    <m/>
    <x v="100"/>
    <x v="11"/>
    <x v="1"/>
    <s v="The Hurt locker"/>
    <x v="1"/>
    <m/>
    <m/>
    <s v="B"/>
    <n v="2010"/>
    <m/>
    <m/>
    <m/>
    <n v="2"/>
  </r>
  <r>
    <x v="121"/>
    <n v="1"/>
    <m/>
    <x v="81"/>
    <x v="11"/>
    <x v="1"/>
    <s v="Harry Potter and the Half-Blood Prince"/>
    <x v="3"/>
    <s v="Harry Potter"/>
    <m/>
    <m/>
    <m/>
    <m/>
    <m/>
    <n v="82"/>
    <n v="1"/>
  </r>
  <r>
    <x v="122"/>
    <n v="1"/>
    <m/>
    <x v="101"/>
    <x v="11"/>
    <x v="1"/>
    <s v="Mary ande Max"/>
    <x v="4"/>
    <m/>
    <m/>
    <s v="B"/>
    <m/>
    <m/>
    <n v="187"/>
    <m/>
    <n v="2"/>
  </r>
  <r>
    <x v="123"/>
    <n v="1"/>
    <m/>
    <x v="102"/>
    <x v="11"/>
    <x v="7"/>
    <s v="El secreto de sus ojos"/>
    <x v="0"/>
    <m/>
    <m/>
    <s v="A"/>
    <m/>
    <m/>
    <n v="143"/>
    <m/>
    <n v="2"/>
  </r>
  <r>
    <x v="124"/>
    <n v="1"/>
    <m/>
    <x v="3"/>
    <x v="11"/>
    <x v="1"/>
    <s v="The hangover"/>
    <x v="9"/>
    <m/>
    <m/>
    <s v="B"/>
    <m/>
    <m/>
    <m/>
    <n v="52"/>
    <n v="2"/>
  </r>
  <r>
    <x v="125"/>
    <m/>
    <m/>
    <x v="103"/>
    <x v="11"/>
    <x v="20"/>
    <s v="Hachi: A Dog's Tale"/>
    <x v="0"/>
    <m/>
    <m/>
    <m/>
    <m/>
    <m/>
    <n v="213"/>
    <m/>
    <n v="1"/>
  </r>
  <r>
    <x v="126"/>
    <m/>
    <m/>
    <x v="54"/>
    <x v="11"/>
    <x v="1"/>
    <s v="Star trek"/>
    <x v="2"/>
    <s v="Star Trek"/>
    <m/>
    <m/>
    <m/>
    <m/>
    <m/>
    <m/>
    <n v="0"/>
  </r>
  <r>
    <x v="127"/>
    <n v="1"/>
    <m/>
    <x v="47"/>
    <x v="11"/>
    <x v="1"/>
    <s v="Up"/>
    <x v="4"/>
    <m/>
    <m/>
    <s v="B"/>
    <m/>
    <m/>
    <n v="121"/>
    <n v="17"/>
    <n v="3"/>
  </r>
  <r>
    <x v="128"/>
    <n v="1"/>
    <m/>
    <x v="104"/>
    <x v="12"/>
    <x v="10"/>
    <s v="Okuribito"/>
    <x v="0"/>
    <m/>
    <m/>
    <s v="A"/>
    <m/>
    <m/>
    <m/>
    <m/>
    <n v="1"/>
  </r>
  <r>
    <x v="129"/>
    <m/>
    <m/>
    <x v="105"/>
    <x v="12"/>
    <x v="4"/>
    <s v="A Wednesday"/>
    <x v="0"/>
    <m/>
    <m/>
    <m/>
    <m/>
    <m/>
    <m/>
    <m/>
    <n v="0"/>
  </r>
  <r>
    <x v="130"/>
    <m/>
    <m/>
    <x v="75"/>
    <x v="12"/>
    <x v="1"/>
    <s v="Australia"/>
    <x v="0"/>
    <m/>
    <m/>
    <m/>
    <m/>
    <m/>
    <m/>
    <m/>
    <n v="0"/>
  </r>
  <r>
    <x v="131"/>
    <n v="1"/>
    <m/>
    <x v="21"/>
    <x v="12"/>
    <x v="1"/>
    <s v="The dark knight"/>
    <x v="3"/>
    <s v="Batman"/>
    <m/>
    <s v="A"/>
    <m/>
    <m/>
    <n v="4"/>
    <n v="1"/>
    <n v="3"/>
  </r>
  <r>
    <x v="132"/>
    <m/>
    <m/>
    <x v="4"/>
    <x v="12"/>
    <x v="17"/>
    <s v="Blindness"/>
    <x v="0"/>
    <m/>
    <m/>
    <m/>
    <m/>
    <m/>
    <m/>
    <m/>
    <n v="0"/>
  </r>
  <r>
    <x v="133"/>
    <n v="1"/>
    <m/>
    <x v="106"/>
    <x v="12"/>
    <x v="12"/>
    <s v="Gomorra"/>
    <x v="0"/>
    <m/>
    <m/>
    <s v="B"/>
    <m/>
    <m/>
    <m/>
    <m/>
    <n v="1"/>
  </r>
  <r>
    <x v="134"/>
    <n v="1"/>
    <m/>
    <x v="107"/>
    <x v="12"/>
    <x v="1"/>
    <s v="Gran Torino"/>
    <x v="0"/>
    <m/>
    <m/>
    <s v="A"/>
    <m/>
    <m/>
    <n v="180"/>
    <m/>
    <n v="2"/>
  </r>
  <r>
    <x v="135"/>
    <m/>
    <m/>
    <x v="108"/>
    <x v="12"/>
    <x v="1"/>
    <s v="Iron Man"/>
    <x v="3"/>
    <s v="Homem de ferro"/>
    <m/>
    <m/>
    <m/>
    <m/>
    <m/>
    <n v="54"/>
    <n v="1"/>
  </r>
  <r>
    <x v="136"/>
    <n v="1"/>
    <m/>
    <x v="29"/>
    <x v="12"/>
    <x v="1"/>
    <s v="In bruges"/>
    <x v="0"/>
    <m/>
    <m/>
    <s v="A"/>
    <m/>
    <m/>
    <m/>
    <m/>
    <n v="1"/>
  </r>
  <r>
    <x v="137"/>
    <m/>
    <m/>
    <x v="74"/>
    <x v="12"/>
    <x v="1"/>
    <s v="The curious case of Benjamin Button"/>
    <x v="0"/>
    <m/>
    <m/>
    <m/>
    <m/>
    <m/>
    <m/>
    <m/>
    <n v="0"/>
  </r>
  <r>
    <x v="138"/>
    <n v="1"/>
    <m/>
    <x v="87"/>
    <x v="12"/>
    <x v="1"/>
    <s v="The wrestler"/>
    <x v="0"/>
    <m/>
    <m/>
    <s v="A"/>
    <m/>
    <m/>
    <m/>
    <m/>
    <n v="1"/>
  </r>
  <r>
    <x v="139"/>
    <m/>
    <m/>
    <x v="109"/>
    <x v="12"/>
    <x v="1"/>
    <s v="The Boy in the Striped Pyjamas"/>
    <x v="1"/>
    <m/>
    <m/>
    <m/>
    <m/>
    <m/>
    <m/>
    <m/>
    <n v="0"/>
  </r>
  <r>
    <x v="140"/>
    <n v="1"/>
    <m/>
    <x v="110"/>
    <x v="12"/>
    <x v="1"/>
    <s v="Slumdog Millionaire"/>
    <x v="0"/>
    <m/>
    <m/>
    <s v="A"/>
    <n v="2009"/>
    <n v="2009"/>
    <m/>
    <n v="46"/>
    <n v="4"/>
  </r>
  <r>
    <x v="141"/>
    <n v="1"/>
    <m/>
    <x v="52"/>
    <x v="12"/>
    <x v="1"/>
    <s v="Body of lies"/>
    <x v="0"/>
    <m/>
    <m/>
    <s v="B"/>
    <m/>
    <m/>
    <m/>
    <m/>
    <n v="1"/>
  </r>
  <r>
    <x v="142"/>
    <n v="1"/>
    <m/>
    <x v="111"/>
    <x v="12"/>
    <x v="1"/>
    <s v="There wil be blood"/>
    <x v="0"/>
    <m/>
    <m/>
    <s v="A"/>
    <m/>
    <m/>
    <n v="146"/>
    <m/>
    <n v="2"/>
  </r>
  <r>
    <x v="143"/>
    <n v="1"/>
    <m/>
    <x v="112"/>
    <x v="12"/>
    <x v="1"/>
    <s v="Defiance"/>
    <x v="1"/>
    <m/>
    <m/>
    <s v="B"/>
    <m/>
    <m/>
    <m/>
    <m/>
    <n v="1"/>
  </r>
  <r>
    <x v="144"/>
    <n v="1"/>
    <m/>
    <x v="113"/>
    <x v="12"/>
    <x v="1"/>
    <s v="WALL·E"/>
    <x v="4"/>
    <m/>
    <m/>
    <s v="A"/>
    <m/>
    <m/>
    <n v="62"/>
    <n v="15"/>
    <n v="3"/>
  </r>
  <r>
    <x v="145"/>
    <n v="1"/>
    <m/>
    <x v="114"/>
    <x v="13"/>
    <x v="1"/>
    <s v="Before the Devil Knows You're Dead"/>
    <x v="0"/>
    <m/>
    <m/>
    <s v="A"/>
    <m/>
    <m/>
    <m/>
    <m/>
    <n v="1"/>
  </r>
  <r>
    <x v="146"/>
    <n v="1"/>
    <m/>
    <x v="115"/>
    <x v="13"/>
    <x v="1"/>
    <s v="Borat Sagdiyev"/>
    <x v="9"/>
    <m/>
    <m/>
    <s v="B"/>
    <m/>
    <m/>
    <m/>
    <m/>
    <n v="1"/>
  </r>
  <r>
    <x v="147"/>
    <m/>
    <m/>
    <x v="116"/>
    <x v="13"/>
    <x v="1"/>
    <s v="Hot Fuzz"/>
    <x v="3"/>
    <m/>
    <m/>
    <m/>
    <m/>
    <m/>
    <m/>
    <m/>
    <n v="0"/>
  </r>
  <r>
    <x v="148"/>
    <m/>
    <m/>
    <x v="117"/>
    <x v="13"/>
    <x v="4"/>
    <s v="Taare Zameen Par"/>
    <x v="0"/>
    <m/>
    <m/>
    <m/>
    <m/>
    <m/>
    <n v="87"/>
    <m/>
    <n v="1"/>
  </r>
  <r>
    <x v="149"/>
    <m/>
    <m/>
    <x v="23"/>
    <x v="13"/>
    <x v="1"/>
    <s v="Atonement"/>
    <x v="0"/>
    <m/>
    <m/>
    <m/>
    <m/>
    <n v="2008"/>
    <m/>
    <m/>
    <n v="1"/>
  </r>
  <r>
    <x v="150"/>
    <n v="1"/>
    <m/>
    <x v="81"/>
    <x v="13"/>
    <x v="1"/>
    <s v="Harry Potter and the Order of the Phoenix"/>
    <x v="3"/>
    <s v="Harry Potter"/>
    <m/>
    <m/>
    <m/>
    <m/>
    <m/>
    <n v="77"/>
    <n v="1"/>
  </r>
  <r>
    <x v="151"/>
    <m/>
    <m/>
    <x v="96"/>
    <x v="13"/>
    <x v="1"/>
    <s v="Juno"/>
    <x v="4"/>
    <m/>
    <m/>
    <m/>
    <m/>
    <m/>
    <m/>
    <n v="89"/>
    <n v="1"/>
  </r>
  <r>
    <x v="152"/>
    <n v="1"/>
    <m/>
    <x v="118"/>
    <x v="13"/>
    <x v="1"/>
    <s v="In to the wilde"/>
    <x v="3"/>
    <m/>
    <m/>
    <m/>
    <m/>
    <m/>
    <n v="216"/>
    <m/>
    <n v="1"/>
  </r>
  <r>
    <x v="153"/>
    <m/>
    <m/>
    <x v="119"/>
    <x v="13"/>
    <x v="1"/>
    <s v="The diving bell and the butterfly"/>
    <x v="0"/>
    <m/>
    <m/>
    <m/>
    <m/>
    <m/>
    <m/>
    <m/>
    <n v="0"/>
  </r>
  <r>
    <x v="154"/>
    <n v="1"/>
    <m/>
    <x v="52"/>
    <x v="13"/>
    <x v="1"/>
    <s v="American gangster"/>
    <x v="5"/>
    <m/>
    <m/>
    <m/>
    <m/>
    <m/>
    <m/>
    <m/>
    <n v="0"/>
  </r>
  <r>
    <x v="155"/>
    <n v="1"/>
    <m/>
    <x v="120"/>
    <x v="13"/>
    <x v="1"/>
    <s v="The Bourne Ultimatum"/>
    <x v="3"/>
    <s v="Bourne"/>
    <m/>
    <m/>
    <m/>
    <m/>
    <m/>
    <m/>
    <n v="0"/>
  </r>
  <r>
    <x v="156"/>
    <n v="1"/>
    <m/>
    <x v="86"/>
    <x v="13"/>
    <x v="1"/>
    <s v="No country for old men"/>
    <x v="0"/>
    <m/>
    <m/>
    <m/>
    <n v="2008"/>
    <m/>
    <n v="157"/>
    <n v="93"/>
    <n v="3"/>
  </r>
  <r>
    <x v="157"/>
    <n v="1"/>
    <m/>
    <x v="121"/>
    <x v="13"/>
    <x v="1"/>
    <s v="Street kings"/>
    <x v="5"/>
    <m/>
    <m/>
    <s v="B"/>
    <m/>
    <m/>
    <m/>
    <m/>
    <n v="1"/>
  </r>
  <r>
    <x v="158"/>
    <n v="1"/>
    <m/>
    <x v="122"/>
    <x v="13"/>
    <x v="1"/>
    <s v="Pirates of the Caribbean: At World's End"/>
    <x v="3"/>
    <m/>
    <m/>
    <m/>
    <m/>
    <m/>
    <m/>
    <n v="98"/>
    <n v="1"/>
  </r>
  <r>
    <x v="159"/>
    <m/>
    <m/>
    <x v="83"/>
    <x v="13"/>
    <x v="1"/>
    <s v="Ratatouille"/>
    <x v="4"/>
    <m/>
    <m/>
    <m/>
    <m/>
    <m/>
    <m/>
    <n v="33"/>
    <n v="1"/>
  </r>
  <r>
    <x v="160"/>
    <n v="1"/>
    <m/>
    <x v="123"/>
    <x v="13"/>
    <x v="1"/>
    <s v="Death sentence"/>
    <x v="5"/>
    <m/>
    <m/>
    <s v="B"/>
    <m/>
    <m/>
    <m/>
    <m/>
    <n v="1"/>
  </r>
  <r>
    <x v="161"/>
    <n v="1"/>
    <m/>
    <x v="60"/>
    <x v="13"/>
    <x v="17"/>
    <s v="Tropa de elite"/>
    <x v="5"/>
    <s v="Tropa de Elite"/>
    <m/>
    <s v="A"/>
    <m/>
    <m/>
    <m/>
    <m/>
    <n v="1"/>
  </r>
  <r>
    <x v="162"/>
    <n v="1"/>
    <m/>
    <x v="124"/>
    <x v="13"/>
    <x v="1"/>
    <s v="The brave one"/>
    <x v="5"/>
    <m/>
    <m/>
    <s v="B"/>
    <m/>
    <m/>
    <m/>
    <m/>
    <n v="1"/>
  </r>
  <r>
    <x v="163"/>
    <n v="1"/>
    <m/>
    <x v="74"/>
    <x v="13"/>
    <x v="1"/>
    <s v="Zodiac"/>
    <x v="5"/>
    <m/>
    <m/>
    <m/>
    <m/>
    <m/>
    <m/>
    <m/>
    <n v="0"/>
  </r>
  <r>
    <x v="164"/>
    <n v="1"/>
    <m/>
    <x v="125"/>
    <x v="14"/>
    <x v="1"/>
    <s v="Casino Royale"/>
    <x v="3"/>
    <s v="James Bond"/>
    <m/>
    <m/>
    <m/>
    <m/>
    <m/>
    <n v="96"/>
    <n v="1"/>
  </r>
  <r>
    <x v="165"/>
    <n v="1"/>
    <m/>
    <x v="126"/>
    <x v="14"/>
    <x v="1"/>
    <s v="16 blocks"/>
    <x v="5"/>
    <m/>
    <m/>
    <s v="B"/>
    <m/>
    <m/>
    <m/>
    <m/>
    <n v="1"/>
  </r>
  <r>
    <x v="166"/>
    <n v="1"/>
    <m/>
    <x v="127"/>
    <x v="14"/>
    <x v="1"/>
    <s v="300"/>
    <x v="3"/>
    <m/>
    <m/>
    <m/>
    <m/>
    <m/>
    <m/>
    <n v="100"/>
    <n v="1"/>
  </r>
  <r>
    <x v="167"/>
    <n v="1"/>
    <m/>
    <x v="128"/>
    <x v="14"/>
    <x v="3"/>
    <s v="La faulte à Fidel"/>
    <x v="0"/>
    <m/>
    <m/>
    <s v="A"/>
    <m/>
    <m/>
    <m/>
    <m/>
    <n v="1"/>
  </r>
  <r>
    <x v="168"/>
    <n v="1"/>
    <m/>
    <x v="129"/>
    <x v="14"/>
    <x v="9"/>
    <s v="Man Cheng Jin Dai Huang Jin Jia"/>
    <x v="0"/>
    <m/>
    <m/>
    <s v="B"/>
    <m/>
    <m/>
    <m/>
    <m/>
    <n v="1"/>
  </r>
  <r>
    <x v="169"/>
    <n v="1"/>
    <m/>
    <x v="130"/>
    <x v="14"/>
    <x v="1"/>
    <s v="The Queen"/>
    <x v="0"/>
    <m/>
    <m/>
    <s v="B"/>
    <m/>
    <m/>
    <m/>
    <m/>
    <n v="1"/>
  </r>
  <r>
    <x v="170"/>
    <n v="1"/>
    <m/>
    <x v="131"/>
    <x v="14"/>
    <x v="18"/>
    <s v="Das Leben der Anderen"/>
    <x v="0"/>
    <m/>
    <m/>
    <s v="A"/>
    <m/>
    <m/>
    <n v="59"/>
    <m/>
    <n v="2"/>
  </r>
  <r>
    <x v="171"/>
    <n v="1"/>
    <m/>
    <x v="35"/>
    <x v="14"/>
    <x v="1"/>
    <s v="Apocalypto"/>
    <x v="0"/>
    <m/>
    <m/>
    <s v="A"/>
    <m/>
    <m/>
    <m/>
    <m/>
    <n v="1"/>
  </r>
  <r>
    <x v="172"/>
    <m/>
    <m/>
    <x v="51"/>
    <x v="14"/>
    <x v="1"/>
    <s v="Babel"/>
    <x v="0"/>
    <m/>
    <m/>
    <m/>
    <m/>
    <n v="2007"/>
    <m/>
    <m/>
    <n v="1"/>
  </r>
  <r>
    <x v="173"/>
    <n v="1"/>
    <m/>
    <x v="112"/>
    <x v="14"/>
    <x v="1"/>
    <s v="Blood diamond"/>
    <x v="0"/>
    <m/>
    <m/>
    <s v="A"/>
    <m/>
    <m/>
    <m/>
    <m/>
    <n v="1"/>
  </r>
  <r>
    <x v="174"/>
    <n v="1"/>
    <m/>
    <x v="26"/>
    <x v="14"/>
    <x v="1"/>
    <s v="Children of men"/>
    <x v="3"/>
    <m/>
    <m/>
    <s v="B"/>
    <m/>
    <m/>
    <m/>
    <m/>
    <n v="1"/>
  </r>
  <r>
    <x v="175"/>
    <n v="1"/>
    <m/>
    <x v="132"/>
    <x v="14"/>
    <x v="1"/>
    <s v="The contract"/>
    <x v="5"/>
    <m/>
    <m/>
    <s v="B"/>
    <m/>
    <m/>
    <m/>
    <m/>
    <n v="1"/>
  </r>
  <r>
    <x v="176"/>
    <n v="1"/>
    <m/>
    <x v="133"/>
    <x v="14"/>
    <x v="1"/>
    <s v="The devil wears Prada"/>
    <x v="9"/>
    <m/>
    <m/>
    <s v="A"/>
    <m/>
    <m/>
    <m/>
    <m/>
    <n v="1"/>
  </r>
  <r>
    <x v="177"/>
    <n v="1"/>
    <m/>
    <x v="21"/>
    <x v="14"/>
    <x v="1"/>
    <s v="The prestige"/>
    <x v="0"/>
    <m/>
    <m/>
    <s v="A"/>
    <m/>
    <m/>
    <n v="46"/>
    <n v="65"/>
    <n v="3"/>
  </r>
  <r>
    <x v="178"/>
    <n v="1"/>
    <m/>
    <x v="19"/>
    <x v="14"/>
    <x v="1"/>
    <s v="El laberinto del fauno"/>
    <x v="0"/>
    <m/>
    <m/>
    <s v="A"/>
    <m/>
    <m/>
    <n v="142"/>
    <m/>
    <n v="2"/>
  </r>
  <r>
    <x v="179"/>
    <n v="1"/>
    <m/>
    <x v="134"/>
    <x v="14"/>
    <x v="1"/>
    <s v="Inside man"/>
    <x v="5"/>
    <m/>
    <m/>
    <s v="B"/>
    <m/>
    <m/>
    <m/>
    <m/>
    <n v="1"/>
  </r>
  <r>
    <x v="180"/>
    <n v="1"/>
    <m/>
    <x v="135"/>
    <x v="14"/>
    <x v="1"/>
    <s v="The wicker man"/>
    <x v="11"/>
    <m/>
    <m/>
    <s v="B"/>
    <m/>
    <m/>
    <m/>
    <m/>
    <n v="1"/>
  </r>
  <r>
    <x v="181"/>
    <n v="1"/>
    <m/>
    <x v="136"/>
    <x v="14"/>
    <x v="20"/>
    <s v="The last king of Scotland"/>
    <x v="0"/>
    <m/>
    <m/>
    <s v="B"/>
    <m/>
    <m/>
    <m/>
    <m/>
    <n v="1"/>
  </r>
  <r>
    <x v="182"/>
    <m/>
    <m/>
    <x v="23"/>
    <x v="14"/>
    <x v="1"/>
    <s v="Pride and prejudice"/>
    <x v="0"/>
    <m/>
    <m/>
    <m/>
    <m/>
    <m/>
    <m/>
    <m/>
    <n v="0"/>
  </r>
  <r>
    <x v="183"/>
    <n v="1"/>
    <m/>
    <x v="7"/>
    <x v="14"/>
    <x v="1"/>
    <s v="The departed"/>
    <x v="5"/>
    <m/>
    <m/>
    <s v="A"/>
    <n v="2007"/>
    <m/>
    <n v="43"/>
    <n v="61"/>
    <n v="4"/>
  </r>
  <r>
    <x v="184"/>
    <n v="1"/>
    <m/>
    <x v="137"/>
    <x v="14"/>
    <x v="1"/>
    <s v="Little Miss Sunshine"/>
    <x v="9"/>
    <m/>
    <m/>
    <s v="A"/>
    <m/>
    <m/>
    <m/>
    <m/>
    <n v="1"/>
  </r>
  <r>
    <x v="185"/>
    <n v="1"/>
    <m/>
    <x v="138"/>
    <x v="14"/>
    <x v="18"/>
    <s v="Perfume a history of a murderer"/>
    <x v="0"/>
    <m/>
    <m/>
    <s v="A"/>
    <m/>
    <m/>
    <m/>
    <m/>
    <n v="1"/>
  </r>
  <r>
    <x v="186"/>
    <m/>
    <m/>
    <x v="139"/>
    <x v="14"/>
    <x v="4"/>
    <s v="Rang De Basanti"/>
    <x v="0"/>
    <m/>
    <m/>
    <m/>
    <m/>
    <m/>
    <n v="235"/>
    <m/>
    <n v="1"/>
  </r>
  <r>
    <x v="187"/>
    <n v="1"/>
    <m/>
    <x v="122"/>
    <x v="14"/>
    <x v="1"/>
    <s v="Pirates of the Caribbean: Dead Man's Chest"/>
    <x v="3"/>
    <s v="Piratas doCaribe"/>
    <m/>
    <m/>
    <m/>
    <m/>
    <m/>
    <n v="74"/>
    <n v="1"/>
  </r>
  <r>
    <x v="188"/>
    <n v="1"/>
    <m/>
    <x v="140"/>
    <x v="14"/>
    <x v="6"/>
    <s v="V for vendetta"/>
    <x v="2"/>
    <m/>
    <m/>
    <s v="A"/>
    <m/>
    <m/>
    <n v="158"/>
    <n v="31"/>
    <n v="3"/>
  </r>
  <r>
    <x v="189"/>
    <m/>
    <m/>
    <x v="141"/>
    <x v="15"/>
    <x v="1"/>
    <s v="Charlie and the Chocolate Factory"/>
    <x v="3"/>
    <m/>
    <m/>
    <m/>
    <m/>
    <m/>
    <m/>
    <n v="92"/>
    <n v="1"/>
  </r>
  <r>
    <x v="190"/>
    <n v="1"/>
    <m/>
    <x v="142"/>
    <x v="15"/>
    <x v="1"/>
    <s v="Assault on precint 13"/>
    <x v="5"/>
    <m/>
    <m/>
    <s v="B"/>
    <m/>
    <m/>
    <m/>
    <m/>
    <n v="1"/>
  </r>
  <r>
    <x v="191"/>
    <n v="1"/>
    <m/>
    <x v="21"/>
    <x v="15"/>
    <x v="1"/>
    <s v="Batman Begins"/>
    <x v="3"/>
    <s v="Batman"/>
    <m/>
    <m/>
    <m/>
    <m/>
    <n v="129"/>
    <n v="21"/>
    <n v="2"/>
  </r>
  <r>
    <x v="192"/>
    <n v="1"/>
    <m/>
    <x v="143"/>
    <x v="15"/>
    <x v="1"/>
    <s v="Crash"/>
    <x v="0"/>
    <m/>
    <m/>
    <s v="A"/>
    <n v="2006"/>
    <m/>
    <m/>
    <m/>
    <n v="2"/>
  </r>
  <r>
    <x v="193"/>
    <n v="1"/>
    <m/>
    <x v="144"/>
    <x v="15"/>
    <x v="1"/>
    <s v="Harry Potter and the Goblet of Fire"/>
    <x v="3"/>
    <s v="Harry Potter"/>
    <m/>
    <m/>
    <m/>
    <m/>
    <m/>
    <n v="60"/>
    <n v="1"/>
  </r>
  <r>
    <x v="194"/>
    <m/>
    <m/>
    <x v="145"/>
    <x v="15"/>
    <x v="21"/>
    <s v="Babam ve Oglum"/>
    <x v="0"/>
    <m/>
    <m/>
    <m/>
    <m/>
    <m/>
    <n v="155"/>
    <m/>
    <n v="1"/>
  </r>
  <r>
    <x v="195"/>
    <n v="1"/>
    <m/>
    <x v="28"/>
    <x v="15"/>
    <x v="1"/>
    <s v="Munich"/>
    <x v="0"/>
    <m/>
    <m/>
    <m/>
    <m/>
    <m/>
    <m/>
    <m/>
    <n v="0"/>
  </r>
  <r>
    <x v="196"/>
    <n v="1"/>
    <m/>
    <x v="15"/>
    <x v="15"/>
    <x v="1"/>
    <s v="Hostel"/>
    <x v="6"/>
    <m/>
    <m/>
    <s v="B"/>
    <m/>
    <m/>
    <m/>
    <m/>
    <n v="1"/>
  </r>
  <r>
    <x v="197"/>
    <m/>
    <m/>
    <x v="4"/>
    <x v="15"/>
    <x v="1"/>
    <s v="The constant gardener"/>
    <x v="0"/>
    <m/>
    <m/>
    <m/>
    <m/>
    <m/>
    <m/>
    <m/>
    <n v="0"/>
  </r>
  <r>
    <x v="198"/>
    <m/>
    <m/>
    <x v="69"/>
    <x v="15"/>
    <x v="1"/>
    <s v="Broke Back Mountain"/>
    <x v="0"/>
    <m/>
    <m/>
    <m/>
    <m/>
    <n v="2006"/>
    <m/>
    <m/>
    <n v="1"/>
  </r>
  <r>
    <x v="199"/>
    <n v="1"/>
    <m/>
    <x v="146"/>
    <x v="15"/>
    <x v="1"/>
    <s v="The producers"/>
    <x v="9"/>
    <m/>
    <m/>
    <m/>
    <m/>
    <m/>
    <m/>
    <m/>
    <n v="0"/>
  </r>
  <r>
    <x v="200"/>
    <n v="1"/>
    <m/>
    <x v="147"/>
    <x v="15"/>
    <x v="1"/>
    <s v="Sin City"/>
    <x v="5"/>
    <m/>
    <m/>
    <s v="A"/>
    <m/>
    <m/>
    <m/>
    <n v="85"/>
    <n v="2"/>
  </r>
  <r>
    <x v="201"/>
    <n v="1"/>
    <m/>
    <x v="1"/>
    <x v="15"/>
    <x v="1"/>
    <s v="Jarhead"/>
    <x v="1"/>
    <m/>
    <m/>
    <s v="B"/>
    <m/>
    <m/>
    <m/>
    <m/>
    <n v="1"/>
  </r>
  <r>
    <x v="202"/>
    <n v="1"/>
    <m/>
    <x v="148"/>
    <x v="15"/>
    <x v="1"/>
    <s v="Land of the death"/>
    <x v="6"/>
    <m/>
    <m/>
    <s v="B"/>
    <m/>
    <m/>
    <m/>
    <m/>
    <n v="1"/>
  </r>
  <r>
    <x v="203"/>
    <n v="1"/>
    <m/>
    <x v="35"/>
    <x v="16"/>
    <x v="1"/>
    <s v="The passion of the Christ"/>
    <x v="0"/>
    <m/>
    <m/>
    <s v="B"/>
    <m/>
    <m/>
    <m/>
    <m/>
    <n v="1"/>
  </r>
  <r>
    <x v="204"/>
    <n v="1"/>
    <m/>
    <x v="149"/>
    <x v="16"/>
    <x v="18"/>
    <s v="Der Untergang"/>
    <x v="1"/>
    <m/>
    <m/>
    <s v="A"/>
    <m/>
    <m/>
    <n v="131"/>
    <m/>
    <n v="2"/>
  </r>
  <r>
    <x v="205"/>
    <m/>
    <m/>
    <x v="55"/>
    <x v="16"/>
    <x v="1"/>
    <s v="Befor sunset"/>
    <x v="0"/>
    <m/>
    <m/>
    <m/>
    <m/>
    <m/>
    <n v="236"/>
    <m/>
    <n v="1"/>
  </r>
  <r>
    <x v="206"/>
    <n v="1"/>
    <m/>
    <x v="150"/>
    <x v="16"/>
    <x v="1"/>
    <s v="Eternal Sunshine of the Spotless Mind"/>
    <x v="0"/>
    <m/>
    <m/>
    <s v="B"/>
    <m/>
    <m/>
    <n v="94"/>
    <n v="45"/>
    <n v="3"/>
  </r>
  <r>
    <x v="207"/>
    <n v="1"/>
    <m/>
    <x v="151"/>
    <x v="16"/>
    <x v="1"/>
    <s v="Closer"/>
    <x v="0"/>
    <m/>
    <m/>
    <s v="B"/>
    <m/>
    <m/>
    <m/>
    <m/>
    <n v="1"/>
  </r>
  <r>
    <x v="208"/>
    <n v="1"/>
    <m/>
    <x v="152"/>
    <x v="16"/>
    <x v="1"/>
    <s v="Collateral"/>
    <x v="5"/>
    <m/>
    <m/>
    <s v="A"/>
    <m/>
    <m/>
    <m/>
    <m/>
    <n v="1"/>
  </r>
  <r>
    <x v="209"/>
    <n v="1"/>
    <m/>
    <x v="153"/>
    <x v="16"/>
    <x v="17"/>
    <s v="Diários de motocileta"/>
    <x v="0"/>
    <m/>
    <m/>
    <m/>
    <m/>
    <m/>
    <m/>
    <m/>
    <n v="0"/>
  </r>
  <r>
    <x v="210"/>
    <n v="1"/>
    <m/>
    <x v="26"/>
    <x v="16"/>
    <x v="1"/>
    <s v="Harry Potter and the Prisoner of Azkaban"/>
    <x v="3"/>
    <s v="Harry Potter"/>
    <m/>
    <m/>
    <m/>
    <m/>
    <m/>
    <n v="48"/>
    <n v="1"/>
  </r>
  <r>
    <x v="211"/>
    <m/>
    <m/>
    <x v="154"/>
    <x v="16"/>
    <x v="1"/>
    <s v="Spider-Man 2"/>
    <x v="3"/>
    <s v="Homem Aranha"/>
    <m/>
    <m/>
    <m/>
    <m/>
    <m/>
    <n v="66"/>
    <n v="1"/>
  </r>
  <r>
    <x v="212"/>
    <n v="1"/>
    <m/>
    <x v="155"/>
    <x v="16"/>
    <x v="1"/>
    <s v="Hotel Rwanda"/>
    <x v="0"/>
    <m/>
    <m/>
    <s v="A"/>
    <m/>
    <m/>
    <n v="226"/>
    <m/>
    <n v="2"/>
  </r>
  <r>
    <x v="213"/>
    <n v="1"/>
    <m/>
    <x v="123"/>
    <x v="16"/>
    <x v="1"/>
    <s v="Saw"/>
    <x v="6"/>
    <m/>
    <m/>
    <s v="B"/>
    <m/>
    <m/>
    <m/>
    <m/>
    <n v="1"/>
  </r>
  <r>
    <x v="214"/>
    <m/>
    <m/>
    <x v="71"/>
    <x v="16"/>
    <x v="1"/>
    <s v="Kill Bill: Vol. 2"/>
    <x v="0"/>
    <s v="Kill Bill"/>
    <m/>
    <m/>
    <m/>
    <m/>
    <m/>
    <n v="76"/>
    <n v="1"/>
  </r>
  <r>
    <x v="215"/>
    <n v="1"/>
    <m/>
    <x v="127"/>
    <x v="16"/>
    <x v="1"/>
    <s v="Dawn of the dead"/>
    <x v="6"/>
    <m/>
    <m/>
    <s v="B"/>
    <m/>
    <m/>
    <m/>
    <m/>
    <n v="1"/>
  </r>
  <r>
    <x v="216"/>
    <n v="1"/>
    <m/>
    <x v="156"/>
    <x v="16"/>
    <x v="8"/>
    <s v="Mar adentro"/>
    <x v="0"/>
    <m/>
    <m/>
    <s v="B"/>
    <m/>
    <m/>
    <m/>
    <m/>
    <n v="1"/>
  </r>
  <r>
    <x v="217"/>
    <n v="1"/>
    <m/>
    <x v="86"/>
    <x v="16"/>
    <x v="1"/>
    <s v="The ladykillers"/>
    <x v="9"/>
    <m/>
    <m/>
    <s v="B"/>
    <m/>
    <m/>
    <m/>
    <m/>
    <n v="1"/>
  </r>
  <r>
    <x v="218"/>
    <m/>
    <m/>
    <x v="107"/>
    <x v="16"/>
    <x v="1"/>
    <s v="Million dollar baby"/>
    <x v="0"/>
    <m/>
    <m/>
    <m/>
    <n v="2005"/>
    <m/>
    <n v="207"/>
    <m/>
    <n v="2"/>
  </r>
  <r>
    <x v="219"/>
    <n v="1"/>
    <m/>
    <x v="7"/>
    <x v="16"/>
    <x v="1"/>
    <s v="The Aviator"/>
    <x v="0"/>
    <m/>
    <m/>
    <m/>
    <m/>
    <n v="2005"/>
    <m/>
    <m/>
    <n v="1"/>
  </r>
  <r>
    <x v="220"/>
    <m/>
    <m/>
    <x v="157"/>
    <x v="16"/>
    <x v="10"/>
    <s v="Hauru no ugoku shiro"/>
    <x v="4"/>
    <m/>
    <m/>
    <m/>
    <m/>
    <m/>
    <n v="136"/>
    <m/>
    <n v="1"/>
  </r>
  <r>
    <x v="221"/>
    <n v="1"/>
    <m/>
    <x v="129"/>
    <x v="16"/>
    <x v="9"/>
    <s v="Shi mian mai fu"/>
    <x v="0"/>
    <m/>
    <m/>
    <s v="A"/>
    <m/>
    <m/>
    <m/>
    <m/>
    <n v="1"/>
  </r>
  <r>
    <x v="222"/>
    <m/>
    <m/>
    <x v="76"/>
    <x v="16"/>
    <x v="1"/>
    <s v="The polar express"/>
    <x v="4"/>
    <m/>
    <m/>
    <m/>
    <m/>
    <m/>
    <m/>
    <m/>
    <n v="0"/>
  </r>
  <r>
    <x v="223"/>
    <n v="1"/>
    <m/>
    <x v="83"/>
    <x v="16"/>
    <x v="1"/>
    <s v="The Incredibles"/>
    <x v="4"/>
    <m/>
    <m/>
    <m/>
    <m/>
    <m/>
    <m/>
    <n v="19"/>
    <n v="1"/>
  </r>
  <r>
    <x v="224"/>
    <m/>
    <m/>
    <x v="158"/>
    <x v="16"/>
    <x v="1"/>
    <s v="Shrek 2"/>
    <x v="4"/>
    <s v="Shrek"/>
    <m/>
    <m/>
    <m/>
    <m/>
    <m/>
    <n v="73"/>
    <n v="1"/>
  </r>
  <r>
    <x v="225"/>
    <n v="1"/>
    <m/>
    <x v="85"/>
    <x v="16"/>
    <x v="1"/>
    <s v="Sideways"/>
    <x v="0"/>
    <m/>
    <m/>
    <s v="B"/>
    <m/>
    <m/>
    <m/>
    <m/>
    <n v="1"/>
  </r>
  <r>
    <x v="226"/>
    <n v="1"/>
    <m/>
    <x v="116"/>
    <x v="16"/>
    <x v="1"/>
    <s v="Shaun of the Dead"/>
    <x v="6"/>
    <m/>
    <m/>
    <s v="B"/>
    <m/>
    <m/>
    <m/>
    <m/>
    <n v="1"/>
  </r>
  <r>
    <x v="227"/>
    <n v="1"/>
    <m/>
    <x v="51"/>
    <x v="17"/>
    <x v="1"/>
    <s v="21 grams"/>
    <x v="0"/>
    <m/>
    <m/>
    <s v="A"/>
    <m/>
    <m/>
    <m/>
    <m/>
    <n v="1"/>
  </r>
  <r>
    <x v="228"/>
    <n v="1"/>
    <m/>
    <x v="159"/>
    <x v="17"/>
    <x v="18"/>
    <s v="Good Bye Lenin!"/>
    <x v="9"/>
    <m/>
    <m/>
    <s v="A"/>
    <m/>
    <m/>
    <m/>
    <m/>
    <n v="1"/>
  </r>
  <r>
    <x v="229"/>
    <m/>
    <m/>
    <x v="160"/>
    <x v="17"/>
    <x v="16"/>
    <s v="Les invasions barbares"/>
    <x v="0"/>
    <m/>
    <m/>
    <m/>
    <m/>
    <m/>
    <m/>
    <m/>
    <n v="0"/>
  </r>
  <r>
    <x v="230"/>
    <n v="1"/>
    <m/>
    <x v="130"/>
    <x v="17"/>
    <x v="1"/>
    <s v="Dirty pretty things"/>
    <x v="0"/>
    <m/>
    <m/>
    <s v="B"/>
    <m/>
    <m/>
    <m/>
    <m/>
    <n v="1"/>
  </r>
  <r>
    <x v="231"/>
    <m/>
    <m/>
    <x v="161"/>
    <x v="17"/>
    <x v="1"/>
    <s v="Cold mountain"/>
    <x v="0"/>
    <m/>
    <m/>
    <m/>
    <m/>
    <m/>
    <m/>
    <m/>
    <n v="0"/>
  </r>
  <r>
    <x v="232"/>
    <n v="1"/>
    <m/>
    <x v="162"/>
    <x v="17"/>
    <x v="3"/>
    <s v="Dogville"/>
    <x v="0"/>
    <m/>
    <m/>
    <s v="A"/>
    <m/>
    <m/>
    <m/>
    <m/>
    <n v="1"/>
  </r>
  <r>
    <x v="233"/>
    <m/>
    <m/>
    <x v="163"/>
    <x v="17"/>
    <x v="1"/>
    <s v="Lost in Translation"/>
    <x v="0"/>
    <m/>
    <m/>
    <m/>
    <m/>
    <m/>
    <m/>
    <m/>
    <n v="0"/>
  </r>
  <r>
    <x v="234"/>
    <n v="1"/>
    <m/>
    <x v="164"/>
    <x v="17"/>
    <x v="6"/>
    <s v="Johnny English"/>
    <x v="9"/>
    <s v="Johnny English"/>
    <m/>
    <s v="B"/>
    <m/>
    <m/>
    <m/>
    <m/>
    <n v="1"/>
  </r>
  <r>
    <x v="235"/>
    <n v="1"/>
    <m/>
    <x v="71"/>
    <x v="17"/>
    <x v="1"/>
    <s v="Kill Bill: Vol. 1"/>
    <x v="0"/>
    <s v="Kill Bill"/>
    <m/>
    <m/>
    <m/>
    <m/>
    <n v="173"/>
    <n v="29"/>
    <n v="2"/>
  </r>
  <r>
    <x v="236"/>
    <m/>
    <m/>
    <x v="165"/>
    <x v="17"/>
    <x v="2"/>
    <s v="Salinui chueok"/>
    <x v="5"/>
    <m/>
    <m/>
    <m/>
    <m/>
    <m/>
    <n v="177"/>
    <m/>
    <n v="1"/>
  </r>
  <r>
    <x v="237"/>
    <m/>
    <m/>
    <x v="93"/>
    <x v="17"/>
    <x v="4"/>
    <s v="Munna Bhai M.B.B.S."/>
    <x v="9"/>
    <m/>
    <m/>
    <m/>
    <m/>
    <m/>
    <m/>
    <m/>
    <n v="0"/>
  </r>
  <r>
    <x v="238"/>
    <n v="1"/>
    <m/>
    <x v="166"/>
    <x v="17"/>
    <x v="1"/>
    <s v="The Lord of the Rings: The Return of the King"/>
    <x v="3"/>
    <s v="O senhor dos aneis"/>
    <m/>
    <s v="B"/>
    <n v="2004"/>
    <n v="2004"/>
    <n v="7"/>
    <n v="9"/>
    <n v="5"/>
  </r>
  <r>
    <x v="239"/>
    <n v="1"/>
    <m/>
    <x v="33"/>
    <x v="17"/>
    <x v="2"/>
    <s v="Oldeuboi"/>
    <x v="5"/>
    <m/>
    <m/>
    <s v="A"/>
    <m/>
    <m/>
    <n v="69"/>
    <m/>
    <n v="2"/>
  </r>
  <r>
    <x v="240"/>
    <n v="1"/>
    <m/>
    <x v="141"/>
    <x v="17"/>
    <x v="1"/>
    <s v="Big fish"/>
    <x v="0"/>
    <m/>
    <m/>
    <s v="B"/>
    <m/>
    <m/>
    <m/>
    <m/>
    <n v="1"/>
  </r>
  <r>
    <x v="241"/>
    <n v="1"/>
    <m/>
    <x v="167"/>
    <x v="17"/>
    <x v="1"/>
    <s v="Pirates of the Caribbean the course of the black pearl"/>
    <x v="3"/>
    <s v="Piratas doCaribe"/>
    <m/>
    <s v="B"/>
    <m/>
    <m/>
    <m/>
    <n v="16"/>
    <n v="2"/>
  </r>
  <r>
    <x v="242"/>
    <m/>
    <m/>
    <x v="113"/>
    <x v="17"/>
    <x v="1"/>
    <s v="Finding Nemo"/>
    <x v="4"/>
    <m/>
    <m/>
    <m/>
    <m/>
    <m/>
    <n v="169"/>
    <n v="7"/>
    <n v="2"/>
  </r>
  <r>
    <x v="243"/>
    <n v="1"/>
    <m/>
    <x v="107"/>
    <x v="17"/>
    <x v="1"/>
    <s v="Mystic River"/>
    <x v="5"/>
    <m/>
    <m/>
    <s v="A"/>
    <m/>
    <m/>
    <m/>
    <m/>
    <n v="1"/>
  </r>
  <r>
    <x v="244"/>
    <m/>
    <m/>
    <x v="168"/>
    <x v="17"/>
    <x v="1"/>
    <s v="Bruce Almighty"/>
    <x v="9"/>
    <m/>
    <m/>
    <m/>
    <m/>
    <m/>
    <m/>
    <m/>
    <n v="0"/>
  </r>
  <r>
    <x v="245"/>
    <m/>
    <m/>
    <x v="169"/>
    <x v="18"/>
    <x v="1"/>
    <s v="Ice Age"/>
    <x v="4"/>
    <m/>
    <m/>
    <m/>
    <m/>
    <m/>
    <m/>
    <n v="72"/>
    <n v="1"/>
  </r>
  <r>
    <x v="246"/>
    <m/>
    <m/>
    <x v="134"/>
    <x v="18"/>
    <x v="1"/>
    <s v="25thhour"/>
    <x v="0"/>
    <m/>
    <m/>
    <m/>
    <m/>
    <m/>
    <m/>
    <m/>
    <n v="0"/>
  </r>
  <r>
    <x v="247"/>
    <n v="1"/>
    <m/>
    <x v="72"/>
    <x v="18"/>
    <x v="1"/>
    <s v="Adaptation"/>
    <x v="9"/>
    <m/>
    <m/>
    <s v="B"/>
    <m/>
    <m/>
    <m/>
    <m/>
    <n v="1"/>
  </r>
  <r>
    <x v="248"/>
    <n v="1"/>
    <m/>
    <x v="85"/>
    <x v="18"/>
    <x v="1"/>
    <s v="About Schimidt"/>
    <x v="9"/>
    <m/>
    <m/>
    <s v="A"/>
    <m/>
    <m/>
    <m/>
    <m/>
    <n v="1"/>
  </r>
  <r>
    <x v="249"/>
    <m/>
    <m/>
    <x v="170"/>
    <x v="18"/>
    <x v="1"/>
    <s v="The Hours"/>
    <x v="0"/>
    <m/>
    <m/>
    <m/>
    <m/>
    <n v="2003"/>
    <m/>
    <m/>
    <n v="1"/>
  </r>
  <r>
    <x v="250"/>
    <m/>
    <m/>
    <x v="171"/>
    <x v="18"/>
    <x v="1"/>
    <s v="Chicago"/>
    <x v="7"/>
    <m/>
    <m/>
    <m/>
    <n v="2003"/>
    <m/>
    <m/>
    <m/>
    <n v="1"/>
  </r>
  <r>
    <x v="251"/>
    <n v="1"/>
    <m/>
    <x v="4"/>
    <x v="18"/>
    <x v="17"/>
    <s v="Cidade de Deus"/>
    <x v="0"/>
    <m/>
    <m/>
    <s v="A"/>
    <m/>
    <m/>
    <n v="22"/>
    <m/>
    <n v="2"/>
  </r>
  <r>
    <x v="252"/>
    <m/>
    <m/>
    <x v="172"/>
    <x v="18"/>
    <x v="9"/>
    <s v="Mou gaan dou"/>
    <x v="5"/>
    <m/>
    <m/>
    <m/>
    <m/>
    <m/>
    <m/>
    <m/>
    <n v="0"/>
  </r>
  <r>
    <x v="253"/>
    <m/>
    <m/>
    <x v="173"/>
    <x v="18"/>
    <x v="8"/>
    <s v="Hable com ella"/>
    <x v="0"/>
    <m/>
    <m/>
    <m/>
    <m/>
    <m/>
    <m/>
    <m/>
    <n v="0"/>
  </r>
  <r>
    <x v="254"/>
    <n v="1"/>
    <m/>
    <x v="174"/>
    <x v="18"/>
    <x v="1"/>
    <s v="Harry Potter and the Chamber of Secrets"/>
    <x v="3"/>
    <s v="Harry Potter"/>
    <m/>
    <m/>
    <m/>
    <m/>
    <m/>
    <n v="58"/>
    <n v="1"/>
  </r>
  <r>
    <x v="255"/>
    <n v="1"/>
    <m/>
    <x v="129"/>
    <x v="18"/>
    <x v="9"/>
    <s v="Ying xiong"/>
    <x v="0"/>
    <m/>
    <m/>
    <s v="B"/>
    <m/>
    <m/>
    <m/>
    <m/>
    <n v="1"/>
  </r>
  <r>
    <x v="256"/>
    <n v="1"/>
    <m/>
    <x v="154"/>
    <x v="18"/>
    <x v="1"/>
    <s v="Spider-Man"/>
    <x v="3"/>
    <m/>
    <m/>
    <m/>
    <m/>
    <m/>
    <m/>
    <n v="51"/>
    <n v="1"/>
  </r>
  <r>
    <x v="257"/>
    <n v="1"/>
    <m/>
    <x v="175"/>
    <x v="18"/>
    <x v="1"/>
    <s v="The Bourne identity"/>
    <x v="3"/>
    <s v="Bourne"/>
    <m/>
    <s v="B"/>
    <m/>
    <m/>
    <m/>
    <m/>
    <n v="1"/>
  </r>
  <r>
    <x v="258"/>
    <n v="1"/>
    <m/>
    <x v="176"/>
    <x v="18"/>
    <x v="1"/>
    <s v="Unfaithful"/>
    <x v="0"/>
    <m/>
    <m/>
    <s v="B"/>
    <m/>
    <m/>
    <m/>
    <m/>
    <n v="1"/>
  </r>
  <r>
    <x v="259"/>
    <n v="1"/>
    <m/>
    <x v="77"/>
    <x v="18"/>
    <x v="1"/>
    <s v="The King's Speech"/>
    <x v="0"/>
    <m/>
    <m/>
    <m/>
    <n v="2011"/>
    <m/>
    <m/>
    <m/>
    <n v="1"/>
  </r>
  <r>
    <x v="260"/>
    <n v="1"/>
    <m/>
    <x v="177"/>
    <x v="18"/>
    <x v="3"/>
    <s v="Le Pianiste"/>
    <x v="1"/>
    <m/>
    <m/>
    <s v="A"/>
    <m/>
    <m/>
    <n v="36"/>
    <m/>
    <n v="2"/>
  </r>
  <r>
    <x v="261"/>
    <n v="1"/>
    <m/>
    <x v="74"/>
    <x v="18"/>
    <x v="1"/>
    <s v="The panic room"/>
    <x v="11"/>
    <m/>
    <m/>
    <s v="B"/>
    <m/>
    <m/>
    <m/>
    <m/>
    <n v="1"/>
  </r>
  <r>
    <x v="262"/>
    <n v="1"/>
    <m/>
    <x v="166"/>
    <x v="18"/>
    <x v="1"/>
    <s v="The Lord of the Rings: The Two Towers"/>
    <x v="3"/>
    <s v="O senhor dos aneis"/>
    <m/>
    <s v="B"/>
    <m/>
    <m/>
    <n v="14"/>
    <n v="10"/>
    <n v="3"/>
  </r>
  <r>
    <x v="263"/>
    <n v="1"/>
    <m/>
    <x v="178"/>
    <x v="18"/>
    <x v="1"/>
    <s v="Phone booth"/>
    <x v="5"/>
    <m/>
    <m/>
    <s v="B"/>
    <m/>
    <m/>
    <m/>
    <m/>
    <n v="1"/>
  </r>
  <r>
    <x v="264"/>
    <n v="1"/>
    <m/>
    <x v="28"/>
    <x v="18"/>
    <x v="1"/>
    <s v="Catch Me If You Can"/>
    <x v="5"/>
    <m/>
    <m/>
    <s v="B"/>
    <m/>
    <m/>
    <n v="193"/>
    <n v="91"/>
    <n v="3"/>
  </r>
  <r>
    <x v="265"/>
    <n v="1"/>
    <m/>
    <x v="179"/>
    <x v="18"/>
    <x v="1"/>
    <s v="Solaris"/>
    <x v="2"/>
    <m/>
    <m/>
    <s v="B"/>
    <m/>
    <m/>
    <m/>
    <m/>
    <n v="1"/>
  </r>
  <r>
    <x v="266"/>
    <m/>
    <m/>
    <x v="180"/>
    <x v="19"/>
    <x v="15"/>
    <s v="Safar É Gandehar"/>
    <x v="0"/>
    <m/>
    <m/>
    <m/>
    <m/>
    <m/>
    <m/>
    <m/>
    <n v="0"/>
  </r>
  <r>
    <x v="267"/>
    <n v="1"/>
    <m/>
    <x v="181"/>
    <x v="19"/>
    <x v="1"/>
    <s v="Monster's Ball"/>
    <x v="0"/>
    <m/>
    <m/>
    <s v="A"/>
    <m/>
    <m/>
    <m/>
    <m/>
    <n v="1"/>
  </r>
  <r>
    <x v="268"/>
    <m/>
    <m/>
    <x v="182"/>
    <x v="19"/>
    <x v="10"/>
    <s v="Sen to Chihiro no kamikakushi"/>
    <x v="4"/>
    <m/>
    <m/>
    <m/>
    <m/>
    <m/>
    <n v="27"/>
    <m/>
    <n v="1"/>
  </r>
  <r>
    <x v="269"/>
    <n v="1"/>
    <m/>
    <x v="28"/>
    <x v="19"/>
    <x v="1"/>
    <s v="A.I."/>
    <x v="2"/>
    <m/>
    <m/>
    <s v="B"/>
    <m/>
    <m/>
    <m/>
    <m/>
    <n v="1"/>
  </r>
  <r>
    <x v="270"/>
    <m/>
    <m/>
    <x v="153"/>
    <x v="19"/>
    <x v="17"/>
    <s v="Abril despedaçado"/>
    <x v="0"/>
    <m/>
    <m/>
    <m/>
    <m/>
    <m/>
    <m/>
    <m/>
    <n v="0"/>
  </r>
  <r>
    <x v="271"/>
    <n v="1"/>
    <m/>
    <x v="183"/>
    <x v="19"/>
    <x v="1"/>
    <s v="Dr. Muholand"/>
    <x v="0"/>
    <m/>
    <m/>
    <s v="B"/>
    <m/>
    <m/>
    <m/>
    <m/>
    <n v="1"/>
  </r>
  <r>
    <x v="272"/>
    <n v="1"/>
    <m/>
    <x v="184"/>
    <x v="19"/>
    <x v="1"/>
    <s v="Enemy at the Gates"/>
    <x v="1"/>
    <m/>
    <m/>
    <s v="A"/>
    <m/>
    <m/>
    <m/>
    <m/>
    <n v="1"/>
  </r>
  <r>
    <x v="273"/>
    <n v="1"/>
    <m/>
    <x v="185"/>
    <x v="19"/>
    <x v="1"/>
    <s v="Training day"/>
    <x v="5"/>
    <m/>
    <m/>
    <s v="A"/>
    <m/>
    <m/>
    <m/>
    <m/>
    <n v="1"/>
  </r>
  <r>
    <x v="274"/>
    <m/>
    <m/>
    <x v="186"/>
    <x v="19"/>
    <x v="1"/>
    <s v="Donnie Darko"/>
    <x v="0"/>
    <m/>
    <m/>
    <m/>
    <m/>
    <m/>
    <m/>
    <n v="59"/>
    <n v="1"/>
  </r>
  <r>
    <x v="275"/>
    <n v="1"/>
    <m/>
    <x v="174"/>
    <x v="19"/>
    <x v="1"/>
    <s v="Harry Potter and the Sorcerer's Stone"/>
    <x v="3"/>
    <s v="Harry Potter"/>
    <m/>
    <s v="B"/>
    <m/>
    <m/>
    <m/>
    <n v="44"/>
    <n v="2"/>
  </r>
  <r>
    <x v="276"/>
    <m/>
    <m/>
    <x v="187"/>
    <x v="19"/>
    <x v="1"/>
    <s v="The Help"/>
    <x v="0"/>
    <m/>
    <m/>
    <m/>
    <m/>
    <m/>
    <n v="243"/>
    <m/>
    <n v="1"/>
  </r>
  <r>
    <x v="277"/>
    <n v="1"/>
    <m/>
    <x v="47"/>
    <x v="19"/>
    <x v="1"/>
    <s v="Monsters, Inc."/>
    <x v="4"/>
    <m/>
    <m/>
    <m/>
    <m/>
    <m/>
    <n v="233"/>
    <n v="14"/>
    <n v="2"/>
  </r>
  <r>
    <x v="278"/>
    <n v="1"/>
    <m/>
    <x v="75"/>
    <x v="19"/>
    <x v="1"/>
    <s v="Moulin Rouge"/>
    <x v="7"/>
    <m/>
    <m/>
    <s v="B"/>
    <m/>
    <m/>
    <m/>
    <m/>
    <n v="1"/>
  </r>
  <r>
    <x v="279"/>
    <n v="1"/>
    <m/>
    <x v="188"/>
    <x v="19"/>
    <x v="1"/>
    <s v="Shallow hal"/>
    <x v="9"/>
    <m/>
    <m/>
    <s v="B"/>
    <m/>
    <m/>
    <m/>
    <m/>
    <n v="1"/>
  </r>
  <r>
    <x v="280"/>
    <n v="1"/>
    <m/>
    <x v="189"/>
    <x v="19"/>
    <x v="3"/>
    <s v="Le fabuleux destin d'Amélie Poulain"/>
    <x v="9"/>
    <m/>
    <m/>
    <s v="A"/>
    <m/>
    <m/>
    <n v="110"/>
    <m/>
    <n v="2"/>
  </r>
  <r>
    <x v="281"/>
    <n v="1"/>
    <m/>
    <x v="166"/>
    <x v="19"/>
    <x v="1"/>
    <s v="The Lord of the Rings: The Fellowship of the Ring"/>
    <x v="3"/>
    <s v="O senhor dos aneis"/>
    <n v="50"/>
    <s v="A"/>
    <m/>
    <m/>
    <n v="10"/>
    <n v="5"/>
    <n v="4"/>
  </r>
  <r>
    <x v="282"/>
    <n v="1"/>
    <m/>
    <x v="179"/>
    <x v="19"/>
    <x v="1"/>
    <s v="Ocean's Eleven"/>
    <x v="0"/>
    <m/>
    <m/>
    <s v="B"/>
    <m/>
    <m/>
    <m/>
    <n v="81"/>
    <n v="2"/>
  </r>
  <r>
    <x v="283"/>
    <m/>
    <m/>
    <x v="156"/>
    <x v="19"/>
    <x v="1"/>
    <s v="The others"/>
    <x v="11"/>
    <m/>
    <m/>
    <m/>
    <m/>
    <m/>
    <m/>
    <m/>
    <n v="0"/>
  </r>
  <r>
    <x v="284"/>
    <n v="1"/>
    <m/>
    <x v="190"/>
    <x v="19"/>
    <x v="1"/>
    <s v="Shrek"/>
    <x v="4"/>
    <s v="Shrek"/>
    <m/>
    <m/>
    <m/>
    <m/>
    <m/>
    <n v="28"/>
    <n v="1"/>
  </r>
  <r>
    <x v="285"/>
    <m/>
    <m/>
    <x v="66"/>
    <x v="19"/>
    <x v="1"/>
    <s v="A beautiful mind"/>
    <x v="0"/>
    <m/>
    <m/>
    <m/>
    <n v="2002"/>
    <n v="2002"/>
    <n v="137"/>
    <m/>
    <n v="3"/>
  </r>
  <r>
    <x v="286"/>
    <n v="1"/>
    <m/>
    <x v="21"/>
    <x v="20"/>
    <x v="1"/>
    <s v="Memento"/>
    <x v="0"/>
    <m/>
    <m/>
    <s v="A"/>
    <m/>
    <m/>
    <n v="55"/>
    <n v="53"/>
    <n v="3"/>
  </r>
  <r>
    <x v="287"/>
    <m/>
    <m/>
    <x v="191"/>
    <x v="20"/>
    <x v="9"/>
    <s v="Faa yeung nin wa"/>
    <x v="0"/>
    <m/>
    <m/>
    <m/>
    <m/>
    <m/>
    <n v="238"/>
    <m/>
    <n v="1"/>
  </r>
  <r>
    <x v="288"/>
    <m/>
    <m/>
    <x v="51"/>
    <x v="20"/>
    <x v="22"/>
    <s v="Amores perros"/>
    <x v="0"/>
    <m/>
    <m/>
    <m/>
    <m/>
    <m/>
    <n v="227"/>
    <m/>
    <n v="1"/>
  </r>
  <r>
    <x v="289"/>
    <n v="1"/>
    <m/>
    <x v="192"/>
    <x v="20"/>
    <x v="1"/>
    <s v="Brother"/>
    <x v="5"/>
    <m/>
    <m/>
    <s v="B"/>
    <m/>
    <m/>
    <m/>
    <m/>
    <n v="1"/>
  </r>
  <r>
    <x v="290"/>
    <n v="1"/>
    <m/>
    <x v="86"/>
    <x v="20"/>
    <x v="1"/>
    <s v="Brother where art thou?"/>
    <x v="9"/>
    <m/>
    <m/>
    <s v="B"/>
    <m/>
    <m/>
    <m/>
    <m/>
    <n v="1"/>
  </r>
  <r>
    <x v="291"/>
    <n v="1"/>
    <m/>
    <x v="52"/>
    <x v="20"/>
    <x v="1"/>
    <s v="Gladiator"/>
    <x v="3"/>
    <m/>
    <m/>
    <s v="A"/>
    <n v="2001"/>
    <n v="2001"/>
    <n v="41"/>
    <n v="26"/>
    <n v="5"/>
  </r>
  <r>
    <x v="292"/>
    <m/>
    <m/>
    <x v="193"/>
    <x v="20"/>
    <x v="4"/>
    <s v="Hera Pheri"/>
    <x v="7"/>
    <m/>
    <m/>
    <m/>
    <m/>
    <m/>
    <m/>
    <m/>
    <n v="0"/>
  </r>
  <r>
    <x v="293"/>
    <n v="1"/>
    <m/>
    <x v="194"/>
    <x v="20"/>
    <x v="7"/>
    <s v="Nueve reinas"/>
    <x v="0"/>
    <m/>
    <m/>
    <s v="A"/>
    <m/>
    <m/>
    <m/>
    <m/>
    <n v="1"/>
  </r>
  <r>
    <x v="294"/>
    <n v="1"/>
    <m/>
    <x v="69"/>
    <x v="20"/>
    <x v="23"/>
    <s v="Wo Ho zang long"/>
    <x v="0"/>
    <m/>
    <m/>
    <s v="B"/>
    <m/>
    <m/>
    <m/>
    <m/>
    <n v="1"/>
  </r>
  <r>
    <x v="295"/>
    <n v="1"/>
    <m/>
    <x v="195"/>
    <x v="20"/>
    <x v="1"/>
    <s v="American Psycho"/>
    <x v="0"/>
    <m/>
    <m/>
    <m/>
    <m/>
    <m/>
    <m/>
    <m/>
    <n v="0"/>
  </r>
  <r>
    <x v="296"/>
    <n v="1"/>
    <m/>
    <x v="87"/>
    <x v="20"/>
    <x v="1"/>
    <s v="Requiem for a dream"/>
    <x v="0"/>
    <m/>
    <m/>
    <s v="A"/>
    <m/>
    <m/>
    <n v="91"/>
    <m/>
    <n v="2"/>
  </r>
  <r>
    <x v="297"/>
    <n v="1"/>
    <m/>
    <x v="196"/>
    <x v="20"/>
    <x v="1"/>
    <s v="Snatch "/>
    <x v="9"/>
    <m/>
    <m/>
    <s v="B"/>
    <m/>
    <m/>
    <n v="105"/>
    <m/>
    <n v="2"/>
  </r>
  <r>
    <x v="298"/>
    <n v="1"/>
    <m/>
    <x v="179"/>
    <x v="20"/>
    <x v="1"/>
    <s v="Traffic"/>
    <x v="5"/>
    <m/>
    <m/>
    <s v="A"/>
    <m/>
    <m/>
    <m/>
    <m/>
    <n v="1"/>
  </r>
  <r>
    <x v="299"/>
    <n v="1"/>
    <m/>
    <x v="178"/>
    <x v="21"/>
    <x v="1"/>
    <s v="8 mm"/>
    <x v="5"/>
    <m/>
    <m/>
    <s v="B"/>
    <m/>
    <m/>
    <m/>
    <m/>
    <n v="1"/>
  </r>
  <r>
    <x v="300"/>
    <n v="1"/>
    <m/>
    <x v="197"/>
    <x v="21"/>
    <x v="1"/>
    <s v="The Blair witch project"/>
    <x v="6"/>
    <m/>
    <m/>
    <s v="B"/>
    <m/>
    <m/>
    <m/>
    <m/>
    <n v="1"/>
  </r>
  <r>
    <x v="301"/>
    <m/>
    <m/>
    <x v="198"/>
    <x v="21"/>
    <x v="1"/>
    <s v="The green mile"/>
    <x v="0"/>
    <m/>
    <m/>
    <m/>
    <m/>
    <m/>
    <n v="28"/>
    <n v="68"/>
    <n v="2"/>
  </r>
  <r>
    <x v="302"/>
    <m/>
    <m/>
    <x v="163"/>
    <x v="21"/>
    <x v="1"/>
    <s v="The virgin suicides"/>
    <x v="0"/>
    <m/>
    <m/>
    <m/>
    <m/>
    <m/>
    <m/>
    <m/>
    <n v="0"/>
  </r>
  <r>
    <x v="303"/>
    <n v="1"/>
    <m/>
    <x v="1"/>
    <x v="21"/>
    <x v="1"/>
    <s v="American Beauty"/>
    <x v="0"/>
    <m/>
    <m/>
    <s v="B"/>
    <n v="2000"/>
    <n v="2000"/>
    <n v="77"/>
    <n v="40"/>
    <n v="5"/>
  </r>
  <r>
    <x v="304"/>
    <n v="1"/>
    <m/>
    <x v="74"/>
    <x v="21"/>
    <x v="1"/>
    <s v="Fight Club"/>
    <x v="0"/>
    <m/>
    <m/>
    <s v="A"/>
    <m/>
    <m/>
    <n v="11"/>
    <n v="11"/>
    <n v="3"/>
  </r>
  <r>
    <x v="305"/>
    <m/>
    <m/>
    <x v="111"/>
    <x v="21"/>
    <x v="1"/>
    <s v="Magnolia"/>
    <x v="0"/>
    <m/>
    <m/>
    <m/>
    <m/>
    <m/>
    <m/>
    <m/>
    <n v="0"/>
  </r>
  <r>
    <x v="306"/>
    <n v="1"/>
    <m/>
    <x v="199"/>
    <x v="21"/>
    <x v="1"/>
    <s v="The Matrix"/>
    <x v="2"/>
    <s v="Matrix"/>
    <m/>
    <s v="A"/>
    <m/>
    <m/>
    <n v="16"/>
    <n v="6"/>
    <n v="3"/>
  </r>
  <r>
    <x v="307"/>
    <n v="1"/>
    <m/>
    <x v="152"/>
    <x v="21"/>
    <x v="1"/>
    <s v="The insider"/>
    <x v="0"/>
    <m/>
    <m/>
    <s v="A"/>
    <m/>
    <m/>
    <m/>
    <m/>
    <n v="1"/>
  </r>
  <r>
    <x v="308"/>
    <n v="1"/>
    <m/>
    <x v="200"/>
    <x v="21"/>
    <x v="1"/>
    <s v="The sixth sense"/>
    <x v="11"/>
    <m/>
    <n v="89"/>
    <s v="B"/>
    <m/>
    <m/>
    <n v="164"/>
    <n v="39"/>
    <n v="4"/>
  </r>
  <r>
    <x v="309"/>
    <n v="1"/>
    <m/>
    <x v="161"/>
    <x v="21"/>
    <x v="1"/>
    <s v="The talented Mr. Ripley"/>
    <x v="0"/>
    <m/>
    <m/>
    <s v="A"/>
    <m/>
    <m/>
    <m/>
    <m/>
    <n v="1"/>
  </r>
  <r>
    <x v="310"/>
    <n v="1"/>
    <m/>
    <x v="112"/>
    <x v="21"/>
    <x v="1"/>
    <s v="Glory"/>
    <x v="1"/>
    <m/>
    <m/>
    <s v="B"/>
    <m/>
    <m/>
    <m/>
    <m/>
    <n v="1"/>
  </r>
  <r>
    <x v="311"/>
    <m/>
    <m/>
    <x v="201"/>
    <x v="21"/>
    <x v="1"/>
    <s v="Toy Story 2"/>
    <x v="4"/>
    <s v="Toy Story"/>
    <m/>
    <m/>
    <m/>
    <m/>
    <m/>
    <n v="34"/>
    <n v="1"/>
  </r>
  <r>
    <x v="312"/>
    <n v="1"/>
    <m/>
    <x v="202"/>
    <x v="21"/>
    <x v="1"/>
    <s v="Three Kings"/>
    <x v="1"/>
    <m/>
    <m/>
    <s v="A"/>
    <m/>
    <m/>
    <m/>
    <m/>
    <n v="1"/>
  </r>
  <r>
    <x v="313"/>
    <m/>
    <m/>
    <x v="173"/>
    <x v="21"/>
    <x v="8"/>
    <s v="Todo Sobre Mi Madre"/>
    <x v="9"/>
    <m/>
    <m/>
    <m/>
    <m/>
    <m/>
    <m/>
    <m/>
    <n v="0"/>
  </r>
  <r>
    <x v="314"/>
    <n v="1"/>
    <m/>
    <x v="203"/>
    <x v="22"/>
    <x v="1"/>
    <s v="American History X"/>
    <x v="0"/>
    <m/>
    <m/>
    <s v="A"/>
    <m/>
    <m/>
    <n v="38"/>
    <n v="88"/>
    <n v="3"/>
  </r>
  <r>
    <x v="315"/>
    <n v="1"/>
    <m/>
    <x v="204"/>
    <x v="22"/>
    <x v="1"/>
    <s v="The thin red line"/>
    <x v="1"/>
    <m/>
    <m/>
    <s v="B"/>
    <m/>
    <m/>
    <m/>
    <m/>
    <n v="1"/>
  </r>
  <r>
    <x v="316"/>
    <n v="1"/>
    <m/>
    <x v="153"/>
    <x v="22"/>
    <x v="17"/>
    <s v="Central do Brasil"/>
    <x v="0"/>
    <m/>
    <m/>
    <s v="B"/>
    <m/>
    <m/>
    <m/>
    <m/>
    <n v="1"/>
  </r>
  <r>
    <x v="317"/>
    <n v="1"/>
    <m/>
    <x v="205"/>
    <x v="22"/>
    <x v="1"/>
    <s v="Dark City"/>
    <x v="2"/>
    <m/>
    <m/>
    <s v="A"/>
    <m/>
    <m/>
    <m/>
    <m/>
    <n v="1"/>
  </r>
  <r>
    <x v="318"/>
    <n v="1"/>
    <m/>
    <x v="196"/>
    <x v="22"/>
    <x v="1"/>
    <s v="Lock, Stock and Two Smoking Barrels"/>
    <x v="9"/>
    <m/>
    <m/>
    <s v="A"/>
    <m/>
    <m/>
    <n v="144"/>
    <m/>
    <n v="2"/>
  </r>
  <r>
    <x v="319"/>
    <n v="1"/>
    <m/>
    <x v="130"/>
    <x v="22"/>
    <x v="1"/>
    <s v="Dangerous Liaisons"/>
    <x v="0"/>
    <m/>
    <m/>
    <s v="B"/>
    <m/>
    <m/>
    <m/>
    <m/>
    <n v="1"/>
  </r>
  <r>
    <x v="320"/>
    <n v="1"/>
    <m/>
    <x v="86"/>
    <x v="22"/>
    <x v="1"/>
    <s v="The big Lebowski"/>
    <x v="9"/>
    <m/>
    <m/>
    <s v="A"/>
    <m/>
    <m/>
    <n v="194"/>
    <n v="86"/>
    <n v="3"/>
  </r>
  <r>
    <x v="321"/>
    <n v="1"/>
    <m/>
    <x v="28"/>
    <x v="22"/>
    <x v="1"/>
    <s v="Saving Private Ryan"/>
    <x v="1"/>
    <m/>
    <n v="71"/>
    <s v="B"/>
    <m/>
    <n v="1999"/>
    <n v="26"/>
    <n v="41"/>
    <n v="5"/>
  </r>
  <r>
    <x v="322"/>
    <n v="1"/>
    <m/>
    <x v="206"/>
    <x v="22"/>
    <x v="1"/>
    <s v="The Truman show"/>
    <x v="0"/>
    <m/>
    <m/>
    <s v="A"/>
    <m/>
    <m/>
    <n v="168"/>
    <n v="35"/>
    <n v="3"/>
  </r>
  <r>
    <x v="323"/>
    <n v="1"/>
    <m/>
    <x v="87"/>
    <x v="22"/>
    <x v="1"/>
    <s v="Pi"/>
    <x v="2"/>
    <m/>
    <m/>
    <s v="B"/>
    <m/>
    <m/>
    <m/>
    <m/>
    <n v="1"/>
  </r>
  <r>
    <x v="324"/>
    <m/>
    <m/>
    <x v="207"/>
    <x v="22"/>
    <x v="1"/>
    <s v="Shakespeare in Love"/>
    <x v="9"/>
    <m/>
    <m/>
    <m/>
    <n v="1999"/>
    <m/>
    <m/>
    <m/>
    <n v="1"/>
  </r>
  <r>
    <x v="325"/>
    <n v="1"/>
    <m/>
    <x v="154"/>
    <x v="22"/>
    <x v="1"/>
    <s v="A simple plan"/>
    <x v="5"/>
    <m/>
    <m/>
    <s v="B"/>
    <m/>
    <m/>
    <m/>
    <m/>
    <n v="1"/>
  </r>
  <r>
    <x v="326"/>
    <m/>
    <m/>
    <x v="201"/>
    <x v="22"/>
    <x v="1"/>
    <s v="A Bug's Life"/>
    <x v="4"/>
    <m/>
    <m/>
    <m/>
    <m/>
    <m/>
    <m/>
    <m/>
    <n v="0"/>
  </r>
  <r>
    <x v="327"/>
    <n v="1"/>
    <m/>
    <x v="208"/>
    <x v="23"/>
    <x v="12"/>
    <s v="La vita é bella"/>
    <x v="9"/>
    <m/>
    <m/>
    <s v="A"/>
    <m/>
    <m/>
    <n v="21"/>
    <m/>
    <n v="2"/>
  </r>
  <r>
    <x v="328"/>
    <m/>
    <m/>
    <x v="111"/>
    <x v="23"/>
    <x v="1"/>
    <s v="Boogie Nights"/>
    <x v="0"/>
    <m/>
    <m/>
    <m/>
    <m/>
    <m/>
    <m/>
    <m/>
    <n v="0"/>
  </r>
  <r>
    <x v="329"/>
    <n v="1"/>
    <m/>
    <x v="76"/>
    <x v="23"/>
    <x v="1"/>
    <s v="Contact"/>
    <x v="2"/>
    <m/>
    <m/>
    <s v="A"/>
    <m/>
    <m/>
    <m/>
    <m/>
    <n v="1"/>
  </r>
  <r>
    <x v="330"/>
    <n v="1"/>
    <m/>
    <x v="144"/>
    <x v="23"/>
    <x v="1"/>
    <s v="Donnie Brasco"/>
    <x v="0"/>
    <m/>
    <m/>
    <s v="B"/>
    <m/>
    <m/>
    <m/>
    <m/>
    <n v="1"/>
  </r>
  <r>
    <x v="331"/>
    <m/>
    <m/>
    <x v="209"/>
    <x v="23"/>
    <x v="15"/>
    <s v="Bacheha-Ye aseman"/>
    <x v="0"/>
    <m/>
    <m/>
    <m/>
    <m/>
    <m/>
    <n v="132"/>
    <m/>
    <n v="1"/>
  </r>
  <r>
    <x v="332"/>
    <n v="1"/>
    <m/>
    <x v="210"/>
    <x v="23"/>
    <x v="1"/>
    <s v="Air force one"/>
    <x v="11"/>
    <m/>
    <m/>
    <s v="B"/>
    <m/>
    <m/>
    <m/>
    <m/>
    <n v="1"/>
  </r>
  <r>
    <x v="333"/>
    <n v="1"/>
    <m/>
    <x v="211"/>
    <x v="23"/>
    <x v="1"/>
    <s v="Gattaca"/>
    <x v="2"/>
    <m/>
    <m/>
    <s v="A"/>
    <m/>
    <m/>
    <m/>
    <m/>
    <n v="1"/>
  </r>
  <r>
    <x v="334"/>
    <m/>
    <m/>
    <x v="212"/>
    <x v="23"/>
    <x v="1"/>
    <s v="Good Will Hunting"/>
    <x v="0"/>
    <m/>
    <m/>
    <m/>
    <m/>
    <m/>
    <n v="88"/>
    <m/>
    <n v="1"/>
  </r>
  <r>
    <x v="335"/>
    <n v="1"/>
    <m/>
    <x v="176"/>
    <x v="23"/>
    <x v="1"/>
    <s v="Lolita"/>
    <x v="0"/>
    <m/>
    <m/>
    <s v="B"/>
    <m/>
    <m/>
    <m/>
    <m/>
    <n v="1"/>
  </r>
  <r>
    <x v="336"/>
    <n v="1"/>
    <m/>
    <x v="213"/>
    <x v="23"/>
    <x v="1"/>
    <s v="L.A. Confidential"/>
    <x v="5"/>
    <m/>
    <m/>
    <s v="B"/>
    <m/>
    <m/>
    <n v="124"/>
    <m/>
    <n v="2"/>
  </r>
  <r>
    <x v="337"/>
    <n v="1"/>
    <m/>
    <x v="214"/>
    <x v="23"/>
    <x v="1"/>
    <s v="As god as it get"/>
    <x v="9"/>
    <m/>
    <m/>
    <s v="A"/>
    <m/>
    <m/>
    <m/>
    <m/>
    <n v="1"/>
  </r>
  <r>
    <x v="338"/>
    <n v="1"/>
    <m/>
    <x v="215"/>
    <x v="23"/>
    <x v="1"/>
    <s v="The edge"/>
    <x v="0"/>
    <m/>
    <m/>
    <s v="B"/>
    <m/>
    <m/>
    <m/>
    <m/>
    <n v="1"/>
  </r>
  <r>
    <x v="339"/>
    <n v="1"/>
    <m/>
    <x v="216"/>
    <x v="23"/>
    <x v="1"/>
    <s v="The Devil's Advocate"/>
    <x v="0"/>
    <m/>
    <m/>
    <s v="A"/>
    <m/>
    <m/>
    <m/>
    <m/>
    <n v="1"/>
  </r>
  <r>
    <x v="340"/>
    <m/>
    <m/>
    <x v="157"/>
    <x v="23"/>
    <x v="10"/>
    <s v="Mononoke-hime"/>
    <x v="4"/>
    <m/>
    <m/>
    <m/>
    <m/>
    <m/>
    <n v="68"/>
    <m/>
    <n v="1"/>
  </r>
  <r>
    <x v="341"/>
    <n v="1"/>
    <m/>
    <x v="97"/>
    <x v="23"/>
    <x v="1"/>
    <s v="Titanic"/>
    <x v="0"/>
    <m/>
    <n v="83"/>
    <s v="A"/>
    <n v="1998"/>
    <n v="1998"/>
    <m/>
    <n v="22"/>
    <n v="5"/>
  </r>
  <r>
    <x v="342"/>
    <n v="1"/>
    <m/>
    <x v="74"/>
    <x v="23"/>
    <x v="1"/>
    <s v="The game"/>
    <x v="11"/>
    <m/>
    <m/>
    <m/>
    <m/>
    <m/>
    <m/>
    <m/>
    <n v="0"/>
  </r>
  <r>
    <x v="343"/>
    <n v="1"/>
    <m/>
    <x v="86"/>
    <x v="24"/>
    <x v="1"/>
    <s v="Fargo"/>
    <x v="5"/>
    <m/>
    <m/>
    <s v="A"/>
    <m/>
    <m/>
    <n v="176"/>
    <m/>
    <n v="2"/>
  </r>
  <r>
    <x v="344"/>
    <n v="1"/>
    <m/>
    <x v="217"/>
    <x v="24"/>
    <x v="1"/>
    <s v="Missão: impossible"/>
    <x v="3"/>
    <m/>
    <m/>
    <s v="B"/>
    <m/>
    <m/>
    <m/>
    <m/>
    <n v="1"/>
  </r>
  <r>
    <x v="345"/>
    <m/>
    <m/>
    <x v="218"/>
    <x v="24"/>
    <x v="21"/>
    <s v="Eskiya"/>
    <x v="0"/>
    <m/>
    <m/>
    <m/>
    <m/>
    <m/>
    <n v="199"/>
    <m/>
    <n v="1"/>
  </r>
  <r>
    <x v="346"/>
    <m/>
    <m/>
    <x v="161"/>
    <x v="24"/>
    <x v="1"/>
    <s v="The English Patient"/>
    <x v="0"/>
    <m/>
    <m/>
    <m/>
    <n v="1997"/>
    <n v="1997"/>
    <m/>
    <m/>
    <n v="2"/>
  </r>
  <r>
    <x v="347"/>
    <n v="1"/>
    <m/>
    <x v="110"/>
    <x v="24"/>
    <x v="20"/>
    <s v="Trainspotting"/>
    <x v="0"/>
    <m/>
    <m/>
    <s v="A"/>
    <m/>
    <m/>
    <n v="165"/>
    <m/>
    <n v="2"/>
  </r>
  <r>
    <x v="348"/>
    <m/>
    <m/>
    <x v="55"/>
    <x v="25"/>
    <x v="1"/>
    <s v="Before Sunrise"/>
    <x v="0"/>
    <m/>
    <m/>
    <m/>
    <m/>
    <m/>
    <n v="191"/>
    <m/>
    <n v="1"/>
  </r>
  <r>
    <x v="349"/>
    <n v="1"/>
    <m/>
    <x v="107"/>
    <x v="25"/>
    <x v="1"/>
    <s v="The bridges of Madison County"/>
    <x v="0"/>
    <m/>
    <m/>
    <s v="A"/>
    <m/>
    <m/>
    <m/>
    <m/>
    <n v="1"/>
  </r>
  <r>
    <x v="350"/>
    <n v="1"/>
    <m/>
    <x v="219"/>
    <x v="25"/>
    <x v="1"/>
    <s v="Babe"/>
    <x v="9"/>
    <m/>
    <m/>
    <s v="A"/>
    <m/>
    <m/>
    <m/>
    <m/>
    <n v="1"/>
  </r>
  <r>
    <x v="351"/>
    <n v="1"/>
    <m/>
    <x v="7"/>
    <x v="25"/>
    <x v="1"/>
    <s v="Casino"/>
    <x v="0"/>
    <m/>
    <m/>
    <s v="A"/>
    <m/>
    <m/>
    <n v="139"/>
    <m/>
    <n v="2"/>
  </r>
  <r>
    <x v="352"/>
    <n v="1"/>
    <m/>
    <x v="35"/>
    <x v="25"/>
    <x v="1"/>
    <s v="Braveheart"/>
    <x v="0"/>
    <m/>
    <m/>
    <s v="B"/>
    <n v="1996"/>
    <m/>
    <n v="78"/>
    <n v="80"/>
    <n v="4"/>
  </r>
  <r>
    <x v="353"/>
    <n v="1"/>
    <m/>
    <x v="220"/>
    <x v="25"/>
    <x v="1"/>
    <s v="Leaving Las Vegas"/>
    <x v="0"/>
    <m/>
    <m/>
    <s v="B"/>
    <m/>
    <m/>
    <m/>
    <m/>
    <n v="1"/>
  </r>
  <r>
    <x v="354"/>
    <n v="1"/>
    <m/>
    <x v="152"/>
    <x v="25"/>
    <x v="1"/>
    <s v="Heat"/>
    <x v="5"/>
    <m/>
    <m/>
    <s v="A"/>
    <m/>
    <m/>
    <n v="123"/>
    <m/>
    <n v="2"/>
  </r>
  <r>
    <x v="355"/>
    <m/>
    <m/>
    <x v="221"/>
    <x v="25"/>
    <x v="3"/>
    <s v="La haine"/>
    <x v="0"/>
    <m/>
    <m/>
    <m/>
    <m/>
    <m/>
    <n v="228"/>
    <m/>
    <n v="1"/>
  </r>
  <r>
    <x v="356"/>
    <n v="1"/>
    <m/>
    <x v="222"/>
    <x v="25"/>
    <x v="1"/>
    <s v="Twelve monkeys"/>
    <x v="2"/>
    <m/>
    <m/>
    <s v="A"/>
    <m/>
    <m/>
    <m/>
    <m/>
    <n v="1"/>
  </r>
  <r>
    <x v="357"/>
    <n v="1"/>
    <m/>
    <x v="13"/>
    <x v="25"/>
    <x v="1"/>
    <s v="The usual suspects"/>
    <x v="5"/>
    <m/>
    <m/>
    <s v="B"/>
    <m/>
    <m/>
    <n v="32"/>
    <m/>
    <n v="2"/>
  </r>
  <r>
    <x v="358"/>
    <m/>
    <m/>
    <x v="69"/>
    <x v="25"/>
    <x v="1"/>
    <s v="Sense and sensibility"/>
    <x v="0"/>
    <m/>
    <m/>
    <m/>
    <m/>
    <n v="1996"/>
    <m/>
    <m/>
    <n v="1"/>
  </r>
  <r>
    <x v="359"/>
    <n v="1"/>
    <m/>
    <x v="223"/>
    <x v="25"/>
    <x v="1"/>
    <s v="Richard III"/>
    <x v="0"/>
    <m/>
    <m/>
    <s v="B"/>
    <m/>
    <m/>
    <m/>
    <m/>
    <n v="1"/>
  </r>
  <r>
    <x v="360"/>
    <n v="1"/>
    <m/>
    <x v="74"/>
    <x v="25"/>
    <x v="1"/>
    <s v="Se7en"/>
    <x v="5"/>
    <m/>
    <m/>
    <s v="A"/>
    <m/>
    <m/>
    <n v="20"/>
    <n v="32"/>
    <n v="3"/>
  </r>
  <r>
    <x v="361"/>
    <n v="1"/>
    <m/>
    <x v="201"/>
    <x v="25"/>
    <x v="1"/>
    <s v="Toy Story"/>
    <x v="4"/>
    <s v="Toy Story"/>
    <n v="99"/>
    <m/>
    <m/>
    <m/>
    <n v="81"/>
    <n v="4"/>
    <n v="3"/>
  </r>
  <r>
    <x v="362"/>
    <n v="1"/>
    <m/>
    <x v="224"/>
    <x v="25"/>
    <x v="24"/>
    <s v="Underground"/>
    <x v="0"/>
    <m/>
    <m/>
    <s v="A"/>
    <m/>
    <m/>
    <m/>
    <m/>
    <n v="1"/>
  </r>
  <r>
    <x v="363"/>
    <m/>
    <m/>
    <x v="225"/>
    <x v="26"/>
    <x v="4"/>
    <s v="Andaz Apna Apna"/>
    <x v="9"/>
    <m/>
    <m/>
    <m/>
    <m/>
    <m/>
    <m/>
    <m/>
    <n v="0"/>
  </r>
  <r>
    <x v="364"/>
    <n v="1"/>
    <m/>
    <x v="226"/>
    <x v="26"/>
    <x v="1"/>
    <s v="Natural born killers"/>
    <x v="5"/>
    <m/>
    <m/>
    <s v="B"/>
    <m/>
    <m/>
    <m/>
    <m/>
    <n v="1"/>
  </r>
  <r>
    <x v="365"/>
    <n v="1"/>
    <m/>
    <x v="110"/>
    <x v="26"/>
    <x v="1"/>
    <s v="Shallow grave"/>
    <x v="11"/>
    <m/>
    <m/>
    <s v="B"/>
    <m/>
    <m/>
    <m/>
    <m/>
    <n v="1"/>
  </r>
  <r>
    <x v="366"/>
    <n v="1"/>
    <m/>
    <x v="124"/>
    <x v="26"/>
    <x v="1"/>
    <s v="Enterview with the vampire"/>
    <x v="6"/>
    <m/>
    <m/>
    <s v="B"/>
    <m/>
    <m/>
    <m/>
    <m/>
    <n v="1"/>
  </r>
  <r>
    <x v="367"/>
    <n v="1"/>
    <m/>
    <x v="76"/>
    <x v="26"/>
    <x v="1"/>
    <s v="Forrest Gump"/>
    <x v="0"/>
    <m/>
    <n v="76"/>
    <s v="A"/>
    <n v="1995"/>
    <n v="1995"/>
    <n v="12"/>
    <n v="2"/>
    <n v="6"/>
  </r>
  <r>
    <x v="368"/>
    <n v="1"/>
    <m/>
    <x v="227"/>
    <x v="26"/>
    <x v="1"/>
    <s v="León"/>
    <x v="0"/>
    <m/>
    <m/>
    <s v="B"/>
    <m/>
    <m/>
    <n v="31"/>
    <m/>
    <n v="2"/>
  </r>
  <r>
    <x v="369"/>
    <n v="1"/>
    <m/>
    <x v="228"/>
    <x v="26"/>
    <x v="1"/>
    <s v="The Lion King"/>
    <x v="4"/>
    <m/>
    <m/>
    <s v="A"/>
    <m/>
    <m/>
    <n v="34"/>
    <n v="3"/>
    <n v="3"/>
  </r>
  <r>
    <x v="370"/>
    <n v="1"/>
    <m/>
    <x v="71"/>
    <x v="26"/>
    <x v="1"/>
    <s v="Pulp Fiction"/>
    <x v="5"/>
    <m/>
    <n v="94"/>
    <s v="A"/>
    <m/>
    <m/>
    <n v="8"/>
    <n v="12"/>
    <n v="4"/>
  </r>
  <r>
    <x v="371"/>
    <m/>
    <m/>
    <x v="144"/>
    <x v="26"/>
    <x v="1"/>
    <s v="Four weddings and a funeral"/>
    <x v="9"/>
    <m/>
    <m/>
    <m/>
    <m/>
    <m/>
    <m/>
    <m/>
    <n v="0"/>
  </r>
  <r>
    <x v="372"/>
    <n v="1"/>
    <m/>
    <x v="198"/>
    <x v="26"/>
    <x v="1"/>
    <s v="The shawshank redemption"/>
    <x v="0"/>
    <m/>
    <n v="72"/>
    <s v="A"/>
    <m/>
    <m/>
    <n v="1"/>
    <n v="25"/>
    <n v="4"/>
  </r>
  <r>
    <x v="373"/>
    <n v="1"/>
    <m/>
    <x v="28"/>
    <x v="27"/>
    <x v="1"/>
    <s v="Schindler's List"/>
    <x v="1"/>
    <m/>
    <n v="8"/>
    <s v="A"/>
    <n v="1994"/>
    <n v="1994"/>
    <n v="6"/>
    <n v="71"/>
    <n v="6"/>
  </r>
  <r>
    <x v="374"/>
    <m/>
    <m/>
    <x v="229"/>
    <x v="27"/>
    <x v="9"/>
    <s v="Ba wang bie ji"/>
    <x v="0"/>
    <m/>
    <m/>
    <m/>
    <m/>
    <m/>
    <m/>
    <m/>
    <n v="0"/>
  </r>
  <r>
    <x v="375"/>
    <n v="1"/>
    <m/>
    <x v="230"/>
    <x v="27"/>
    <x v="25"/>
    <s v="In name of the father"/>
    <x v="0"/>
    <m/>
    <m/>
    <s v="A"/>
    <m/>
    <m/>
    <n v="186"/>
    <m/>
    <n v="2"/>
  </r>
  <r>
    <x v="376"/>
    <n v="1"/>
    <m/>
    <x v="231"/>
    <x v="27"/>
    <x v="1"/>
    <s v="Groundhog Day"/>
    <x v="9"/>
    <m/>
    <m/>
    <s v="A"/>
    <m/>
    <m/>
    <m/>
    <n v="95"/>
    <n v="2"/>
  </r>
  <r>
    <x v="377"/>
    <n v="1"/>
    <m/>
    <x v="28"/>
    <x v="27"/>
    <x v="1"/>
    <s v="Jurassic Park"/>
    <x v="3"/>
    <s v="Jurassic Park"/>
    <m/>
    <s v="B"/>
    <m/>
    <m/>
    <n v="166"/>
    <n v="20"/>
    <n v="3"/>
  </r>
  <r>
    <x v="378"/>
    <n v="1"/>
    <m/>
    <x v="210"/>
    <x v="27"/>
    <x v="1"/>
    <s v="In the line of fire"/>
    <x v="11"/>
    <m/>
    <m/>
    <s v="B"/>
    <m/>
    <m/>
    <m/>
    <m/>
    <n v="1"/>
  </r>
  <r>
    <x v="379"/>
    <n v="1"/>
    <m/>
    <x v="232"/>
    <x v="27"/>
    <x v="1"/>
    <s v="The fugitive"/>
    <x v="5"/>
    <m/>
    <m/>
    <s v="A"/>
    <m/>
    <m/>
    <m/>
    <m/>
    <n v="1"/>
  </r>
  <r>
    <x v="380"/>
    <n v="1"/>
    <m/>
    <x v="233"/>
    <x v="27"/>
    <x v="26"/>
    <s v="The piano"/>
    <x v="0"/>
    <m/>
    <m/>
    <s v="B"/>
    <m/>
    <m/>
    <m/>
    <m/>
    <n v="1"/>
  </r>
  <r>
    <x v="381"/>
    <n v="1"/>
    <m/>
    <x v="178"/>
    <x v="27"/>
    <x v="1"/>
    <s v="Falling down"/>
    <x v="0"/>
    <m/>
    <m/>
    <s v="B"/>
    <m/>
    <m/>
    <m/>
    <m/>
    <n v="1"/>
  </r>
  <r>
    <x v="382"/>
    <n v="1"/>
    <m/>
    <x v="234"/>
    <x v="27"/>
    <x v="1"/>
    <s v="The Remains of the Day"/>
    <x v="0"/>
    <m/>
    <m/>
    <s v="A"/>
    <m/>
    <m/>
    <m/>
    <m/>
    <n v="1"/>
  </r>
  <r>
    <x v="383"/>
    <n v="1"/>
    <m/>
    <x v="235"/>
    <x v="28"/>
    <x v="1"/>
    <s v="The firm"/>
    <x v="0"/>
    <m/>
    <m/>
    <s v="B"/>
    <m/>
    <m/>
    <m/>
    <m/>
    <n v="1"/>
  </r>
  <r>
    <x v="384"/>
    <m/>
    <m/>
    <x v="236"/>
    <x v="28"/>
    <x v="1"/>
    <s v="Aladdin"/>
    <x v="4"/>
    <m/>
    <m/>
    <m/>
    <m/>
    <m/>
    <n v="249"/>
    <n v="47"/>
    <n v="2"/>
  </r>
  <r>
    <x v="385"/>
    <n v="1"/>
    <m/>
    <x v="71"/>
    <x v="28"/>
    <x v="1"/>
    <s v="Reservoir dogs"/>
    <x v="5"/>
    <m/>
    <m/>
    <s v="A"/>
    <m/>
    <m/>
    <n v="89"/>
    <n v="62"/>
    <n v="3"/>
  </r>
  <r>
    <x v="386"/>
    <n v="1"/>
    <m/>
    <x v="237"/>
    <x v="28"/>
    <x v="1"/>
    <s v="Bran Socker's Dracula"/>
    <x v="6"/>
    <m/>
    <m/>
    <s v="A"/>
    <m/>
    <m/>
    <m/>
    <m/>
    <n v="1"/>
  </r>
  <r>
    <x v="387"/>
    <n v="1"/>
    <m/>
    <x v="238"/>
    <x v="28"/>
    <x v="1"/>
    <s v="Basic instinct"/>
    <x v="11"/>
    <m/>
    <m/>
    <s v="B"/>
    <m/>
    <m/>
    <m/>
    <m/>
    <n v="1"/>
  </r>
  <r>
    <x v="388"/>
    <n v="1"/>
    <m/>
    <x v="239"/>
    <x v="28"/>
    <x v="1"/>
    <s v="Sister act"/>
    <x v="9"/>
    <m/>
    <m/>
    <m/>
    <m/>
    <m/>
    <m/>
    <m/>
    <n v="0"/>
  </r>
  <r>
    <x v="389"/>
    <n v="1"/>
    <m/>
    <x v="240"/>
    <x v="28"/>
    <x v="1"/>
    <s v="A midnight clear"/>
    <x v="1"/>
    <m/>
    <m/>
    <s v="A"/>
    <m/>
    <m/>
    <m/>
    <m/>
    <n v="1"/>
  </r>
  <r>
    <x v="390"/>
    <m/>
    <m/>
    <x v="241"/>
    <x v="28"/>
    <x v="1"/>
    <s v="The player"/>
    <x v="9"/>
    <m/>
    <m/>
    <m/>
    <m/>
    <m/>
    <m/>
    <m/>
    <n v="0"/>
  </r>
  <r>
    <x v="391"/>
    <n v="1"/>
    <m/>
    <x v="107"/>
    <x v="28"/>
    <x v="1"/>
    <s v="Unforgiven"/>
    <x v="10"/>
    <m/>
    <n v="68"/>
    <s v="A"/>
    <n v="1993"/>
    <m/>
    <n v="133"/>
    <m/>
    <n v="4"/>
  </r>
  <r>
    <x v="392"/>
    <n v="1"/>
    <m/>
    <x v="242"/>
    <x v="28"/>
    <x v="1"/>
    <s v="Scent of a Woman"/>
    <x v="0"/>
    <m/>
    <m/>
    <s v="A"/>
    <m/>
    <n v="1993"/>
    <m/>
    <m/>
    <n v="2"/>
  </r>
  <r>
    <x v="393"/>
    <n v="1"/>
    <m/>
    <x v="234"/>
    <x v="28"/>
    <x v="1"/>
    <s v="Howard's end"/>
    <x v="0"/>
    <m/>
    <m/>
    <s v="B"/>
    <m/>
    <m/>
    <m/>
    <m/>
    <n v="1"/>
  </r>
  <r>
    <x v="394"/>
    <n v="1"/>
    <m/>
    <x v="124"/>
    <x v="28"/>
    <x v="1"/>
    <s v="The crying game"/>
    <x v="0"/>
    <m/>
    <m/>
    <m/>
    <m/>
    <m/>
    <m/>
    <m/>
    <n v="0"/>
  </r>
  <r>
    <x v="395"/>
    <m/>
    <m/>
    <x v="243"/>
    <x v="29"/>
    <x v="1"/>
    <s v="Beauty and the Beast"/>
    <x v="4"/>
    <m/>
    <m/>
    <m/>
    <m/>
    <m/>
    <m/>
    <n v="38"/>
    <n v="1"/>
  </r>
  <r>
    <x v="396"/>
    <m/>
    <m/>
    <x v="244"/>
    <x v="29"/>
    <x v="1"/>
    <s v="Baraka"/>
    <x v="12"/>
    <m/>
    <m/>
    <m/>
    <m/>
    <m/>
    <m/>
    <m/>
    <n v="0"/>
  </r>
  <r>
    <x v="397"/>
    <m/>
    <m/>
    <x v="86"/>
    <x v="29"/>
    <x v="1"/>
    <s v="Barton Fink"/>
    <x v="9"/>
    <m/>
    <m/>
    <m/>
    <m/>
    <m/>
    <m/>
    <m/>
    <n v="0"/>
  </r>
  <r>
    <x v="398"/>
    <m/>
    <m/>
    <x v="245"/>
    <x v="29"/>
    <x v="1"/>
    <s v="Bugsy"/>
    <x v="0"/>
    <m/>
    <m/>
    <m/>
    <m/>
    <n v="1992"/>
    <m/>
    <m/>
    <n v="1"/>
  </r>
  <r>
    <x v="399"/>
    <n v="1"/>
    <m/>
    <x v="226"/>
    <x v="29"/>
    <x v="1"/>
    <s v="JFK"/>
    <x v="0"/>
    <m/>
    <m/>
    <s v="B"/>
    <m/>
    <m/>
    <m/>
    <m/>
    <n v="1"/>
  </r>
  <r>
    <x v="400"/>
    <n v="1"/>
    <m/>
    <x v="179"/>
    <x v="29"/>
    <x v="1"/>
    <s v="Kafka"/>
    <x v="0"/>
    <m/>
    <m/>
    <s v="B"/>
    <m/>
    <m/>
    <m/>
    <m/>
    <n v="1"/>
  </r>
  <r>
    <x v="401"/>
    <n v="1"/>
    <m/>
    <x v="129"/>
    <x v="29"/>
    <x v="9"/>
    <s v="Da hong deng long gao gao gua"/>
    <x v="0"/>
    <m/>
    <m/>
    <s v="B"/>
    <m/>
    <m/>
    <m/>
    <m/>
    <n v="1"/>
  </r>
  <r>
    <x v="402"/>
    <n v="1"/>
    <m/>
    <x v="97"/>
    <x v="29"/>
    <x v="1"/>
    <s v="Terminator 2: Judgment Day"/>
    <x v="2"/>
    <s v="O exterminador do futuro"/>
    <m/>
    <m/>
    <m/>
    <m/>
    <n v="37"/>
    <n v="57"/>
    <n v="2"/>
  </r>
  <r>
    <x v="403"/>
    <n v="1"/>
    <m/>
    <x v="246"/>
    <x v="29"/>
    <x v="1"/>
    <s v="The Silence of the Lambs"/>
    <x v="11"/>
    <m/>
    <n v="74"/>
    <s v="A"/>
    <n v="1992"/>
    <m/>
    <n v="23"/>
    <n v="30"/>
    <n v="5"/>
  </r>
  <r>
    <x v="404"/>
    <n v="1"/>
    <m/>
    <x v="52"/>
    <x v="29"/>
    <x v="1"/>
    <s v="Thelma e Louise"/>
    <x v="0"/>
    <m/>
    <m/>
    <s v="A"/>
    <m/>
    <m/>
    <m/>
    <m/>
    <n v="1"/>
  </r>
  <r>
    <x v="405"/>
    <m/>
    <m/>
    <x v="247"/>
    <x v="29"/>
    <x v="1"/>
    <s v="Fried green tomatoes"/>
    <x v="0"/>
    <m/>
    <m/>
    <m/>
    <m/>
    <m/>
    <m/>
    <m/>
    <n v="0"/>
  </r>
  <r>
    <x v="406"/>
    <n v="1"/>
    <m/>
    <x v="248"/>
    <x v="30"/>
    <x v="1"/>
    <s v="The hunt for red october"/>
    <x v="0"/>
    <m/>
    <m/>
    <s v="B"/>
    <m/>
    <m/>
    <m/>
    <m/>
    <n v="1"/>
  </r>
  <r>
    <x v="407"/>
    <n v="1"/>
    <m/>
    <x v="249"/>
    <x v="30"/>
    <x v="1"/>
    <s v="Dances with Wolves"/>
    <x v="10"/>
    <m/>
    <m/>
    <s v="A"/>
    <n v="1991"/>
    <n v="1991"/>
    <m/>
    <m/>
    <n v="3"/>
  </r>
  <r>
    <x v="408"/>
    <n v="1"/>
    <m/>
    <x v="141"/>
    <x v="30"/>
    <x v="1"/>
    <s v="Edward scissorshands"/>
    <x v="9"/>
    <m/>
    <m/>
    <s v="B"/>
    <m/>
    <m/>
    <m/>
    <n v="99"/>
    <n v="2"/>
  </r>
  <r>
    <x v="409"/>
    <n v="1"/>
    <m/>
    <x v="174"/>
    <x v="30"/>
    <x v="1"/>
    <s v="Home Alone"/>
    <x v="9"/>
    <m/>
    <m/>
    <m/>
    <m/>
    <m/>
    <m/>
    <n v="42"/>
    <n v="1"/>
  </r>
  <r>
    <x v="410"/>
    <n v="1"/>
    <m/>
    <x v="237"/>
    <x v="30"/>
    <x v="1"/>
    <s v="The Godfather III"/>
    <x v="0"/>
    <s v="O poderoso chefão"/>
    <m/>
    <s v="B"/>
    <m/>
    <m/>
    <m/>
    <m/>
    <n v="1"/>
  </r>
  <r>
    <x v="411"/>
    <n v="1"/>
    <m/>
    <x v="52"/>
    <x v="31"/>
    <x v="1"/>
    <s v="Alien"/>
    <x v="2"/>
    <s v="Alien"/>
    <m/>
    <s v="A"/>
    <m/>
    <m/>
    <n v="53"/>
    <n v="90"/>
    <n v="3"/>
  </r>
  <r>
    <x v="412"/>
    <n v="1"/>
    <m/>
    <x v="132"/>
    <x v="31"/>
    <x v="1"/>
    <s v="Driving Miss Daisy"/>
    <x v="0"/>
    <m/>
    <m/>
    <s v="B"/>
    <n v="1990"/>
    <m/>
    <m/>
    <m/>
    <n v="2"/>
  </r>
  <r>
    <x v="413"/>
    <n v="1"/>
    <m/>
    <x v="134"/>
    <x v="31"/>
    <x v="1"/>
    <s v="Do the right thing"/>
    <x v="0"/>
    <m/>
    <n v="96"/>
    <s v="B"/>
    <m/>
    <m/>
    <m/>
    <m/>
    <n v="2"/>
  </r>
  <r>
    <x v="414"/>
    <n v="1"/>
    <m/>
    <x v="28"/>
    <x v="31"/>
    <x v="1"/>
    <s v="Indiana Jones and the Last Crusade"/>
    <x v="3"/>
    <s v="Indiana Jones"/>
    <m/>
    <s v="B"/>
    <m/>
    <m/>
    <n v="122"/>
    <n v="78"/>
    <n v="3"/>
  </r>
  <r>
    <x v="415"/>
    <n v="1"/>
    <m/>
    <x v="226"/>
    <x v="31"/>
    <x v="1"/>
    <s v="Born on Fourth of July"/>
    <x v="1"/>
    <m/>
    <m/>
    <s v="A"/>
    <m/>
    <n v="1990"/>
    <m/>
    <m/>
    <n v="2"/>
  </r>
  <r>
    <x v="416"/>
    <n v="1"/>
    <m/>
    <x v="217"/>
    <x v="31"/>
    <x v="1"/>
    <s v="Casualities of War"/>
    <x v="1"/>
    <m/>
    <m/>
    <s v="A"/>
    <m/>
    <m/>
    <m/>
    <m/>
    <n v="1"/>
  </r>
  <r>
    <x v="417"/>
    <n v="1"/>
    <m/>
    <x v="206"/>
    <x v="31"/>
    <x v="1"/>
    <s v="Dead poet society"/>
    <x v="0"/>
    <m/>
    <m/>
    <s v="A"/>
    <m/>
    <m/>
    <n v="211"/>
    <m/>
    <n v="2"/>
  </r>
  <r>
    <x v="418"/>
    <n v="1"/>
    <m/>
    <x v="7"/>
    <x v="32"/>
    <x v="1"/>
    <s v="The last temptation of Christ"/>
    <x v="0"/>
    <m/>
    <m/>
    <s v="B"/>
    <m/>
    <m/>
    <m/>
    <m/>
    <n v="1"/>
  </r>
  <r>
    <x v="419"/>
    <m/>
    <m/>
    <x v="250"/>
    <x v="32"/>
    <x v="10"/>
    <s v="Akira"/>
    <x v="4"/>
    <m/>
    <m/>
    <m/>
    <m/>
    <m/>
    <m/>
    <m/>
    <n v="0"/>
  </r>
  <r>
    <x v="420"/>
    <n v="1"/>
    <m/>
    <x v="251"/>
    <x v="32"/>
    <x v="12"/>
    <s v="Nuovo Cinema Paradiso"/>
    <x v="0"/>
    <m/>
    <m/>
    <s v="A"/>
    <m/>
    <m/>
    <n v="51"/>
    <m/>
    <n v="2"/>
  </r>
  <r>
    <x v="421"/>
    <n v="1"/>
    <m/>
    <x v="252"/>
    <x v="32"/>
    <x v="1"/>
    <s v="The naked gun"/>
    <x v="9"/>
    <m/>
    <m/>
    <s v="B"/>
    <m/>
    <m/>
    <m/>
    <m/>
    <n v="1"/>
  </r>
  <r>
    <x v="422"/>
    <n v="1"/>
    <m/>
    <x v="248"/>
    <x v="32"/>
    <x v="1"/>
    <s v="Die hard"/>
    <x v="5"/>
    <s v="Duro de matar"/>
    <m/>
    <s v="B"/>
    <m/>
    <m/>
    <n v="125"/>
    <n v="63"/>
    <n v="3"/>
  </r>
  <r>
    <x v="423"/>
    <m/>
    <m/>
    <x v="157"/>
    <x v="32"/>
    <x v="10"/>
    <s v="Tonari no Totoro"/>
    <x v="4"/>
    <m/>
    <m/>
    <m/>
    <m/>
    <m/>
    <n v="148"/>
    <m/>
    <n v="1"/>
  </r>
  <r>
    <x v="424"/>
    <n v="1"/>
    <m/>
    <x v="253"/>
    <x v="32"/>
    <x v="1"/>
    <s v="Mississipi burning"/>
    <x v="0"/>
    <m/>
    <m/>
    <s v="A"/>
    <m/>
    <m/>
    <m/>
    <m/>
    <n v="1"/>
  </r>
  <r>
    <x v="425"/>
    <m/>
    <m/>
    <x v="173"/>
    <x v="32"/>
    <x v="8"/>
    <s v="Mujeres al borde de um ataque de nervios"/>
    <x v="9"/>
    <m/>
    <m/>
    <m/>
    <m/>
    <m/>
    <m/>
    <m/>
    <n v="0"/>
  </r>
  <r>
    <x v="426"/>
    <n v="1"/>
    <m/>
    <x v="254"/>
    <x v="32"/>
    <x v="1"/>
    <s v="The acidental tourist"/>
    <x v="0"/>
    <m/>
    <m/>
    <s v="B"/>
    <m/>
    <m/>
    <m/>
    <m/>
    <n v="1"/>
  </r>
  <r>
    <x v="427"/>
    <n v="1"/>
    <m/>
    <x v="255"/>
    <x v="32"/>
    <x v="1"/>
    <s v="Dirty rotten scroundels"/>
    <x v="9"/>
    <m/>
    <m/>
    <s v="B"/>
    <m/>
    <m/>
    <m/>
    <m/>
    <n v="1"/>
  </r>
  <r>
    <x v="428"/>
    <n v="1"/>
    <m/>
    <x v="245"/>
    <x v="32"/>
    <x v="1"/>
    <s v="Rain man"/>
    <x v="0"/>
    <m/>
    <m/>
    <s v="B"/>
    <n v="1989"/>
    <n v="1989"/>
    <m/>
    <m/>
    <n v="3"/>
  </r>
  <r>
    <x v="429"/>
    <m/>
    <m/>
    <x v="256"/>
    <x v="32"/>
    <x v="10"/>
    <s v="Hotaru no haka"/>
    <x v="4"/>
    <m/>
    <m/>
    <m/>
    <m/>
    <m/>
    <n v="47"/>
    <m/>
    <n v="1"/>
  </r>
  <r>
    <x v="430"/>
    <m/>
    <m/>
    <x v="257"/>
    <x v="33"/>
    <x v="1"/>
    <s v="The Princess Bride"/>
    <x v="3"/>
    <m/>
    <m/>
    <m/>
    <m/>
    <m/>
    <n v="244"/>
    <m/>
    <n v="1"/>
  </r>
  <r>
    <x v="431"/>
    <m/>
    <m/>
    <x v="258"/>
    <x v="33"/>
    <x v="1"/>
    <s v="Amazon women on the moon"/>
    <x v="9"/>
    <m/>
    <m/>
    <m/>
    <m/>
    <m/>
    <m/>
    <m/>
    <n v="0"/>
  </r>
  <r>
    <x v="432"/>
    <m/>
    <m/>
    <x v="259"/>
    <x v="33"/>
    <x v="18"/>
    <s v="Der himmel under Berlin"/>
    <x v="0"/>
    <m/>
    <m/>
    <m/>
    <m/>
    <m/>
    <m/>
    <m/>
    <n v="0"/>
  </r>
  <r>
    <x v="433"/>
    <n v="1"/>
    <m/>
    <x v="176"/>
    <x v="33"/>
    <x v="1"/>
    <s v="Fatal atraction"/>
    <x v="11"/>
    <m/>
    <m/>
    <s v="B"/>
    <m/>
    <m/>
    <m/>
    <m/>
    <n v="1"/>
  </r>
  <r>
    <x v="434"/>
    <n v="1"/>
    <m/>
    <x v="253"/>
    <x v="33"/>
    <x v="1"/>
    <s v="Angel heart"/>
    <x v="0"/>
    <m/>
    <m/>
    <s v="B"/>
    <m/>
    <m/>
    <m/>
    <m/>
    <n v="1"/>
  </r>
  <r>
    <x v="435"/>
    <n v="1"/>
    <m/>
    <x v="260"/>
    <x v="33"/>
    <x v="1"/>
    <s v="Hellraiser"/>
    <x v="6"/>
    <m/>
    <m/>
    <m/>
    <m/>
    <m/>
    <m/>
    <m/>
    <n v="0"/>
  </r>
  <r>
    <x v="436"/>
    <n v="1"/>
    <m/>
    <x v="261"/>
    <x v="33"/>
    <x v="1"/>
    <s v="Men in Black"/>
    <x v="2"/>
    <s v="Homens de preto"/>
    <m/>
    <s v="B"/>
    <m/>
    <m/>
    <m/>
    <n v="70"/>
    <n v="2"/>
  </r>
  <r>
    <x v="437"/>
    <n v="1"/>
    <m/>
    <x v="262"/>
    <x v="33"/>
    <x v="1"/>
    <s v="The devil's own"/>
    <x v="0"/>
    <m/>
    <m/>
    <s v="B"/>
    <m/>
    <m/>
    <m/>
    <m/>
    <n v="1"/>
  </r>
  <r>
    <x v="438"/>
    <n v="1"/>
    <m/>
    <x v="263"/>
    <x v="33"/>
    <x v="1"/>
    <s v="Full Metal Jacket"/>
    <x v="1"/>
    <m/>
    <m/>
    <s v="B"/>
    <m/>
    <m/>
    <n v="99"/>
    <m/>
    <n v="2"/>
  </r>
  <r>
    <x v="439"/>
    <n v="1"/>
    <m/>
    <x v="264"/>
    <x v="33"/>
    <x v="1"/>
    <s v="The Last Emperor"/>
    <x v="0"/>
    <m/>
    <m/>
    <s v="A"/>
    <n v="1988"/>
    <n v="1988"/>
    <m/>
    <m/>
    <n v="3"/>
  </r>
  <r>
    <x v="440"/>
    <n v="1"/>
    <m/>
    <x v="217"/>
    <x v="33"/>
    <x v="1"/>
    <s v="The Untouchables"/>
    <x v="5"/>
    <m/>
    <m/>
    <s v="A"/>
    <m/>
    <m/>
    <m/>
    <m/>
    <n v="1"/>
  </r>
  <r>
    <x v="441"/>
    <n v="1"/>
    <m/>
    <x v="238"/>
    <x v="33"/>
    <x v="1"/>
    <s v="RoboCop"/>
    <x v="5"/>
    <m/>
    <m/>
    <s v="A"/>
    <m/>
    <m/>
    <m/>
    <m/>
    <n v="1"/>
  </r>
  <r>
    <x v="442"/>
    <n v="1"/>
    <m/>
    <x v="265"/>
    <x v="34"/>
    <x v="1"/>
    <s v="Mission"/>
    <x v="0"/>
    <m/>
    <m/>
    <m/>
    <m/>
    <m/>
    <m/>
    <m/>
    <n v="0"/>
  </r>
  <r>
    <x v="443"/>
    <n v="1"/>
    <m/>
    <x v="97"/>
    <x v="34"/>
    <x v="1"/>
    <s v="Aliens"/>
    <x v="2"/>
    <s v="Alien"/>
    <m/>
    <s v="B"/>
    <m/>
    <m/>
    <n v="73"/>
    <m/>
    <n v="2"/>
  </r>
  <r>
    <x v="444"/>
    <m/>
    <m/>
    <x v="266"/>
    <x v="34"/>
    <x v="3"/>
    <s v="Betty Blue"/>
    <x v="0"/>
    <m/>
    <m/>
    <m/>
    <m/>
    <m/>
    <m/>
    <m/>
    <n v="0"/>
  </r>
  <r>
    <x v="445"/>
    <n v="1"/>
    <m/>
    <x v="257"/>
    <x v="34"/>
    <x v="1"/>
    <s v="Stand by me"/>
    <x v="0"/>
    <m/>
    <m/>
    <s v="B"/>
    <m/>
    <m/>
    <n v="208"/>
    <m/>
    <n v="2"/>
  </r>
  <r>
    <x v="446"/>
    <m/>
    <m/>
    <x v="267"/>
    <x v="34"/>
    <x v="1"/>
    <s v="Ferris Bueler's day off"/>
    <x v="9"/>
    <m/>
    <m/>
    <m/>
    <m/>
    <m/>
    <m/>
    <m/>
    <n v="0"/>
  </r>
  <r>
    <x v="447"/>
    <n v="1"/>
    <m/>
    <x v="268"/>
    <x v="34"/>
    <x v="1"/>
    <s v="Hannah and her sisters"/>
    <x v="0"/>
    <m/>
    <m/>
    <s v="B"/>
    <m/>
    <m/>
    <m/>
    <m/>
    <n v="1"/>
  </r>
  <r>
    <x v="448"/>
    <m/>
    <m/>
    <x v="269"/>
    <x v="34"/>
    <x v="17"/>
    <s v="O bandido da luz vermelha"/>
    <x v="5"/>
    <m/>
    <m/>
    <m/>
    <m/>
    <m/>
    <m/>
    <m/>
    <n v="0"/>
  </r>
  <r>
    <x v="449"/>
    <m/>
    <m/>
    <x v="160"/>
    <x v="34"/>
    <x v="16"/>
    <s v="Le déclin d'empire américan"/>
    <x v="0"/>
    <m/>
    <m/>
    <m/>
    <m/>
    <m/>
    <m/>
    <m/>
    <n v="0"/>
  </r>
  <r>
    <x v="450"/>
    <n v="1"/>
    <m/>
    <x v="7"/>
    <x v="34"/>
    <x v="1"/>
    <s v="Goodfellas"/>
    <x v="0"/>
    <m/>
    <n v="92"/>
    <s v="A"/>
    <m/>
    <m/>
    <n v="17"/>
    <m/>
    <n v="3"/>
  </r>
  <r>
    <x v="451"/>
    <n v="1"/>
    <m/>
    <x v="226"/>
    <x v="34"/>
    <x v="1"/>
    <s v="Platoon"/>
    <x v="1"/>
    <m/>
    <n v="86"/>
    <s v="A"/>
    <n v="1987"/>
    <n v="1987"/>
    <n v="215"/>
    <m/>
    <n v="5"/>
  </r>
  <r>
    <x v="452"/>
    <n v="1"/>
    <m/>
    <x v="222"/>
    <x v="35"/>
    <x v="1"/>
    <s v="Brazil"/>
    <x v="2"/>
    <m/>
    <m/>
    <s v="A"/>
    <m/>
    <m/>
    <m/>
    <m/>
    <n v="1"/>
  </r>
  <r>
    <x v="453"/>
    <n v="1"/>
    <m/>
    <x v="76"/>
    <x v="35"/>
    <x v="1"/>
    <s v="Back to the future"/>
    <x v="2"/>
    <m/>
    <m/>
    <s v="B"/>
    <m/>
    <m/>
    <n v="35"/>
    <n v="13"/>
    <n v="3"/>
  </r>
  <r>
    <x v="454"/>
    <n v="1"/>
    <m/>
    <x v="7"/>
    <x v="35"/>
    <x v="1"/>
    <s v="Ater hours"/>
    <x v="9"/>
    <m/>
    <m/>
    <s v="A"/>
    <m/>
    <m/>
    <m/>
    <m/>
    <n v="1"/>
  </r>
  <r>
    <x v="455"/>
    <m/>
    <m/>
    <x v="270"/>
    <x v="35"/>
    <x v="1"/>
    <s v="Out of Africa"/>
    <x v="0"/>
    <m/>
    <m/>
    <m/>
    <n v="1986"/>
    <n v="1986"/>
    <m/>
    <m/>
    <n v="2"/>
  </r>
  <r>
    <x v="456"/>
    <m/>
    <m/>
    <x v="241"/>
    <x v="35"/>
    <x v="1"/>
    <s v="Nashville"/>
    <x v="7"/>
    <m/>
    <n v="59"/>
    <m/>
    <m/>
    <m/>
    <m/>
    <m/>
    <n v="1"/>
  </r>
  <r>
    <x v="457"/>
    <n v="1"/>
    <m/>
    <x v="28"/>
    <x v="35"/>
    <x v="1"/>
    <s v="Raiders of the Lost Ark"/>
    <x v="3"/>
    <s v="Indiana Jones"/>
    <n v="66"/>
    <s v="A"/>
    <m/>
    <m/>
    <n v="57"/>
    <n v="55"/>
    <n v="4"/>
  </r>
  <r>
    <x v="458"/>
    <n v="1"/>
    <m/>
    <x v="271"/>
    <x v="35"/>
    <x v="10"/>
    <s v="Ran"/>
    <x v="0"/>
    <m/>
    <m/>
    <s v="A"/>
    <m/>
    <m/>
    <n v="134"/>
    <m/>
    <n v="2"/>
  </r>
  <r>
    <x v="459"/>
    <n v="1"/>
    <m/>
    <x v="254"/>
    <x v="35"/>
    <x v="1"/>
    <s v="Silverado"/>
    <x v="10"/>
    <m/>
    <m/>
    <s v="B"/>
    <m/>
    <m/>
    <m/>
    <m/>
    <n v="1"/>
  </r>
  <r>
    <x v="460"/>
    <m/>
    <m/>
    <x v="272"/>
    <x v="35"/>
    <x v="27"/>
    <s v="Idi i smotri"/>
    <x v="1"/>
    <m/>
    <m/>
    <m/>
    <m/>
    <m/>
    <n v="116"/>
    <m/>
    <n v="1"/>
  </r>
  <r>
    <x v="461"/>
    <n v="1"/>
    <m/>
    <x v="273"/>
    <x v="36"/>
    <x v="1"/>
    <s v="Amadeus"/>
    <x v="0"/>
    <m/>
    <m/>
    <s v="B"/>
    <n v="1985"/>
    <n v="1985"/>
    <n v="83"/>
    <m/>
    <n v="4"/>
  </r>
  <r>
    <x v="462"/>
    <n v="1"/>
    <m/>
    <x v="217"/>
    <x v="36"/>
    <x v="1"/>
    <s v="Body double"/>
    <x v="11"/>
    <m/>
    <m/>
    <s v="B"/>
    <m/>
    <m/>
    <m/>
    <m/>
    <n v="1"/>
  </r>
  <r>
    <x v="463"/>
    <n v="1"/>
    <m/>
    <x v="274"/>
    <x v="36"/>
    <x v="12"/>
    <s v="Once Upon a Time in America"/>
    <x v="0"/>
    <m/>
    <m/>
    <s v="A"/>
    <m/>
    <m/>
    <n v="72"/>
    <m/>
    <n v="2"/>
  </r>
  <r>
    <x v="464"/>
    <n v="1"/>
    <m/>
    <x v="275"/>
    <x v="36"/>
    <x v="17"/>
    <s v="Memórias do cárcere"/>
    <x v="0"/>
    <m/>
    <m/>
    <s v="B"/>
    <m/>
    <m/>
    <m/>
    <m/>
    <n v="1"/>
  </r>
  <r>
    <x v="465"/>
    <m/>
    <m/>
    <x v="157"/>
    <x v="36"/>
    <x v="10"/>
    <s v="Kaze no tani no Naushika"/>
    <x v="4"/>
    <m/>
    <m/>
    <m/>
    <m/>
    <m/>
    <n v="231"/>
    <m/>
    <n v="1"/>
  </r>
  <r>
    <x v="466"/>
    <n v="1"/>
    <m/>
    <x v="97"/>
    <x v="36"/>
    <x v="1"/>
    <s v="The terminator"/>
    <x v="3"/>
    <s v="O exterminador do futuro"/>
    <m/>
    <s v="B"/>
    <m/>
    <m/>
    <n v="247"/>
    <n v="56"/>
    <n v="3"/>
  </r>
  <r>
    <x v="467"/>
    <n v="1"/>
    <m/>
    <x v="276"/>
    <x v="36"/>
    <x v="1"/>
    <s v="Ghost Busters"/>
    <x v="9"/>
    <m/>
    <m/>
    <s v="B"/>
    <m/>
    <m/>
    <m/>
    <n v="94"/>
    <n v="2"/>
  </r>
  <r>
    <x v="468"/>
    <m/>
    <m/>
    <x v="259"/>
    <x v="36"/>
    <x v="1"/>
    <s v="Paris, Texas"/>
    <x v="0"/>
    <m/>
    <m/>
    <m/>
    <m/>
    <m/>
    <n v="239"/>
    <m/>
    <n v="1"/>
  </r>
  <r>
    <x v="469"/>
    <n v="1"/>
    <m/>
    <x v="277"/>
    <x v="36"/>
    <x v="1"/>
    <s v="A passage to India"/>
    <x v="0"/>
    <m/>
    <m/>
    <s v="B"/>
    <m/>
    <m/>
    <m/>
    <m/>
    <n v="1"/>
  </r>
  <r>
    <x v="470"/>
    <n v="1"/>
    <m/>
    <x v="76"/>
    <x v="36"/>
    <x v="1"/>
    <s v="Romancing the stone"/>
    <x v="3"/>
    <m/>
    <m/>
    <s v="B"/>
    <m/>
    <m/>
    <m/>
    <m/>
    <n v="1"/>
  </r>
  <r>
    <x v="471"/>
    <n v="1"/>
    <m/>
    <x v="278"/>
    <x v="37"/>
    <x v="1"/>
    <s v="War games"/>
    <x v="2"/>
    <m/>
    <m/>
    <s v="B"/>
    <m/>
    <m/>
    <m/>
    <m/>
    <n v="1"/>
  </r>
  <r>
    <x v="472"/>
    <n v="1"/>
    <m/>
    <x v="279"/>
    <x v="37"/>
    <x v="1"/>
    <s v="Star Wars: Episode VI - Return of the Jedi"/>
    <x v="2"/>
    <s v="Star Wars"/>
    <m/>
    <s v="B"/>
    <m/>
    <m/>
    <n v="86"/>
    <n v="36"/>
    <n v="3"/>
  </r>
  <r>
    <x v="473"/>
    <n v="1"/>
    <m/>
    <x v="217"/>
    <x v="37"/>
    <x v="1"/>
    <s v="Scarface"/>
    <x v="0"/>
    <m/>
    <m/>
    <s v="A"/>
    <m/>
    <m/>
    <n v="106"/>
    <m/>
    <n v="2"/>
  </r>
  <r>
    <x v="474"/>
    <n v="1"/>
    <m/>
    <x v="280"/>
    <x v="37"/>
    <x v="1"/>
    <s v="Videodrome"/>
    <x v="2"/>
    <m/>
    <m/>
    <s v="B"/>
    <m/>
    <m/>
    <m/>
    <m/>
    <n v="1"/>
  </r>
  <r>
    <x v="475"/>
    <n v="1"/>
    <m/>
    <x v="268"/>
    <x v="37"/>
    <x v="1"/>
    <s v="Zelig"/>
    <x v="9"/>
    <m/>
    <m/>
    <m/>
    <m/>
    <m/>
    <m/>
    <m/>
    <n v="0"/>
  </r>
  <r>
    <x v="476"/>
    <m/>
    <m/>
    <x v="281"/>
    <x v="38"/>
    <x v="1"/>
    <s v="Sophie's Choice"/>
    <x v="0"/>
    <m/>
    <n v="91"/>
    <m/>
    <m/>
    <m/>
    <m/>
    <m/>
    <n v="1"/>
  </r>
  <r>
    <x v="477"/>
    <n v="1"/>
    <m/>
    <x v="52"/>
    <x v="38"/>
    <x v="1"/>
    <s v="Blade Runner"/>
    <x v="2"/>
    <m/>
    <n v="97"/>
    <s v="A"/>
    <m/>
    <m/>
    <n v="171"/>
    <m/>
    <n v="3"/>
  </r>
  <r>
    <x v="478"/>
    <n v="1"/>
    <m/>
    <x v="282"/>
    <x v="38"/>
    <x v="1"/>
    <s v="Conan the barbarian"/>
    <x v="3"/>
    <s v="Conan"/>
    <m/>
    <s v="B"/>
    <m/>
    <m/>
    <m/>
    <m/>
    <n v="1"/>
  </r>
  <r>
    <x v="479"/>
    <n v="1"/>
    <m/>
    <x v="28"/>
    <x v="38"/>
    <x v="1"/>
    <s v="E.T. the Extra-Terrestrial"/>
    <x v="2"/>
    <m/>
    <n v="24"/>
    <s v="B"/>
    <m/>
    <n v="1983"/>
    <m/>
    <n v="43"/>
    <n v="4"/>
  </r>
  <r>
    <x v="480"/>
    <n v="1"/>
    <m/>
    <x v="283"/>
    <x v="38"/>
    <x v="14"/>
    <s v="Fanny och Alexander"/>
    <x v="0"/>
    <m/>
    <m/>
    <s v="A"/>
    <m/>
    <m/>
    <m/>
    <m/>
    <n v="1"/>
  </r>
  <r>
    <x v="481"/>
    <n v="1"/>
    <m/>
    <x v="284"/>
    <x v="38"/>
    <x v="1"/>
    <s v="Gandhi"/>
    <x v="0"/>
    <m/>
    <m/>
    <m/>
    <n v="1983"/>
    <m/>
    <m/>
    <m/>
    <n v="1"/>
  </r>
  <r>
    <x v="482"/>
    <m/>
    <m/>
    <x v="285"/>
    <x v="38"/>
    <x v="1"/>
    <s v="Terms of Endearment"/>
    <x v="0"/>
    <m/>
    <m/>
    <m/>
    <n v="1984"/>
    <n v="1984"/>
    <m/>
    <m/>
    <n v="2"/>
  </r>
  <r>
    <x v="483"/>
    <n v="1"/>
    <m/>
    <x v="210"/>
    <x v="38"/>
    <x v="1"/>
    <s v="Das boot"/>
    <x v="1"/>
    <m/>
    <m/>
    <s v="A"/>
    <m/>
    <m/>
    <n v="79"/>
    <m/>
    <n v="2"/>
  </r>
  <r>
    <x v="484"/>
    <n v="1"/>
    <m/>
    <x v="286"/>
    <x v="38"/>
    <x v="1"/>
    <s v="The thing"/>
    <x v="6"/>
    <m/>
    <m/>
    <s v="A"/>
    <m/>
    <m/>
    <n v="163"/>
    <m/>
    <n v="2"/>
  </r>
  <r>
    <x v="485"/>
    <n v="1"/>
    <m/>
    <x v="253"/>
    <x v="38"/>
    <x v="1"/>
    <s v="Pink Floyd the Wall"/>
    <x v="7"/>
    <m/>
    <m/>
    <s v="A"/>
    <m/>
    <m/>
    <m/>
    <m/>
    <n v="1"/>
  </r>
  <r>
    <x v="486"/>
    <n v="1"/>
    <m/>
    <x v="287"/>
    <x v="38"/>
    <x v="12"/>
    <s v="Amici mie! Atto II"/>
    <x v="9"/>
    <m/>
    <m/>
    <s v="A"/>
    <m/>
    <m/>
    <m/>
    <m/>
    <n v="1"/>
  </r>
  <r>
    <x v="487"/>
    <m/>
    <m/>
    <x v="235"/>
    <x v="38"/>
    <x v="1"/>
    <s v="Tootsie"/>
    <x v="9"/>
    <m/>
    <n v="69"/>
    <m/>
    <m/>
    <m/>
    <m/>
    <m/>
    <n v="1"/>
  </r>
  <r>
    <x v="488"/>
    <n v="1"/>
    <m/>
    <x v="288"/>
    <x v="39"/>
    <x v="20"/>
    <s v="The French Lieutenant's Woman"/>
    <x v="0"/>
    <m/>
    <m/>
    <s v="A"/>
    <m/>
    <m/>
    <m/>
    <m/>
    <n v="1"/>
  </r>
  <r>
    <x v="489"/>
    <n v="1"/>
    <m/>
    <x v="289"/>
    <x v="39"/>
    <x v="1"/>
    <s v="Chariots of Fire"/>
    <x v="0"/>
    <m/>
    <m/>
    <m/>
    <n v="1982"/>
    <m/>
    <m/>
    <m/>
    <n v="1"/>
  </r>
  <r>
    <x v="490"/>
    <n v="1"/>
    <m/>
    <x v="290"/>
    <x v="39"/>
    <x v="12"/>
    <s v="Città delle donne"/>
    <x v="0"/>
    <m/>
    <m/>
    <s v="B"/>
    <m/>
    <m/>
    <m/>
    <m/>
    <n v="1"/>
  </r>
  <r>
    <x v="491"/>
    <n v="1"/>
    <m/>
    <x v="254"/>
    <x v="39"/>
    <x v="1"/>
    <s v="Body heat"/>
    <x v="0"/>
    <m/>
    <m/>
    <s v="B"/>
    <m/>
    <m/>
    <m/>
    <m/>
    <n v="1"/>
  </r>
  <r>
    <x v="492"/>
    <n v="1"/>
    <m/>
    <x v="286"/>
    <x v="39"/>
    <x v="1"/>
    <s v="Scape from New York"/>
    <x v="2"/>
    <m/>
    <m/>
    <s v="B"/>
    <m/>
    <m/>
    <m/>
    <m/>
    <n v="1"/>
  </r>
  <r>
    <x v="493"/>
    <n v="1"/>
    <m/>
    <x v="291"/>
    <x v="39"/>
    <x v="18"/>
    <s v="Mephisto"/>
    <x v="0"/>
    <m/>
    <m/>
    <s v="B"/>
    <m/>
    <m/>
    <m/>
    <m/>
    <n v="1"/>
  </r>
  <r>
    <x v="494"/>
    <m/>
    <m/>
    <x v="292"/>
    <x v="39"/>
    <x v="1"/>
    <s v="On Golden Pond"/>
    <x v="0"/>
    <m/>
    <m/>
    <m/>
    <m/>
    <n v="1982"/>
    <m/>
    <m/>
    <n v="1"/>
  </r>
  <r>
    <x v="495"/>
    <n v="1"/>
    <m/>
    <x v="293"/>
    <x v="39"/>
    <x v="1"/>
    <s v="The postman always rings twice"/>
    <x v="0"/>
    <m/>
    <m/>
    <s v="B"/>
    <m/>
    <m/>
    <m/>
    <m/>
    <n v="1"/>
  </r>
  <r>
    <x v="496"/>
    <n v="1"/>
    <m/>
    <x v="294"/>
    <x v="39"/>
    <x v="1"/>
    <s v="Reds"/>
    <x v="0"/>
    <m/>
    <m/>
    <s v="B"/>
    <m/>
    <m/>
    <m/>
    <m/>
    <n v="1"/>
  </r>
  <r>
    <x v="497"/>
    <n v="1"/>
    <m/>
    <x v="217"/>
    <x v="39"/>
    <x v="1"/>
    <s v="Blow out"/>
    <x v="11"/>
    <m/>
    <m/>
    <s v="B"/>
    <m/>
    <m/>
    <m/>
    <m/>
    <n v="1"/>
  </r>
  <r>
    <x v="498"/>
    <n v="1"/>
    <m/>
    <x v="295"/>
    <x v="40"/>
    <x v="1"/>
    <s v="Atlantic City"/>
    <x v="0"/>
    <m/>
    <m/>
    <s v="A"/>
    <m/>
    <m/>
    <m/>
    <m/>
    <n v="1"/>
  </r>
  <r>
    <x v="499"/>
    <n v="1"/>
    <m/>
    <x v="296"/>
    <x v="40"/>
    <x v="1"/>
    <s v="Airplane!"/>
    <x v="9"/>
    <s v="Apertem os cintos"/>
    <m/>
    <s v="B"/>
    <m/>
    <m/>
    <m/>
    <m/>
    <n v="1"/>
  </r>
  <r>
    <x v="500"/>
    <n v="1"/>
    <m/>
    <x v="297"/>
    <x v="40"/>
    <x v="1"/>
    <s v="Caligula"/>
    <x v="0"/>
    <m/>
    <m/>
    <s v="A"/>
    <m/>
    <m/>
    <m/>
    <m/>
    <n v="1"/>
  </r>
  <r>
    <x v="501"/>
    <m/>
    <m/>
    <x v="298"/>
    <x v="40"/>
    <x v="1"/>
    <s v="Ordinary people"/>
    <x v="0"/>
    <m/>
    <m/>
    <m/>
    <n v="1981"/>
    <n v="1981"/>
    <m/>
    <m/>
    <n v="2"/>
  </r>
  <r>
    <x v="502"/>
    <n v="1"/>
    <m/>
    <x v="271"/>
    <x v="40"/>
    <x v="10"/>
    <s v="Kagemusha"/>
    <x v="0"/>
    <m/>
    <m/>
    <s v="B"/>
    <m/>
    <m/>
    <m/>
    <m/>
    <n v="1"/>
  </r>
  <r>
    <x v="503"/>
    <m/>
    <m/>
    <x v="299"/>
    <x v="40"/>
    <x v="3"/>
    <s v="Mon oncle d&quot;amérique"/>
    <x v="9"/>
    <m/>
    <m/>
    <m/>
    <m/>
    <m/>
    <m/>
    <m/>
    <n v="0"/>
  </r>
  <r>
    <x v="504"/>
    <m/>
    <m/>
    <x v="183"/>
    <x v="40"/>
    <x v="1"/>
    <s v="The Elephant Man"/>
    <x v="0"/>
    <m/>
    <m/>
    <m/>
    <m/>
    <m/>
    <n v="162"/>
    <m/>
    <n v="1"/>
  </r>
  <r>
    <x v="505"/>
    <n v="1"/>
    <m/>
    <x v="263"/>
    <x v="40"/>
    <x v="1"/>
    <s v="The shining"/>
    <x v="6"/>
    <m/>
    <m/>
    <s v="B"/>
    <m/>
    <m/>
    <n v="63"/>
    <n v="49"/>
    <n v="3"/>
  </r>
  <r>
    <x v="506"/>
    <n v="1"/>
    <m/>
    <x v="300"/>
    <x v="40"/>
    <x v="1"/>
    <s v="Star Wars: Episode V - The Empire Strikes Back"/>
    <x v="2"/>
    <s v="Star Wars"/>
    <m/>
    <s v="B"/>
    <m/>
    <m/>
    <n v="15"/>
    <n v="24"/>
    <n v="3"/>
  </r>
  <r>
    <x v="507"/>
    <n v="1"/>
    <m/>
    <x v="301"/>
    <x v="40"/>
    <x v="1"/>
    <s v="The blues brothers"/>
    <x v="7"/>
    <m/>
    <m/>
    <s v="B"/>
    <m/>
    <m/>
    <m/>
    <m/>
    <n v="1"/>
  </r>
  <r>
    <x v="508"/>
    <n v="1"/>
    <m/>
    <x v="302"/>
    <x v="40"/>
    <x v="17"/>
    <s v="Pixote a lei do mais fraco"/>
    <x v="0"/>
    <m/>
    <m/>
    <s v="A"/>
    <m/>
    <m/>
    <m/>
    <m/>
    <n v="1"/>
  </r>
  <r>
    <x v="509"/>
    <n v="1"/>
    <m/>
    <x v="7"/>
    <x v="40"/>
    <x v="1"/>
    <s v="Raging Bull"/>
    <x v="0"/>
    <m/>
    <n v="4"/>
    <s v="A"/>
    <m/>
    <m/>
    <n v="147"/>
    <m/>
    <n v="3"/>
  </r>
  <r>
    <x v="510"/>
    <n v="1"/>
    <m/>
    <x v="217"/>
    <x v="40"/>
    <x v="1"/>
    <s v="Dressed to Kill"/>
    <x v="11"/>
    <m/>
    <m/>
    <s v="A"/>
    <m/>
    <m/>
    <m/>
    <m/>
    <n v="1"/>
  </r>
  <r>
    <x v="511"/>
    <n v="1"/>
    <m/>
    <x v="303"/>
    <x v="41"/>
    <x v="20"/>
    <s v="Life of Brian"/>
    <x v="9"/>
    <m/>
    <m/>
    <m/>
    <m/>
    <m/>
    <n v="219"/>
    <m/>
    <n v="1"/>
  </r>
  <r>
    <x v="512"/>
    <m/>
    <m/>
    <x v="304"/>
    <x v="41"/>
    <x v="1"/>
    <s v="All that jazz"/>
    <x v="7"/>
    <m/>
    <m/>
    <m/>
    <m/>
    <m/>
    <m/>
    <m/>
    <n v="0"/>
  </r>
  <r>
    <x v="513"/>
    <n v="1"/>
    <m/>
    <x v="237"/>
    <x v="41"/>
    <x v="1"/>
    <s v="Apocalypse Now"/>
    <x v="1"/>
    <m/>
    <n v="30"/>
    <s v="A"/>
    <m/>
    <m/>
    <n v="54"/>
    <m/>
    <n v="3"/>
  </r>
  <r>
    <x v="514"/>
    <n v="1"/>
    <m/>
    <x v="305"/>
    <x v="41"/>
    <x v="17"/>
    <s v="Bye bye Brasil"/>
    <x v="9"/>
    <m/>
    <m/>
    <s v="B"/>
    <m/>
    <m/>
    <m/>
    <m/>
    <n v="1"/>
  </r>
  <r>
    <x v="515"/>
    <n v="1"/>
    <m/>
    <x v="306"/>
    <x v="41"/>
    <x v="1"/>
    <s v="Escape from Alcatraz"/>
    <x v="5"/>
    <m/>
    <m/>
    <s v="B"/>
    <m/>
    <m/>
    <m/>
    <m/>
    <n v="1"/>
  </r>
  <r>
    <x v="516"/>
    <n v="1"/>
    <m/>
    <x v="273"/>
    <x v="41"/>
    <x v="1"/>
    <s v="Hair"/>
    <x v="7"/>
    <m/>
    <m/>
    <s v="A"/>
    <m/>
    <m/>
    <m/>
    <m/>
    <n v="1"/>
  </r>
  <r>
    <x v="517"/>
    <m/>
    <m/>
    <x v="307"/>
    <x v="41"/>
    <x v="1"/>
    <s v="Kramer vs. Kramer"/>
    <x v="0"/>
    <m/>
    <m/>
    <m/>
    <n v="1980"/>
    <n v="1980"/>
    <m/>
    <m/>
    <n v="2"/>
  </r>
  <r>
    <x v="518"/>
    <n v="1"/>
    <m/>
    <x v="268"/>
    <x v="41"/>
    <x v="1"/>
    <s v="Manhattan"/>
    <x v="0"/>
    <m/>
    <m/>
    <s v="B"/>
    <m/>
    <m/>
    <m/>
    <m/>
    <n v="1"/>
  </r>
  <r>
    <x v="519"/>
    <m/>
    <m/>
    <x v="308"/>
    <x v="41"/>
    <x v="27"/>
    <s v="Stalker"/>
    <x v="0"/>
    <m/>
    <m/>
    <m/>
    <m/>
    <m/>
    <n v="172"/>
    <m/>
    <n v="1"/>
  </r>
  <r>
    <x v="520"/>
    <n v="1"/>
    <m/>
    <x v="177"/>
    <x v="41"/>
    <x v="1"/>
    <s v="Tess"/>
    <x v="0"/>
    <m/>
    <m/>
    <s v="B"/>
    <m/>
    <m/>
    <m/>
    <m/>
    <n v="1"/>
  </r>
  <r>
    <x v="521"/>
    <n v="1"/>
    <m/>
    <x v="309"/>
    <x v="42"/>
    <x v="3"/>
    <s v="La cage aux folles"/>
    <x v="9"/>
    <m/>
    <m/>
    <s v="A"/>
    <m/>
    <m/>
    <m/>
    <m/>
    <n v="1"/>
  </r>
  <r>
    <x v="522"/>
    <m/>
    <m/>
    <x v="301"/>
    <x v="42"/>
    <x v="1"/>
    <s v="National lampoom's animal house"/>
    <x v="9"/>
    <m/>
    <m/>
    <m/>
    <m/>
    <m/>
    <m/>
    <m/>
    <n v="0"/>
  </r>
  <r>
    <x v="523"/>
    <n v="1"/>
    <m/>
    <x v="148"/>
    <x v="42"/>
    <x v="1"/>
    <s v="Dawn of the dead"/>
    <x v="6"/>
    <m/>
    <m/>
    <m/>
    <m/>
    <m/>
    <m/>
    <m/>
    <n v="0"/>
  </r>
  <r>
    <x v="524"/>
    <n v="1"/>
    <m/>
    <x v="310"/>
    <x v="42"/>
    <x v="1"/>
    <s v="Grease"/>
    <x v="7"/>
    <m/>
    <m/>
    <s v="B"/>
    <m/>
    <m/>
    <m/>
    <m/>
    <n v="1"/>
  </r>
  <r>
    <x v="525"/>
    <n v="1"/>
    <m/>
    <x v="286"/>
    <x v="42"/>
    <x v="1"/>
    <s v=" Halloween"/>
    <x v="6"/>
    <m/>
    <m/>
    <m/>
    <m/>
    <m/>
    <m/>
    <m/>
    <n v="0"/>
  </r>
  <r>
    <x v="526"/>
    <n v="1"/>
    <m/>
    <x v="311"/>
    <x v="42"/>
    <x v="1"/>
    <s v="Being there"/>
    <x v="9"/>
    <m/>
    <m/>
    <s v="B"/>
    <m/>
    <m/>
    <m/>
    <m/>
    <n v="1"/>
  </r>
  <r>
    <x v="527"/>
    <n v="1"/>
    <m/>
    <x v="312"/>
    <x v="42"/>
    <x v="1"/>
    <s v="Midnight Express"/>
    <x v="0"/>
    <m/>
    <m/>
    <s v="B"/>
    <m/>
    <n v="1979"/>
    <m/>
    <m/>
    <n v="2"/>
  </r>
  <r>
    <x v="528"/>
    <n v="1"/>
    <m/>
    <x v="313"/>
    <x v="42"/>
    <x v="1"/>
    <s v="The Deer Hunter"/>
    <x v="1"/>
    <m/>
    <n v="53"/>
    <s v="A"/>
    <n v="1979"/>
    <m/>
    <n v="183"/>
    <m/>
    <n v="4"/>
  </r>
  <r>
    <x v="529"/>
    <n v="1"/>
    <m/>
    <x v="28"/>
    <x v="43"/>
    <x v="1"/>
    <s v="Close encounters of the third kind"/>
    <x v="2"/>
    <m/>
    <m/>
    <s v="B"/>
    <m/>
    <m/>
    <m/>
    <m/>
    <n v="1"/>
  </r>
  <r>
    <x v="530"/>
    <n v="1"/>
    <m/>
    <x v="314"/>
    <x v="43"/>
    <x v="1"/>
    <s v="Star Wars"/>
    <x v="2"/>
    <s v="Star Wars"/>
    <n v="13"/>
    <s v="A"/>
    <m/>
    <m/>
    <n v="25"/>
    <n v="18"/>
    <n v="4"/>
  </r>
  <r>
    <x v="531"/>
    <m/>
    <m/>
    <x v="315"/>
    <x v="43"/>
    <x v="1"/>
    <s v="The Turning Point"/>
    <x v="0"/>
    <m/>
    <m/>
    <m/>
    <m/>
    <n v="1978"/>
    <m/>
    <m/>
    <n v="1"/>
  </r>
  <r>
    <x v="532"/>
    <m/>
    <m/>
    <x v="268"/>
    <x v="43"/>
    <x v="1"/>
    <s v="Annie Hall"/>
    <x v="9"/>
    <m/>
    <n v="35"/>
    <m/>
    <n v="1978"/>
    <m/>
    <m/>
    <m/>
    <n v="2"/>
  </r>
  <r>
    <x v="533"/>
    <n v="1"/>
    <m/>
    <x v="278"/>
    <x v="43"/>
    <x v="1"/>
    <s v="Saturday night fevers"/>
    <x v="0"/>
    <m/>
    <m/>
    <s v="B"/>
    <m/>
    <m/>
    <m/>
    <m/>
    <n v="1"/>
  </r>
  <r>
    <x v="534"/>
    <n v="1"/>
    <m/>
    <x v="316"/>
    <x v="44"/>
    <x v="1"/>
    <s v="The eagle has landed"/>
    <x v="1"/>
    <m/>
    <m/>
    <s v="B"/>
    <m/>
    <m/>
    <m/>
    <m/>
    <n v="1"/>
  </r>
  <r>
    <x v="535"/>
    <n v="1"/>
    <m/>
    <x v="317"/>
    <x v="44"/>
    <x v="1"/>
    <s v="Cross of iron"/>
    <x v="1"/>
    <m/>
    <m/>
    <s v="A"/>
    <m/>
    <m/>
    <m/>
    <m/>
    <n v="1"/>
  </r>
  <r>
    <x v="536"/>
    <n v="1"/>
    <m/>
    <x v="217"/>
    <x v="44"/>
    <x v="1"/>
    <s v="Carrie"/>
    <x v="6"/>
    <m/>
    <m/>
    <s v="B"/>
    <m/>
    <m/>
    <m/>
    <m/>
    <n v="1"/>
  </r>
  <r>
    <x v="537"/>
    <n v="1"/>
    <m/>
    <x v="290"/>
    <x v="44"/>
    <x v="12"/>
    <s v="Casanova"/>
    <x v="9"/>
    <m/>
    <m/>
    <s v="B"/>
    <m/>
    <m/>
    <m/>
    <m/>
    <n v="1"/>
  </r>
  <r>
    <x v="538"/>
    <n v="1"/>
    <m/>
    <x v="318"/>
    <x v="44"/>
    <x v="12"/>
    <s v="Brutti, Sporchi e Cattivi"/>
    <x v="9"/>
    <m/>
    <m/>
    <s v="A"/>
    <m/>
    <m/>
    <m/>
    <m/>
    <n v="1"/>
  </r>
  <r>
    <x v="539"/>
    <n v="1"/>
    <m/>
    <x v="114"/>
    <x v="44"/>
    <x v="1"/>
    <s v="Network"/>
    <x v="0"/>
    <m/>
    <n v="64"/>
    <s v="A"/>
    <m/>
    <m/>
    <n v="209"/>
    <m/>
    <n v="3"/>
  </r>
  <r>
    <x v="540"/>
    <n v="1"/>
    <m/>
    <x v="319"/>
    <x v="44"/>
    <x v="1"/>
    <s v="Rocky"/>
    <x v="0"/>
    <s v="Rocky"/>
    <n v="57"/>
    <s v="B"/>
    <n v="1977"/>
    <n v="1977"/>
    <n v="230"/>
    <m/>
    <n v="5"/>
  </r>
  <r>
    <x v="541"/>
    <n v="1"/>
    <m/>
    <x v="320"/>
    <x v="44"/>
    <x v="12"/>
    <s v="Salò o le 120 giomate di Sodoma"/>
    <x v="0"/>
    <m/>
    <m/>
    <m/>
    <m/>
    <m/>
    <m/>
    <m/>
    <n v="0"/>
  </r>
  <r>
    <x v="542"/>
    <n v="1"/>
    <m/>
    <x v="7"/>
    <x v="44"/>
    <x v="1"/>
    <s v="Taxi Driver"/>
    <x v="0"/>
    <m/>
    <n v="52"/>
    <s v="A"/>
    <m/>
    <m/>
    <n v="107"/>
    <m/>
    <n v="3"/>
  </r>
  <r>
    <x v="543"/>
    <n v="1"/>
    <m/>
    <x v="262"/>
    <x v="44"/>
    <x v="1"/>
    <s v="All the President's Men"/>
    <x v="0"/>
    <m/>
    <n v="77"/>
    <s v="B"/>
    <m/>
    <m/>
    <m/>
    <m/>
    <n v="2"/>
  </r>
  <r>
    <x v="544"/>
    <m/>
    <m/>
    <x v="263"/>
    <x v="45"/>
    <x v="1"/>
    <s v="Barry Lindon"/>
    <x v="0"/>
    <m/>
    <m/>
    <m/>
    <m/>
    <m/>
    <n v="205"/>
    <m/>
    <n v="1"/>
  </r>
  <r>
    <x v="545"/>
    <n v="1"/>
    <m/>
    <x v="222"/>
    <x v="45"/>
    <x v="1"/>
    <s v="Monty Python and the Holy Grail"/>
    <x v="9"/>
    <m/>
    <m/>
    <s v="B"/>
    <m/>
    <m/>
    <n v="126"/>
    <n v="84"/>
    <n v="3"/>
  </r>
  <r>
    <x v="546"/>
    <m/>
    <m/>
    <x v="321"/>
    <x v="45"/>
    <x v="4"/>
    <s v="Sholay"/>
    <x v="3"/>
    <m/>
    <m/>
    <m/>
    <m/>
    <m/>
    <m/>
    <m/>
    <n v="0"/>
  </r>
  <r>
    <x v="547"/>
    <n v="1"/>
    <m/>
    <x v="28"/>
    <x v="45"/>
    <x v="1"/>
    <s v="Jaws"/>
    <x v="3"/>
    <m/>
    <n v="56"/>
    <s v="A"/>
    <m/>
    <m/>
    <m/>
    <n v="67"/>
    <n v="3"/>
  </r>
  <r>
    <x v="548"/>
    <n v="1"/>
    <m/>
    <x v="114"/>
    <x v="45"/>
    <x v="1"/>
    <s v="Dog day afternoon"/>
    <x v="0"/>
    <m/>
    <m/>
    <s v="A"/>
    <m/>
    <m/>
    <m/>
    <m/>
    <n v="1"/>
  </r>
  <r>
    <x v="549"/>
    <n v="1"/>
    <m/>
    <x v="273"/>
    <x v="45"/>
    <x v="1"/>
    <s v="One Flew Over the Cuckoo's Nest"/>
    <x v="0"/>
    <m/>
    <n v="33"/>
    <s v="A"/>
    <n v="1976"/>
    <n v="1976"/>
    <n v="18"/>
    <m/>
    <n v="5"/>
  </r>
  <r>
    <x v="550"/>
    <n v="1"/>
    <m/>
    <x v="237"/>
    <x v="46"/>
    <x v="1"/>
    <s v="The conversation"/>
    <x v="0"/>
    <m/>
    <m/>
    <s v="B"/>
    <m/>
    <m/>
    <m/>
    <m/>
    <n v="1"/>
  </r>
  <r>
    <x v="551"/>
    <n v="1"/>
    <m/>
    <x v="322"/>
    <x v="46"/>
    <x v="1"/>
    <s v="Blazing Saddles"/>
    <x v="9"/>
    <m/>
    <m/>
    <s v="B"/>
    <m/>
    <m/>
    <m/>
    <m/>
    <n v="1"/>
  </r>
  <r>
    <x v="552"/>
    <n v="1"/>
    <m/>
    <x v="177"/>
    <x v="46"/>
    <x v="1"/>
    <s v="Chinatown"/>
    <x v="5"/>
    <m/>
    <n v="21"/>
    <s v="A"/>
    <m/>
    <n v="1975"/>
    <n v="153"/>
    <m/>
    <n v="4"/>
  </r>
  <r>
    <x v="553"/>
    <n v="1"/>
    <m/>
    <x v="323"/>
    <x v="46"/>
    <x v="18"/>
    <s v="Jeder für Sich und Gott Gegen Alle"/>
    <x v="0"/>
    <m/>
    <m/>
    <s v="B"/>
    <m/>
    <m/>
    <m/>
    <m/>
    <n v="1"/>
  </r>
  <r>
    <x v="554"/>
    <n v="1"/>
    <m/>
    <x v="324"/>
    <x v="46"/>
    <x v="1"/>
    <s v="The Texas chainsaw massacre"/>
    <x v="6"/>
    <m/>
    <m/>
    <s v="B"/>
    <m/>
    <m/>
    <m/>
    <m/>
    <n v="1"/>
  </r>
  <r>
    <x v="555"/>
    <n v="1"/>
    <m/>
    <x v="237"/>
    <x v="46"/>
    <x v="1"/>
    <s v="The Godfather: Part II"/>
    <x v="0"/>
    <s v="O poderoso chefão"/>
    <n v="32"/>
    <s v="B"/>
    <n v="1975"/>
    <m/>
    <n v="3"/>
    <m/>
    <n v="4"/>
  </r>
  <r>
    <x v="556"/>
    <m/>
    <m/>
    <x v="325"/>
    <x v="47"/>
    <x v="3"/>
    <s v="Day for night"/>
    <x v="0"/>
    <m/>
    <m/>
    <m/>
    <m/>
    <m/>
    <m/>
    <m/>
    <n v="0"/>
  </r>
  <r>
    <x v="557"/>
    <n v="1"/>
    <m/>
    <x v="290"/>
    <x v="47"/>
    <x v="12"/>
    <s v="Amarcord"/>
    <x v="9"/>
    <m/>
    <m/>
    <s v="A"/>
    <m/>
    <m/>
    <m/>
    <m/>
    <n v="1"/>
  </r>
  <r>
    <x v="558"/>
    <m/>
    <m/>
    <x v="314"/>
    <x v="47"/>
    <x v="1"/>
    <s v="American Graffiti"/>
    <x v="9"/>
    <m/>
    <n v="62"/>
    <m/>
    <m/>
    <m/>
    <m/>
    <m/>
    <n v="1"/>
  </r>
  <r>
    <x v="559"/>
    <n v="1"/>
    <m/>
    <x v="326"/>
    <x v="47"/>
    <x v="3"/>
    <s v="Etat de Siége"/>
    <x v="0"/>
    <m/>
    <m/>
    <s v="B"/>
    <m/>
    <m/>
    <m/>
    <m/>
    <n v="1"/>
  </r>
  <r>
    <x v="560"/>
    <n v="1"/>
    <m/>
    <x v="327"/>
    <x v="47"/>
    <x v="1"/>
    <s v="The sting"/>
    <x v="9"/>
    <m/>
    <m/>
    <s v="A"/>
    <n v="1974"/>
    <m/>
    <n v="112"/>
    <m/>
    <n v="3"/>
  </r>
  <r>
    <x v="561"/>
    <n v="1"/>
    <m/>
    <x v="328"/>
    <x v="47"/>
    <x v="1"/>
    <s v="The day of the jackal"/>
    <x v="5"/>
    <m/>
    <m/>
    <s v="A"/>
    <m/>
    <m/>
    <m/>
    <m/>
    <n v="1"/>
  </r>
  <r>
    <x v="562"/>
    <n v="1"/>
    <m/>
    <x v="329"/>
    <x v="47"/>
    <x v="1"/>
    <s v="The Exorcist"/>
    <x v="6"/>
    <m/>
    <m/>
    <s v="B"/>
    <m/>
    <n v="1974"/>
    <m/>
    <m/>
    <n v="2"/>
  </r>
  <r>
    <x v="563"/>
    <n v="1"/>
    <m/>
    <x v="330"/>
    <x v="47"/>
    <x v="1"/>
    <s v="Papillon"/>
    <x v="0"/>
    <m/>
    <m/>
    <s v="B"/>
    <m/>
    <m/>
    <m/>
    <m/>
    <n v="1"/>
  </r>
  <r>
    <x v="564"/>
    <n v="1"/>
    <m/>
    <x v="323"/>
    <x v="48"/>
    <x v="18"/>
    <s v="Aguirre, der zorn gottes"/>
    <x v="0"/>
    <m/>
    <m/>
    <s v="A"/>
    <m/>
    <m/>
    <m/>
    <m/>
    <n v="1"/>
  </r>
  <r>
    <x v="565"/>
    <n v="1"/>
    <m/>
    <x v="331"/>
    <x v="48"/>
    <x v="1"/>
    <s v="Deliverance"/>
    <x v="0"/>
    <m/>
    <m/>
    <s v="B"/>
    <m/>
    <m/>
    <m/>
    <m/>
    <n v="1"/>
  </r>
  <r>
    <x v="566"/>
    <m/>
    <m/>
    <x v="304"/>
    <x v="48"/>
    <x v="1"/>
    <s v="Cabaret"/>
    <x v="7"/>
    <m/>
    <n v="63"/>
    <m/>
    <m/>
    <m/>
    <m/>
    <m/>
    <n v="1"/>
  </r>
  <r>
    <x v="567"/>
    <m/>
    <m/>
    <x v="283"/>
    <x v="48"/>
    <x v="14"/>
    <s v="Viskiningar och rop"/>
    <x v="0"/>
    <m/>
    <m/>
    <m/>
    <m/>
    <m/>
    <m/>
    <m/>
    <n v="0"/>
  </r>
  <r>
    <x v="568"/>
    <m/>
    <m/>
    <x v="332"/>
    <x v="48"/>
    <x v="20"/>
    <s v="Frattelo sole, frattela luna"/>
    <x v="0"/>
    <m/>
    <m/>
    <m/>
    <m/>
    <m/>
    <m/>
    <m/>
    <n v="0"/>
  </r>
  <r>
    <x v="569"/>
    <m/>
    <m/>
    <x v="333"/>
    <x v="48"/>
    <x v="8"/>
    <s v="Le charme discrete de la borgeoisie"/>
    <x v="0"/>
    <m/>
    <m/>
    <m/>
    <m/>
    <m/>
    <m/>
    <m/>
    <n v="0"/>
  </r>
  <r>
    <x v="570"/>
    <n v="1"/>
    <m/>
    <x v="237"/>
    <x v="48"/>
    <x v="1"/>
    <s v="The Godfather"/>
    <x v="0"/>
    <s v="O poderoso chefão"/>
    <n v="2"/>
    <s v="A"/>
    <n v="1973"/>
    <n v="1973"/>
    <n v="2"/>
    <n v="50"/>
    <n v="6"/>
  </r>
  <r>
    <x v="571"/>
    <n v="1"/>
    <m/>
    <x v="264"/>
    <x v="48"/>
    <x v="3"/>
    <s v="Ultimo tango a Pargi"/>
    <x v="0"/>
    <m/>
    <m/>
    <s v="B"/>
    <m/>
    <m/>
    <m/>
    <m/>
    <n v="1"/>
  </r>
  <r>
    <x v="572"/>
    <n v="1"/>
    <m/>
    <x v="334"/>
    <x v="49"/>
    <x v="12"/>
    <s v="La classe operaia va in paradiso"/>
    <x v="9"/>
    <m/>
    <m/>
    <s v="A"/>
    <m/>
    <m/>
    <m/>
    <m/>
    <n v="1"/>
  </r>
  <r>
    <x v="573"/>
    <n v="1"/>
    <m/>
    <x v="335"/>
    <x v="49"/>
    <x v="1"/>
    <s v="The last picture show"/>
    <x v="0"/>
    <m/>
    <n v="95"/>
    <s v="A"/>
    <m/>
    <m/>
    <m/>
    <m/>
    <n v="2"/>
  </r>
  <r>
    <x v="574"/>
    <m/>
    <m/>
    <x v="336"/>
    <x v="49"/>
    <x v="4"/>
    <s v="Anand"/>
    <x v="0"/>
    <m/>
    <m/>
    <m/>
    <m/>
    <m/>
    <n v="145"/>
    <m/>
    <n v="1"/>
  </r>
  <r>
    <x v="575"/>
    <m/>
    <m/>
    <x v="306"/>
    <x v="49"/>
    <x v="1"/>
    <s v="Dirty Harry"/>
    <x v="5"/>
    <m/>
    <m/>
    <m/>
    <m/>
    <m/>
    <m/>
    <m/>
    <n v="0"/>
  </r>
  <r>
    <x v="576"/>
    <n v="1"/>
    <m/>
    <x v="263"/>
    <x v="49"/>
    <x v="1"/>
    <s v="A Clockwork Orange"/>
    <x v="2"/>
    <m/>
    <n v="70"/>
    <s v="A"/>
    <m/>
    <m/>
    <n v="103"/>
    <n v="79"/>
    <n v="4"/>
  </r>
  <r>
    <x v="577"/>
    <n v="1"/>
    <m/>
    <x v="329"/>
    <x v="49"/>
    <x v="1"/>
    <s v="The French Connection"/>
    <x v="5"/>
    <m/>
    <n v="93"/>
    <s v="A"/>
    <n v="1972"/>
    <n v="1972"/>
    <m/>
    <m/>
    <n v="4"/>
  </r>
  <r>
    <x v="578"/>
    <n v="1"/>
    <m/>
    <x v="317"/>
    <x v="49"/>
    <x v="20"/>
    <s v="Straw dogs"/>
    <x v="0"/>
    <m/>
    <m/>
    <s v="A"/>
    <m/>
    <m/>
    <m/>
    <m/>
    <n v="1"/>
  </r>
  <r>
    <x v="579"/>
    <n v="1"/>
    <m/>
    <x v="277"/>
    <x v="50"/>
    <x v="1"/>
    <s v="Rhyan's Daughter"/>
    <x v="0"/>
    <m/>
    <m/>
    <s v="A"/>
    <m/>
    <m/>
    <m/>
    <m/>
    <n v="1"/>
  </r>
  <r>
    <x v="580"/>
    <m/>
    <m/>
    <x v="337"/>
    <x v="50"/>
    <x v="20"/>
    <s v="Becket"/>
    <x v="0"/>
    <m/>
    <m/>
    <m/>
    <m/>
    <n v="1965"/>
    <m/>
    <m/>
    <n v="1"/>
  </r>
  <r>
    <x v="581"/>
    <n v="1"/>
    <m/>
    <x v="338"/>
    <x v="50"/>
    <x v="1"/>
    <s v="Colossus the forbin project"/>
    <x v="2"/>
    <m/>
    <m/>
    <s v="B"/>
    <m/>
    <m/>
    <m/>
    <m/>
    <n v="1"/>
  </r>
  <r>
    <x v="582"/>
    <m/>
    <m/>
    <x v="339"/>
    <x v="50"/>
    <x v="1"/>
    <s v="Love Story"/>
    <x v="0"/>
    <m/>
    <m/>
    <m/>
    <m/>
    <n v="1971"/>
    <m/>
    <m/>
    <n v="1"/>
  </r>
  <r>
    <x v="583"/>
    <m/>
    <m/>
    <x v="241"/>
    <x v="50"/>
    <x v="1"/>
    <s v="MASH"/>
    <x v="1"/>
    <m/>
    <n v="54"/>
    <m/>
    <m/>
    <m/>
    <m/>
    <m/>
    <n v="1"/>
  </r>
  <r>
    <x v="584"/>
    <n v="1"/>
    <m/>
    <x v="264"/>
    <x v="50"/>
    <x v="1"/>
    <s v="Il Conformista"/>
    <x v="0"/>
    <m/>
    <m/>
    <m/>
    <m/>
    <m/>
    <m/>
    <m/>
    <n v="0"/>
  </r>
  <r>
    <x v="585"/>
    <n v="1"/>
    <m/>
    <x v="330"/>
    <x v="50"/>
    <x v="1"/>
    <s v="Patton"/>
    <x v="1"/>
    <m/>
    <m/>
    <s v="B"/>
    <n v="1971"/>
    <m/>
    <m/>
    <m/>
    <n v="2"/>
  </r>
  <r>
    <x v="586"/>
    <n v="1"/>
    <m/>
    <x v="340"/>
    <x v="50"/>
    <x v="1"/>
    <s v="The Molly Maguires"/>
    <x v="0"/>
    <m/>
    <m/>
    <s v="A"/>
    <m/>
    <m/>
    <m/>
    <m/>
    <n v="1"/>
  </r>
  <r>
    <x v="587"/>
    <m/>
    <m/>
    <x v="341"/>
    <x v="51"/>
    <x v="1"/>
    <s v="Anne of the Thousand Days"/>
    <x v="0"/>
    <m/>
    <m/>
    <m/>
    <m/>
    <n v="1970"/>
    <m/>
    <m/>
    <n v="1"/>
  </r>
  <r>
    <x v="588"/>
    <n v="1"/>
    <m/>
    <x v="327"/>
    <x v="51"/>
    <x v="1"/>
    <s v="Butch Cassidy and the Sundance Kid"/>
    <x v="10"/>
    <m/>
    <n v="73"/>
    <s v="A"/>
    <m/>
    <m/>
    <m/>
    <m/>
    <n v="2"/>
  </r>
  <r>
    <x v="589"/>
    <n v="1"/>
    <m/>
    <x v="274"/>
    <x v="51"/>
    <x v="12"/>
    <s v="C'Era uma Volta il West"/>
    <x v="10"/>
    <m/>
    <m/>
    <s v="A"/>
    <m/>
    <m/>
    <n v="49"/>
    <m/>
    <n v="2"/>
  </r>
  <r>
    <x v="590"/>
    <n v="1"/>
    <m/>
    <x v="317"/>
    <x v="51"/>
    <x v="1"/>
    <s v="The Wild Bunch"/>
    <x v="10"/>
    <m/>
    <n v="79"/>
    <s v="A"/>
    <m/>
    <m/>
    <m/>
    <m/>
    <n v="2"/>
  </r>
  <r>
    <x v="591"/>
    <m/>
    <m/>
    <x v="342"/>
    <x v="51"/>
    <x v="12"/>
    <s v="La caduta degli dei"/>
    <x v="0"/>
    <m/>
    <m/>
    <m/>
    <m/>
    <m/>
    <m/>
    <m/>
    <n v="0"/>
  </r>
  <r>
    <x v="592"/>
    <n v="1"/>
    <m/>
    <x v="343"/>
    <x v="51"/>
    <x v="1"/>
    <s v="Midnight Cowboy"/>
    <x v="0"/>
    <m/>
    <n v="43"/>
    <s v="A"/>
    <n v="1970"/>
    <m/>
    <m/>
    <m/>
    <n v="3"/>
  </r>
  <r>
    <x v="593"/>
    <m/>
    <m/>
    <x v="344"/>
    <x v="51"/>
    <x v="1"/>
    <s v="Easy rider"/>
    <x v="0"/>
    <m/>
    <n v="84"/>
    <m/>
    <m/>
    <m/>
    <m/>
    <m/>
    <n v="1"/>
  </r>
  <r>
    <x v="594"/>
    <n v="1"/>
    <m/>
    <x v="263"/>
    <x v="52"/>
    <x v="1"/>
    <s v="2001: A Space Odyssey"/>
    <x v="2"/>
    <m/>
    <n v="15"/>
    <s v="A"/>
    <m/>
    <m/>
    <n v="90"/>
    <m/>
    <n v="3"/>
  </r>
  <r>
    <x v="595"/>
    <n v="1"/>
    <m/>
    <x v="148"/>
    <x v="52"/>
    <x v="1"/>
    <s v="Night of the living dead"/>
    <x v="6"/>
    <m/>
    <m/>
    <s v="B"/>
    <m/>
    <m/>
    <m/>
    <m/>
    <n v="1"/>
  </r>
  <r>
    <x v="596"/>
    <n v="1"/>
    <m/>
    <x v="345"/>
    <x v="52"/>
    <x v="1"/>
    <s v="Bullit"/>
    <x v="5"/>
    <m/>
    <m/>
    <s v="B"/>
    <m/>
    <m/>
    <m/>
    <m/>
    <n v="1"/>
  </r>
  <r>
    <x v="597"/>
    <n v="1"/>
    <m/>
    <x v="177"/>
    <x v="52"/>
    <x v="1"/>
    <s v="Rosemary's baby"/>
    <x v="6"/>
    <m/>
    <m/>
    <s v="B"/>
    <m/>
    <m/>
    <m/>
    <m/>
    <n v="1"/>
  </r>
  <r>
    <x v="598"/>
    <m/>
    <m/>
    <x v="346"/>
    <x v="52"/>
    <x v="1"/>
    <s v="The Lion in Winter"/>
    <x v="0"/>
    <m/>
    <m/>
    <m/>
    <m/>
    <n v="1969"/>
    <m/>
    <m/>
    <n v="1"/>
  </r>
  <r>
    <x v="599"/>
    <n v="1"/>
    <m/>
    <x v="330"/>
    <x v="52"/>
    <x v="1"/>
    <s v="Planet of the apes"/>
    <x v="2"/>
    <s v="O planeta dos macacos"/>
    <m/>
    <s v="A"/>
    <m/>
    <m/>
    <m/>
    <m/>
    <n v="1"/>
  </r>
  <r>
    <x v="600"/>
    <m/>
    <m/>
    <x v="347"/>
    <x v="52"/>
    <x v="1"/>
    <s v="Oliver!"/>
    <x v="7"/>
    <m/>
    <m/>
    <m/>
    <n v="1969"/>
    <m/>
    <m/>
    <m/>
    <n v="1"/>
  </r>
  <r>
    <x v="601"/>
    <n v="1"/>
    <m/>
    <x v="348"/>
    <x v="52"/>
    <x v="1"/>
    <s v="Hollywood party"/>
    <x v="9"/>
    <m/>
    <m/>
    <s v="B"/>
    <m/>
    <m/>
    <m/>
    <m/>
    <n v="1"/>
  </r>
  <r>
    <x v="602"/>
    <n v="1"/>
    <m/>
    <x v="333"/>
    <x v="53"/>
    <x v="3"/>
    <s v="Belle de Jour"/>
    <x v="0"/>
    <m/>
    <m/>
    <s v="A"/>
    <m/>
    <m/>
    <m/>
    <m/>
    <n v="1"/>
  </r>
  <r>
    <x v="603"/>
    <n v="1"/>
    <m/>
    <x v="349"/>
    <x v="53"/>
    <x v="3"/>
    <s v="La Nuit des généraux"/>
    <x v="1"/>
    <m/>
    <m/>
    <m/>
    <m/>
    <m/>
    <m/>
    <m/>
    <n v="0"/>
  </r>
  <r>
    <x v="604"/>
    <n v="1"/>
    <m/>
    <x v="151"/>
    <x v="53"/>
    <x v="1"/>
    <s v="The Graduate"/>
    <x v="0"/>
    <m/>
    <n v="17"/>
    <s v="A"/>
    <m/>
    <m/>
    <m/>
    <m/>
    <n v="2"/>
  </r>
  <r>
    <x v="605"/>
    <n v="1"/>
    <m/>
    <x v="350"/>
    <x v="53"/>
    <x v="1"/>
    <s v="In cold blood"/>
    <x v="0"/>
    <m/>
    <m/>
    <m/>
    <m/>
    <m/>
    <m/>
    <m/>
    <n v="0"/>
  </r>
  <r>
    <x v="606"/>
    <n v="1"/>
    <m/>
    <x v="351"/>
    <x v="53"/>
    <x v="1"/>
    <s v="Guess Who's coming to Dinner"/>
    <x v="0"/>
    <m/>
    <m/>
    <s v="B"/>
    <m/>
    <m/>
    <m/>
    <m/>
    <n v="1"/>
  </r>
  <r>
    <x v="607"/>
    <n v="1"/>
    <m/>
    <x v="352"/>
    <x v="53"/>
    <x v="3"/>
    <s v="Les vacances de Monsieur Hulot"/>
    <x v="9"/>
    <m/>
    <m/>
    <s v="A"/>
    <m/>
    <m/>
    <m/>
    <m/>
    <n v="1"/>
  </r>
  <r>
    <x v="608"/>
    <n v="1"/>
    <m/>
    <x v="353"/>
    <x v="53"/>
    <x v="1"/>
    <s v="In the heat of the night"/>
    <x v="0"/>
    <m/>
    <n v="75"/>
    <s v="A"/>
    <n v="1968"/>
    <n v="1968"/>
    <m/>
    <m/>
    <n v="4"/>
  </r>
  <r>
    <x v="609"/>
    <n v="1"/>
    <m/>
    <x v="354"/>
    <x v="53"/>
    <x v="20"/>
    <s v="The dirty dozen"/>
    <x v="1"/>
    <m/>
    <m/>
    <s v="B"/>
    <m/>
    <m/>
    <m/>
    <m/>
    <n v="1"/>
  </r>
  <r>
    <x v="610"/>
    <m/>
    <m/>
    <x v="355"/>
    <x v="53"/>
    <x v="1"/>
    <s v="Cool Hand Luke"/>
    <x v="3"/>
    <m/>
    <m/>
    <m/>
    <m/>
    <m/>
    <n v="210"/>
    <m/>
    <n v="1"/>
  </r>
  <r>
    <x v="611"/>
    <m/>
    <m/>
    <x v="356"/>
    <x v="53"/>
    <x v="17"/>
    <s v="Terra em transe"/>
    <x v="0"/>
    <m/>
    <m/>
    <m/>
    <m/>
    <m/>
    <m/>
    <m/>
    <n v="0"/>
  </r>
  <r>
    <x v="612"/>
    <m/>
    <m/>
    <x v="357"/>
    <x v="53"/>
    <x v="1"/>
    <s v="Bonnie and Clyde"/>
    <x v="5"/>
    <m/>
    <n v="42"/>
    <m/>
    <m/>
    <m/>
    <m/>
    <m/>
    <n v="1"/>
  </r>
  <r>
    <x v="613"/>
    <n v="1"/>
    <m/>
    <x v="326"/>
    <x v="53"/>
    <x v="28"/>
    <s v="Z"/>
    <x v="0"/>
    <m/>
    <m/>
    <s v="A"/>
    <m/>
    <m/>
    <m/>
    <m/>
    <n v="1"/>
  </r>
  <r>
    <x v="614"/>
    <n v="1"/>
    <m/>
    <x v="358"/>
    <x v="54"/>
    <x v="3"/>
    <s v="La battaglia di Algeri"/>
    <x v="0"/>
    <m/>
    <m/>
    <s v="B"/>
    <m/>
    <m/>
    <n v="246"/>
    <m/>
    <n v="2"/>
  </r>
  <r>
    <x v="615"/>
    <m/>
    <m/>
    <x v="308"/>
    <x v="54"/>
    <x v="27"/>
    <s v="Andrey Rublev"/>
    <x v="0"/>
    <m/>
    <m/>
    <m/>
    <m/>
    <m/>
    <n v="224"/>
    <m/>
    <n v="1"/>
  </r>
  <r>
    <x v="616"/>
    <n v="1"/>
    <m/>
    <x v="359"/>
    <x v="54"/>
    <x v="20"/>
    <s v="Blow up"/>
    <x v="0"/>
    <m/>
    <m/>
    <s v="A"/>
    <m/>
    <m/>
    <m/>
    <m/>
    <n v="1"/>
  </r>
  <r>
    <x v="617"/>
    <n v="1"/>
    <m/>
    <x v="325"/>
    <x v="54"/>
    <x v="3"/>
    <s v="Farenheit 451"/>
    <x v="0"/>
    <m/>
    <m/>
    <s v="A"/>
    <m/>
    <m/>
    <m/>
    <m/>
    <n v="1"/>
  </r>
  <r>
    <x v="618"/>
    <m/>
    <m/>
    <x v="328"/>
    <x v="54"/>
    <x v="1"/>
    <s v="A Man for All Seasons"/>
    <x v="0"/>
    <m/>
    <m/>
    <m/>
    <n v="1967"/>
    <n v="1967"/>
    <m/>
    <m/>
    <n v="2"/>
  </r>
  <r>
    <x v="619"/>
    <m/>
    <m/>
    <x v="283"/>
    <x v="54"/>
    <x v="14"/>
    <s v="Persona "/>
    <x v="0"/>
    <m/>
    <m/>
    <m/>
    <m/>
    <m/>
    <n v="195"/>
    <m/>
    <n v="1"/>
  </r>
  <r>
    <x v="620"/>
    <m/>
    <m/>
    <x v="151"/>
    <x v="54"/>
    <x v="1"/>
    <s v="Who's Afraid of Virginia Woolf?"/>
    <x v="0"/>
    <m/>
    <n v="67"/>
    <m/>
    <m/>
    <m/>
    <m/>
    <m/>
    <n v="1"/>
  </r>
  <r>
    <x v="621"/>
    <n v="1"/>
    <m/>
    <x v="274"/>
    <x v="54"/>
    <x v="12"/>
    <s v="Ill Buono, Il Brutto, Il Cattivo"/>
    <x v="10"/>
    <m/>
    <m/>
    <s v="A"/>
    <m/>
    <m/>
    <n v="9"/>
    <m/>
    <n v="2"/>
  </r>
  <r>
    <x v="622"/>
    <n v="1"/>
    <m/>
    <x v="360"/>
    <x v="55"/>
    <x v="1"/>
    <s v="The Sound of Music"/>
    <x v="7"/>
    <m/>
    <n v="40"/>
    <s v="A"/>
    <n v="1966"/>
    <m/>
    <m/>
    <m/>
    <n v="3"/>
  </r>
  <r>
    <x v="623"/>
    <n v="1"/>
    <m/>
    <x v="277"/>
    <x v="55"/>
    <x v="1"/>
    <s v="Doctor Zhivago"/>
    <x v="0"/>
    <m/>
    <m/>
    <s v="A"/>
    <m/>
    <n v="1966"/>
    <m/>
    <m/>
    <n v="2"/>
  </r>
  <r>
    <x v="624"/>
    <n v="1"/>
    <m/>
    <x v="361"/>
    <x v="55"/>
    <x v="1"/>
    <s v="Rebeld Without a Cause"/>
    <x v="0"/>
    <m/>
    <m/>
    <s v="A"/>
    <m/>
    <m/>
    <m/>
    <m/>
    <n v="1"/>
  </r>
  <r>
    <x v="625"/>
    <n v="1"/>
    <m/>
    <x v="362"/>
    <x v="55"/>
    <x v="1"/>
    <s v="The collector"/>
    <x v="11"/>
    <m/>
    <m/>
    <m/>
    <m/>
    <m/>
    <m/>
    <m/>
    <n v="0"/>
  </r>
  <r>
    <x v="626"/>
    <m/>
    <m/>
    <x v="274"/>
    <x v="55"/>
    <x v="1"/>
    <s v="Per qualque dollaro in piu"/>
    <x v="10"/>
    <m/>
    <m/>
    <m/>
    <m/>
    <m/>
    <n v="117"/>
    <m/>
    <n v="1"/>
  </r>
  <r>
    <x v="627"/>
    <m/>
    <m/>
    <x v="177"/>
    <x v="55"/>
    <x v="20"/>
    <s v="Repulsion"/>
    <x v="0"/>
    <m/>
    <m/>
    <m/>
    <m/>
    <m/>
    <m/>
    <m/>
    <n v="0"/>
  </r>
  <r>
    <x v="628"/>
    <n v="1"/>
    <m/>
    <x v="363"/>
    <x v="56"/>
    <x v="20"/>
    <s v="Goldfinger"/>
    <x v="3"/>
    <s v="James Bond"/>
    <m/>
    <s v="B"/>
    <m/>
    <m/>
    <m/>
    <m/>
    <n v="1"/>
  </r>
  <r>
    <x v="629"/>
    <n v="1"/>
    <m/>
    <x v="364"/>
    <x v="56"/>
    <x v="1"/>
    <s v="Giant"/>
    <x v="0"/>
    <m/>
    <m/>
    <s v="A"/>
    <m/>
    <m/>
    <m/>
    <m/>
    <n v="1"/>
  </r>
  <r>
    <x v="630"/>
    <m/>
    <m/>
    <x v="356"/>
    <x v="56"/>
    <x v="17"/>
    <s v="Deus e o diabo na terra do sol"/>
    <x v="0"/>
    <m/>
    <m/>
    <m/>
    <m/>
    <m/>
    <m/>
    <m/>
    <n v="0"/>
  </r>
  <r>
    <x v="631"/>
    <n v="1"/>
    <m/>
    <x v="263"/>
    <x v="56"/>
    <x v="1"/>
    <s v="Dr. Strangelove"/>
    <x v="0"/>
    <m/>
    <n v="39"/>
    <s v="A"/>
    <m/>
    <m/>
    <n v="70"/>
    <m/>
    <n v="3"/>
  </r>
  <r>
    <x v="632"/>
    <n v="1"/>
    <m/>
    <x v="365"/>
    <x v="56"/>
    <x v="1"/>
    <s v="My Fair Lady"/>
    <x v="7"/>
    <m/>
    <m/>
    <s v="A"/>
    <n v="1965"/>
    <m/>
    <m/>
    <m/>
    <n v="2"/>
  </r>
  <r>
    <x v="633"/>
    <n v="1"/>
    <m/>
    <x v="274"/>
    <x v="56"/>
    <x v="12"/>
    <s v="Por um pugno di dollari"/>
    <x v="10"/>
    <m/>
    <m/>
    <s v="A"/>
    <m/>
    <m/>
    <m/>
    <m/>
    <n v="1"/>
  </r>
  <r>
    <x v="634"/>
    <n v="1"/>
    <m/>
    <x v="290"/>
    <x v="57"/>
    <x v="12"/>
    <s v="8½"/>
    <x v="0"/>
    <m/>
    <m/>
    <s v="A"/>
    <m/>
    <m/>
    <m/>
    <m/>
    <n v="1"/>
  </r>
  <r>
    <x v="635"/>
    <n v="1"/>
    <m/>
    <x v="348"/>
    <x v="57"/>
    <x v="1"/>
    <s v="The pink panther"/>
    <x v="9"/>
    <m/>
    <m/>
    <s v="B"/>
    <m/>
    <m/>
    <m/>
    <m/>
    <n v="1"/>
  </r>
  <r>
    <x v="636"/>
    <m/>
    <m/>
    <x v="271"/>
    <x v="57"/>
    <x v="10"/>
    <s v="Tengoku to jigoku"/>
    <x v="0"/>
    <m/>
    <m/>
    <m/>
    <m/>
    <m/>
    <n v="82"/>
    <m/>
    <n v="1"/>
  </r>
  <r>
    <x v="637"/>
    <n v="1"/>
    <m/>
    <x v="366"/>
    <x v="57"/>
    <x v="1"/>
    <s v="Charade"/>
    <x v="5"/>
    <m/>
    <m/>
    <s v="A"/>
    <m/>
    <m/>
    <m/>
    <m/>
    <n v="1"/>
  </r>
  <r>
    <x v="638"/>
    <n v="1"/>
    <m/>
    <x v="367"/>
    <x v="57"/>
    <x v="1"/>
    <s v="Cleopatra"/>
    <x v="0"/>
    <m/>
    <m/>
    <s v="B"/>
    <m/>
    <m/>
    <m/>
    <m/>
    <n v="1"/>
  </r>
  <r>
    <x v="639"/>
    <n v="1"/>
    <m/>
    <x v="316"/>
    <x v="57"/>
    <x v="1"/>
    <s v="The great escape"/>
    <x v="1"/>
    <m/>
    <m/>
    <s v="B"/>
    <m/>
    <m/>
    <n v="140"/>
    <m/>
    <n v="2"/>
  </r>
  <r>
    <x v="640"/>
    <m/>
    <m/>
    <x v="368"/>
    <x v="57"/>
    <x v="1"/>
    <s v="The Cardinal"/>
    <x v="0"/>
    <m/>
    <m/>
    <m/>
    <m/>
    <n v="1964"/>
    <m/>
    <m/>
    <n v="1"/>
  </r>
  <r>
    <x v="641"/>
    <n v="1"/>
    <m/>
    <x v="342"/>
    <x v="57"/>
    <x v="12"/>
    <s v="Il gattopardo"/>
    <x v="0"/>
    <m/>
    <m/>
    <s v="A"/>
    <m/>
    <m/>
    <m/>
    <m/>
    <n v="1"/>
  </r>
  <r>
    <x v="642"/>
    <m/>
    <m/>
    <x v="369"/>
    <x v="57"/>
    <x v="1"/>
    <s v="The Nuty Professor"/>
    <x v="9"/>
    <m/>
    <m/>
    <m/>
    <m/>
    <m/>
    <m/>
    <m/>
    <n v="0"/>
  </r>
  <r>
    <x v="643"/>
    <m/>
    <m/>
    <x v="275"/>
    <x v="57"/>
    <x v="17"/>
    <s v="Vidas secas"/>
    <x v="0"/>
    <m/>
    <m/>
    <m/>
    <m/>
    <m/>
    <m/>
    <m/>
    <n v="0"/>
  </r>
  <r>
    <x v="644"/>
    <m/>
    <m/>
    <x v="370"/>
    <x v="58"/>
    <x v="10"/>
    <s v="Seppuku"/>
    <x v="0"/>
    <m/>
    <m/>
    <m/>
    <m/>
    <m/>
    <n v="33"/>
    <m/>
    <n v="1"/>
  </r>
  <r>
    <x v="645"/>
    <n v="1"/>
    <m/>
    <x v="277"/>
    <x v="58"/>
    <x v="1"/>
    <s v="Lawrence of Arabia"/>
    <x v="0"/>
    <m/>
    <n v="7"/>
    <s v="A"/>
    <n v="1963"/>
    <n v="1963"/>
    <n v="109"/>
    <m/>
    <n v="5"/>
  </r>
  <r>
    <x v="646"/>
    <m/>
    <m/>
    <x v="333"/>
    <x v="58"/>
    <x v="22"/>
    <s v="El ángel exterminador"/>
    <x v="0"/>
    <m/>
    <m/>
    <m/>
    <m/>
    <m/>
    <m/>
    <m/>
    <n v="0"/>
  </r>
  <r>
    <x v="647"/>
    <n v="1"/>
    <m/>
    <x v="371"/>
    <x v="58"/>
    <x v="1"/>
    <s v="Mutiny on the Bounty"/>
    <x v="0"/>
    <m/>
    <m/>
    <s v="B"/>
    <m/>
    <m/>
    <m/>
    <m/>
    <n v="1"/>
  </r>
  <r>
    <x v="648"/>
    <n v="1"/>
    <m/>
    <x v="372"/>
    <x v="58"/>
    <x v="1"/>
    <s v="The Man Who Shot Liberty Valance"/>
    <x v="10"/>
    <m/>
    <m/>
    <m/>
    <m/>
    <m/>
    <m/>
    <m/>
    <n v="0"/>
  </r>
  <r>
    <x v="649"/>
    <n v="1"/>
    <m/>
    <x v="373"/>
    <x v="58"/>
    <x v="17"/>
    <s v="O Pagador de Promessas"/>
    <x v="0"/>
    <m/>
    <m/>
    <s v="A"/>
    <m/>
    <m/>
    <m/>
    <m/>
    <n v="1"/>
  </r>
  <r>
    <x v="650"/>
    <n v="1"/>
    <m/>
    <x v="374"/>
    <x v="58"/>
    <x v="3"/>
    <s v="Le prócess"/>
    <x v="0"/>
    <m/>
    <m/>
    <s v="B"/>
    <m/>
    <m/>
    <m/>
    <m/>
    <n v="1"/>
  </r>
  <r>
    <x v="651"/>
    <n v="1"/>
    <m/>
    <x v="354"/>
    <x v="58"/>
    <x v="1"/>
    <s v="What Ever Happened to Baby Jane?"/>
    <x v="0"/>
    <m/>
    <m/>
    <s v="A"/>
    <m/>
    <m/>
    <m/>
    <m/>
    <n v="1"/>
  </r>
  <r>
    <x v="652"/>
    <n v="1"/>
    <m/>
    <x v="375"/>
    <x v="58"/>
    <x v="1"/>
    <s v="To kill a mockingbird"/>
    <x v="0"/>
    <m/>
    <n v="25"/>
    <s v="A"/>
    <m/>
    <m/>
    <n v="120"/>
    <m/>
    <n v="3"/>
  </r>
  <r>
    <x v="653"/>
    <n v="1"/>
    <m/>
    <x v="317"/>
    <x v="58"/>
    <x v="1"/>
    <s v="Ride the High Contry"/>
    <x v="10"/>
    <m/>
    <m/>
    <s v="A"/>
    <m/>
    <m/>
    <m/>
    <m/>
    <n v="1"/>
  </r>
  <r>
    <x v="654"/>
    <m/>
    <m/>
    <x v="376"/>
    <x v="58"/>
    <x v="1"/>
    <s v="The Manchurian Candidate"/>
    <x v="0"/>
    <m/>
    <m/>
    <m/>
    <m/>
    <m/>
    <m/>
    <m/>
    <n v="0"/>
  </r>
  <r>
    <x v="655"/>
    <n v="1"/>
    <m/>
    <x v="359"/>
    <x v="59"/>
    <x v="12"/>
    <s v="La notte"/>
    <x v="0"/>
    <m/>
    <m/>
    <s v="A"/>
    <m/>
    <m/>
    <m/>
    <m/>
    <n v="1"/>
  </r>
  <r>
    <x v="656"/>
    <n v="1"/>
    <m/>
    <x v="360"/>
    <x v="59"/>
    <x v="1"/>
    <s v="West Side Story"/>
    <x v="7"/>
    <m/>
    <n v="51"/>
    <s v="A"/>
    <n v="1962"/>
    <m/>
    <m/>
    <m/>
    <n v="3"/>
  </r>
  <r>
    <x v="657"/>
    <n v="1"/>
    <m/>
    <x v="348"/>
    <x v="59"/>
    <x v="1"/>
    <s v="Breakfast at Tiffany's"/>
    <x v="9"/>
    <m/>
    <m/>
    <s v="B"/>
    <m/>
    <m/>
    <m/>
    <m/>
    <n v="1"/>
  </r>
  <r>
    <x v="658"/>
    <m/>
    <m/>
    <x v="351"/>
    <x v="59"/>
    <x v="1"/>
    <s v="Judgment at Nuremberg"/>
    <x v="0"/>
    <m/>
    <m/>
    <m/>
    <m/>
    <m/>
    <n v="149"/>
    <m/>
    <n v="1"/>
  </r>
  <r>
    <x v="659"/>
    <n v="1"/>
    <m/>
    <x v="377"/>
    <x v="59"/>
    <x v="1"/>
    <s v="The guns of Navarone"/>
    <x v="1"/>
    <m/>
    <m/>
    <s v="B"/>
    <m/>
    <n v="1962"/>
    <m/>
    <m/>
    <n v="2"/>
  </r>
  <r>
    <x v="660"/>
    <n v="1"/>
    <m/>
    <x v="325"/>
    <x v="59"/>
    <x v="3"/>
    <s v="Jules et Jim"/>
    <x v="0"/>
    <m/>
    <m/>
    <s v="B"/>
    <m/>
    <m/>
    <m/>
    <m/>
    <n v="1"/>
  </r>
  <r>
    <x v="661"/>
    <n v="1"/>
    <m/>
    <x v="271"/>
    <x v="59"/>
    <x v="10"/>
    <s v="Yojimbo"/>
    <x v="0"/>
    <m/>
    <m/>
    <s v="B"/>
    <m/>
    <m/>
    <n v="128"/>
    <m/>
    <n v="2"/>
  </r>
  <r>
    <x v="662"/>
    <n v="1"/>
    <m/>
    <x v="290"/>
    <x v="60"/>
    <x v="12"/>
    <s v="La Dolce Vita"/>
    <x v="0"/>
    <m/>
    <m/>
    <s v="A"/>
    <m/>
    <m/>
    <m/>
    <m/>
    <n v="1"/>
  </r>
  <r>
    <x v="663"/>
    <n v="1"/>
    <m/>
    <x v="378"/>
    <x v="60"/>
    <x v="1"/>
    <s v="The Unforgiven"/>
    <x v="10"/>
    <m/>
    <m/>
    <s v="A"/>
    <m/>
    <m/>
    <m/>
    <m/>
    <n v="1"/>
  </r>
  <r>
    <x v="664"/>
    <n v="1"/>
    <m/>
    <x v="378"/>
    <x v="60"/>
    <x v="1"/>
    <s v="The misfits"/>
    <x v="0"/>
    <m/>
    <m/>
    <s v="A"/>
    <m/>
    <m/>
    <m/>
    <m/>
    <n v="1"/>
  </r>
  <r>
    <x v="665"/>
    <n v="1"/>
    <m/>
    <x v="379"/>
    <x v="60"/>
    <x v="1"/>
    <s v="Psycho"/>
    <x v="11"/>
    <m/>
    <n v="14"/>
    <s v="A"/>
    <m/>
    <m/>
    <n v="40"/>
    <m/>
    <n v="3"/>
  </r>
  <r>
    <x v="666"/>
    <n v="1"/>
    <m/>
    <x v="380"/>
    <x v="60"/>
    <x v="1"/>
    <s v="The apartment"/>
    <x v="9"/>
    <m/>
    <n v="80"/>
    <s v="B"/>
    <n v="1961"/>
    <m/>
    <n v="118"/>
    <m/>
    <n v="4"/>
  </r>
  <r>
    <x v="667"/>
    <n v="1"/>
    <m/>
    <x v="316"/>
    <x v="60"/>
    <x v="1"/>
    <s v="The Magnificent seven"/>
    <x v="10"/>
    <m/>
    <m/>
    <s v="A"/>
    <m/>
    <m/>
    <m/>
    <m/>
    <n v="1"/>
  </r>
  <r>
    <x v="668"/>
    <n v="1"/>
    <m/>
    <x v="263"/>
    <x v="60"/>
    <x v="1"/>
    <s v="Spartacus"/>
    <x v="3"/>
    <m/>
    <n v="81"/>
    <s v="A"/>
    <m/>
    <n v="1961"/>
    <m/>
    <m/>
    <n v="3"/>
  </r>
  <r>
    <x v="669"/>
    <n v="1"/>
    <m/>
    <x v="381"/>
    <x v="61"/>
    <x v="3"/>
    <s v="À Bout de Souffle"/>
    <x v="0"/>
    <m/>
    <m/>
    <s v="B"/>
    <m/>
    <m/>
    <m/>
    <m/>
    <n v="1"/>
  </r>
  <r>
    <x v="670"/>
    <n v="1"/>
    <m/>
    <x v="368"/>
    <x v="61"/>
    <x v="1"/>
    <s v="Anatomy of a Murder"/>
    <x v="5"/>
    <m/>
    <m/>
    <s v="A"/>
    <m/>
    <m/>
    <m/>
    <m/>
    <n v="1"/>
  </r>
  <r>
    <x v="671"/>
    <n v="1"/>
    <m/>
    <x v="382"/>
    <x v="61"/>
    <x v="27"/>
    <s v="Ballada o soldate"/>
    <x v="0"/>
    <m/>
    <m/>
    <s v="B"/>
    <m/>
    <m/>
    <m/>
    <m/>
    <n v="1"/>
  </r>
  <r>
    <x v="672"/>
    <n v="1"/>
    <m/>
    <x v="362"/>
    <x v="61"/>
    <x v="1"/>
    <s v="Ben-Hur"/>
    <x v="3"/>
    <m/>
    <n v="100"/>
    <s v="B"/>
    <n v="1960"/>
    <n v="1960"/>
    <n v="212"/>
    <m/>
    <n v="5"/>
  </r>
  <r>
    <x v="673"/>
    <n v="1"/>
    <m/>
    <x v="316"/>
    <x v="61"/>
    <x v="1"/>
    <s v="Last train from Gun Hill"/>
    <x v="10"/>
    <m/>
    <m/>
    <s v="A"/>
    <m/>
    <m/>
    <m/>
    <m/>
    <n v="1"/>
  </r>
  <r>
    <x v="674"/>
    <n v="1"/>
    <m/>
    <x v="379"/>
    <x v="61"/>
    <x v="1"/>
    <s v="North by Northwest"/>
    <x v="11"/>
    <m/>
    <n v="55"/>
    <s v="A"/>
    <m/>
    <m/>
    <n v="104"/>
    <m/>
    <n v="3"/>
  </r>
  <r>
    <x v="675"/>
    <n v="1"/>
    <m/>
    <x v="383"/>
    <x v="61"/>
    <x v="1"/>
    <s v="The hound of the Baskervilles"/>
    <x v="11"/>
    <m/>
    <m/>
    <m/>
    <m/>
    <m/>
    <m/>
    <m/>
    <n v="0"/>
  </r>
  <r>
    <x v="676"/>
    <n v="1"/>
    <m/>
    <x v="384"/>
    <x v="61"/>
    <x v="1"/>
    <s v="Rio Bravo"/>
    <x v="10"/>
    <m/>
    <m/>
    <s v="B"/>
    <m/>
    <m/>
    <m/>
    <m/>
    <n v="1"/>
  </r>
  <r>
    <x v="677"/>
    <n v="1"/>
    <m/>
    <x v="371"/>
    <x v="61"/>
    <x v="1"/>
    <s v="Pork Chop Hill"/>
    <x v="1"/>
    <m/>
    <m/>
    <m/>
    <m/>
    <m/>
    <m/>
    <m/>
    <n v="0"/>
  </r>
  <r>
    <x v="678"/>
    <n v="1"/>
    <m/>
    <x v="325"/>
    <x v="61"/>
    <x v="3"/>
    <s v="The 400 blows"/>
    <x v="0"/>
    <m/>
    <m/>
    <s v="A"/>
    <m/>
    <m/>
    <n v="222"/>
    <m/>
    <n v="2"/>
  </r>
  <r>
    <x v="679"/>
    <n v="1"/>
    <m/>
    <x v="380"/>
    <x v="61"/>
    <x v="1"/>
    <s v="Some like it hot"/>
    <x v="9"/>
    <m/>
    <n v="22"/>
    <s v="A"/>
    <m/>
    <m/>
    <n v="135"/>
    <m/>
    <n v="3"/>
  </r>
  <r>
    <x v="680"/>
    <n v="1"/>
    <m/>
    <x v="385"/>
    <x v="62"/>
    <x v="1"/>
    <s v="The blob"/>
    <x v="6"/>
    <m/>
    <m/>
    <s v="B"/>
    <m/>
    <m/>
    <m/>
    <m/>
    <n v="1"/>
  </r>
  <r>
    <x v="681"/>
    <m/>
    <m/>
    <x v="367"/>
    <x v="62"/>
    <x v="1"/>
    <s v="The barefoot contessa"/>
    <x v="0"/>
    <m/>
    <m/>
    <m/>
    <m/>
    <m/>
    <m/>
    <m/>
    <n v="0"/>
  </r>
  <r>
    <x v="682"/>
    <m/>
    <m/>
    <x v="374"/>
    <x v="62"/>
    <x v="1"/>
    <s v="Touch of Evel"/>
    <x v="0"/>
    <m/>
    <m/>
    <m/>
    <m/>
    <m/>
    <m/>
    <m/>
    <n v="0"/>
  </r>
  <r>
    <x v="683"/>
    <n v="1"/>
    <m/>
    <x v="386"/>
    <x v="62"/>
    <x v="1"/>
    <s v="The fly"/>
    <x v="6"/>
    <m/>
    <m/>
    <s v="B"/>
    <m/>
    <m/>
    <m/>
    <m/>
    <n v="1"/>
  </r>
  <r>
    <x v="684"/>
    <m/>
    <m/>
    <x v="351"/>
    <x v="62"/>
    <x v="1"/>
    <s v="The Defiant Ones"/>
    <x v="0"/>
    <m/>
    <m/>
    <m/>
    <m/>
    <n v="1959"/>
    <m/>
    <m/>
    <n v="1"/>
  </r>
  <r>
    <x v="685"/>
    <n v="1"/>
    <m/>
    <x v="362"/>
    <x v="62"/>
    <x v="1"/>
    <s v="The big conutry"/>
    <x v="10"/>
    <m/>
    <m/>
    <s v="B"/>
    <m/>
    <m/>
    <m/>
    <m/>
    <n v="1"/>
  </r>
  <r>
    <x v="686"/>
    <m/>
    <m/>
    <x v="350"/>
    <x v="62"/>
    <x v="1"/>
    <s v="Cat on a hot tin roof"/>
    <x v="0"/>
    <m/>
    <m/>
    <m/>
    <m/>
    <m/>
    <m/>
    <m/>
    <n v="0"/>
  </r>
  <r>
    <x v="687"/>
    <n v="1"/>
    <m/>
    <x v="387"/>
    <x v="62"/>
    <x v="1"/>
    <s v="Gigi"/>
    <x v="7"/>
    <m/>
    <m/>
    <s v="B"/>
    <n v="1959"/>
    <m/>
    <m/>
    <m/>
    <n v="2"/>
  </r>
  <r>
    <x v="688"/>
    <n v="1"/>
    <m/>
    <x v="383"/>
    <x v="62"/>
    <x v="20"/>
    <s v="Horror of Dracula"/>
    <x v="6"/>
    <m/>
    <m/>
    <s v="B"/>
    <m/>
    <m/>
    <m/>
    <m/>
    <n v="1"/>
  </r>
  <r>
    <x v="689"/>
    <n v="1"/>
    <m/>
    <x v="316"/>
    <x v="62"/>
    <x v="1"/>
    <s v="The old man and the sea"/>
    <x v="0"/>
    <m/>
    <m/>
    <s v="A"/>
    <m/>
    <m/>
    <m/>
    <m/>
    <n v="1"/>
  </r>
  <r>
    <x v="690"/>
    <n v="1"/>
    <m/>
    <x v="320"/>
    <x v="62"/>
    <x v="12"/>
    <s v="Teorema"/>
    <x v="0"/>
    <m/>
    <m/>
    <s v="B"/>
    <m/>
    <m/>
    <m/>
    <m/>
    <n v="1"/>
  </r>
  <r>
    <x v="691"/>
    <n v="1"/>
    <m/>
    <x v="379"/>
    <x v="62"/>
    <x v="1"/>
    <s v="Vertigo"/>
    <x v="11"/>
    <m/>
    <n v="9"/>
    <s v="A"/>
    <m/>
    <m/>
    <n v="92"/>
    <m/>
    <n v="3"/>
  </r>
  <r>
    <x v="692"/>
    <n v="1"/>
    <m/>
    <x v="114"/>
    <x v="63"/>
    <x v="1"/>
    <s v="12 angry men"/>
    <x v="0"/>
    <m/>
    <n v="87"/>
    <s v="A"/>
    <m/>
    <m/>
    <n v="5"/>
    <m/>
    <n v="3"/>
  </r>
  <r>
    <x v="693"/>
    <n v="1"/>
    <m/>
    <x v="277"/>
    <x v="63"/>
    <x v="1"/>
    <s v="The Bridge on the River Kwai"/>
    <x v="1"/>
    <m/>
    <n v="36"/>
    <s v="A"/>
    <n v="1958"/>
    <n v="1958"/>
    <n v="174"/>
    <m/>
    <n v="5"/>
  </r>
  <r>
    <x v="694"/>
    <n v="1"/>
    <m/>
    <x v="328"/>
    <x v="63"/>
    <x v="1"/>
    <s v="From Here to Eternity"/>
    <x v="1"/>
    <m/>
    <m/>
    <s v="B"/>
    <n v="1954"/>
    <m/>
    <m/>
    <m/>
    <n v="2"/>
  </r>
  <r>
    <x v="695"/>
    <n v="1"/>
    <m/>
    <x v="263"/>
    <x v="63"/>
    <x v="1"/>
    <s v="Paths of glory"/>
    <x v="1"/>
    <m/>
    <m/>
    <s v="B"/>
    <m/>
    <m/>
    <n v="61"/>
    <m/>
    <n v="2"/>
  </r>
  <r>
    <x v="696"/>
    <m/>
    <m/>
    <x v="283"/>
    <x v="63"/>
    <x v="14"/>
    <s v="Smultronstallet"/>
    <x v="0"/>
    <m/>
    <m/>
    <m/>
    <m/>
    <m/>
    <n v="170"/>
    <m/>
    <n v="1"/>
  </r>
  <r>
    <x v="697"/>
    <m/>
    <m/>
    <x v="290"/>
    <x v="63"/>
    <x v="12"/>
    <s v="Le notti di Cabiria"/>
    <x v="0"/>
    <m/>
    <m/>
    <m/>
    <m/>
    <m/>
    <m/>
    <m/>
    <n v="0"/>
  </r>
  <r>
    <x v="698"/>
    <n v="1"/>
    <m/>
    <x v="388"/>
    <x v="63"/>
    <x v="1"/>
    <s v="Plan 9 from outer space"/>
    <x v="2"/>
    <m/>
    <m/>
    <m/>
    <m/>
    <m/>
    <m/>
    <m/>
    <n v="0"/>
  </r>
  <r>
    <x v="699"/>
    <n v="1"/>
    <m/>
    <x v="380"/>
    <x v="63"/>
    <x v="1"/>
    <s v="Witness for the prosecution"/>
    <x v="0"/>
    <m/>
    <m/>
    <s v="A"/>
    <m/>
    <m/>
    <n v="66"/>
    <m/>
    <n v="2"/>
  </r>
  <r>
    <x v="700"/>
    <m/>
    <m/>
    <x v="271"/>
    <x v="63"/>
    <x v="10"/>
    <s v="kumonosu jo"/>
    <x v="0"/>
    <m/>
    <m/>
    <m/>
    <m/>
    <m/>
    <m/>
    <m/>
    <n v="0"/>
  </r>
  <r>
    <x v="701"/>
    <n v="1"/>
    <m/>
    <x v="389"/>
    <x v="64"/>
    <x v="1"/>
    <s v="The Harder They Fall"/>
    <x v="11"/>
    <m/>
    <m/>
    <m/>
    <m/>
    <m/>
    <m/>
    <m/>
    <n v="0"/>
  </r>
  <r>
    <x v="702"/>
    <m/>
    <m/>
    <x v="390"/>
    <x v="64"/>
    <x v="1"/>
    <s v="Around the World in 80 Days"/>
    <x v="3"/>
    <m/>
    <m/>
    <m/>
    <n v="1957"/>
    <n v="1957"/>
    <m/>
    <m/>
    <n v="2"/>
  </r>
  <r>
    <x v="703"/>
    <n v="1"/>
    <m/>
    <x v="361"/>
    <x v="64"/>
    <x v="1"/>
    <s v="Johnny Guitar"/>
    <x v="10"/>
    <m/>
    <m/>
    <m/>
    <m/>
    <m/>
    <m/>
    <m/>
    <n v="0"/>
  </r>
  <r>
    <x v="704"/>
    <n v="1"/>
    <m/>
    <x v="378"/>
    <x v="64"/>
    <x v="1"/>
    <s v="Moby Dick"/>
    <x v="0"/>
    <m/>
    <m/>
    <s v="B"/>
    <m/>
    <m/>
    <m/>
    <m/>
    <n v="1"/>
  </r>
  <r>
    <x v="705"/>
    <n v="1"/>
    <m/>
    <x v="263"/>
    <x v="64"/>
    <x v="1"/>
    <s v="The killing"/>
    <x v="11"/>
    <m/>
    <m/>
    <s v="A"/>
    <m/>
    <m/>
    <m/>
    <m/>
    <n v="1"/>
  </r>
  <r>
    <x v="706"/>
    <n v="1"/>
    <m/>
    <x v="283"/>
    <x v="64"/>
    <x v="14"/>
    <s v="Det Sjunge Inseglet"/>
    <x v="0"/>
    <m/>
    <m/>
    <s v="A"/>
    <m/>
    <m/>
    <n v="159"/>
    <m/>
    <n v="2"/>
  </r>
  <r>
    <x v="707"/>
    <n v="1"/>
    <m/>
    <x v="391"/>
    <x v="64"/>
    <x v="1"/>
    <s v="The Ten Commandments"/>
    <x v="0"/>
    <m/>
    <m/>
    <s v="B"/>
    <m/>
    <m/>
    <m/>
    <m/>
    <n v="1"/>
  </r>
  <r>
    <x v="708"/>
    <n v="1"/>
    <m/>
    <x v="372"/>
    <x v="64"/>
    <x v="1"/>
    <s v="The Searchers"/>
    <x v="10"/>
    <m/>
    <n v="12"/>
    <s v="A"/>
    <m/>
    <m/>
    <m/>
    <m/>
    <n v="2"/>
  </r>
  <r>
    <x v="709"/>
    <m/>
    <m/>
    <x v="306"/>
    <x v="64"/>
    <x v="1"/>
    <s v="Invasion of the body snatchers"/>
    <x v="2"/>
    <m/>
    <m/>
    <m/>
    <m/>
    <m/>
    <m/>
    <m/>
    <n v="0"/>
  </r>
  <r>
    <x v="710"/>
    <m/>
    <m/>
    <x v="392"/>
    <x v="65"/>
    <x v="29"/>
    <s v="Ordet"/>
    <x v="0"/>
    <m/>
    <m/>
    <m/>
    <m/>
    <m/>
    <m/>
    <m/>
    <n v="0"/>
  </r>
  <r>
    <x v="711"/>
    <n v="1"/>
    <m/>
    <x v="393"/>
    <x v="65"/>
    <x v="3"/>
    <s v="Les diaboliques"/>
    <x v="11"/>
    <m/>
    <m/>
    <s v="A"/>
    <m/>
    <m/>
    <m/>
    <m/>
    <n v="1"/>
  </r>
  <r>
    <x v="712"/>
    <m/>
    <m/>
    <x v="362"/>
    <x v="65"/>
    <x v="1"/>
    <s v="Desperate hours"/>
    <x v="0"/>
    <m/>
    <m/>
    <m/>
    <m/>
    <m/>
    <m/>
    <m/>
    <n v="0"/>
  </r>
  <r>
    <x v="713"/>
    <n v="1"/>
    <m/>
    <x v="379"/>
    <x v="65"/>
    <x v="1"/>
    <s v="To catch a thief"/>
    <x v="11"/>
    <m/>
    <m/>
    <s v="B"/>
    <m/>
    <m/>
    <m/>
    <m/>
    <n v="1"/>
  </r>
  <r>
    <x v="714"/>
    <n v="1"/>
    <m/>
    <x v="394"/>
    <x v="65"/>
    <x v="1"/>
    <s v="Marty"/>
    <x v="0"/>
    <m/>
    <m/>
    <s v="A"/>
    <n v="1956"/>
    <m/>
    <m/>
    <m/>
    <n v="2"/>
  </r>
  <r>
    <x v="715"/>
    <n v="1"/>
    <m/>
    <x v="395"/>
    <x v="65"/>
    <x v="1"/>
    <s v="The night of the hunter"/>
    <x v="0"/>
    <m/>
    <m/>
    <s v="A"/>
    <m/>
    <m/>
    <m/>
    <m/>
    <n v="1"/>
  </r>
  <r>
    <x v="716"/>
    <n v="1"/>
    <m/>
    <x v="380"/>
    <x v="65"/>
    <x v="1"/>
    <s v="The seven year ytch"/>
    <x v="9"/>
    <m/>
    <m/>
    <s v="B"/>
    <m/>
    <m/>
    <m/>
    <m/>
    <n v="1"/>
  </r>
  <r>
    <x v="717"/>
    <m/>
    <m/>
    <x v="396"/>
    <x v="65"/>
    <x v="3"/>
    <s v="Du rififi chez les hommes"/>
    <x v="5"/>
    <m/>
    <m/>
    <m/>
    <m/>
    <m/>
    <n v="229"/>
    <m/>
    <n v="1"/>
  </r>
  <r>
    <x v="718"/>
    <m/>
    <m/>
    <x v="275"/>
    <x v="65"/>
    <x v="17"/>
    <s v="Rio 40 graus"/>
    <x v="0"/>
    <m/>
    <m/>
    <m/>
    <m/>
    <m/>
    <m/>
    <m/>
    <n v="0"/>
  </r>
  <r>
    <x v="719"/>
    <n v="1"/>
    <m/>
    <x v="397"/>
    <x v="65"/>
    <x v="1"/>
    <s v="East of Eden"/>
    <x v="0"/>
    <m/>
    <m/>
    <s v="A"/>
    <m/>
    <n v="1956"/>
    <m/>
    <m/>
    <n v="2"/>
  </r>
  <r>
    <x v="720"/>
    <n v="1"/>
    <m/>
    <x v="379"/>
    <x v="66"/>
    <x v="1"/>
    <s v="Dial M for murder"/>
    <x v="11"/>
    <m/>
    <m/>
    <s v="A"/>
    <m/>
    <m/>
    <n v="151"/>
    <m/>
    <n v="2"/>
  </r>
  <r>
    <x v="721"/>
    <n v="1"/>
    <m/>
    <x v="379"/>
    <x v="66"/>
    <x v="1"/>
    <s v="Rear window"/>
    <x v="11"/>
    <m/>
    <n v="48"/>
    <s v="A"/>
    <m/>
    <m/>
    <n v="52"/>
    <m/>
    <n v="3"/>
  </r>
  <r>
    <x v="722"/>
    <m/>
    <m/>
    <x v="398"/>
    <x v="66"/>
    <x v="1"/>
    <s v="The Robe"/>
    <x v="0"/>
    <m/>
    <m/>
    <m/>
    <m/>
    <n v="1954"/>
    <m/>
    <m/>
    <n v="1"/>
  </r>
  <r>
    <x v="723"/>
    <n v="1"/>
    <m/>
    <x v="399"/>
    <x v="66"/>
    <x v="1"/>
    <s v="Creature of the black lagoon"/>
    <x v="6"/>
    <m/>
    <m/>
    <s v="B"/>
    <m/>
    <m/>
    <m/>
    <m/>
    <n v="1"/>
  </r>
  <r>
    <x v="724"/>
    <n v="1"/>
    <m/>
    <x v="271"/>
    <x v="66"/>
    <x v="10"/>
    <s v="Shichinin No Samurai"/>
    <x v="0"/>
    <m/>
    <m/>
    <s v="A"/>
    <m/>
    <m/>
    <n v="19"/>
    <m/>
    <n v="2"/>
  </r>
  <r>
    <x v="725"/>
    <n v="1"/>
    <m/>
    <x v="380"/>
    <x v="66"/>
    <x v="1"/>
    <s v="Sabrina"/>
    <x v="9"/>
    <m/>
    <m/>
    <s v="A"/>
    <m/>
    <m/>
    <m/>
    <m/>
    <n v="1"/>
  </r>
  <r>
    <x v="726"/>
    <n v="1"/>
    <m/>
    <x v="366"/>
    <x v="66"/>
    <x v="1"/>
    <s v="Seven Brides for Seven Brothers"/>
    <x v="7"/>
    <m/>
    <m/>
    <s v="A"/>
    <m/>
    <m/>
    <m/>
    <m/>
    <n v="1"/>
  </r>
  <r>
    <x v="727"/>
    <n v="1"/>
    <m/>
    <x v="397"/>
    <x v="66"/>
    <x v="1"/>
    <s v="On the Waterfront"/>
    <x v="0"/>
    <m/>
    <n v="19"/>
    <s v="A"/>
    <n v="1955"/>
    <n v="1955"/>
    <n v="181"/>
    <m/>
    <n v="5"/>
  </r>
  <r>
    <x v="728"/>
    <m/>
    <m/>
    <x v="400"/>
    <x v="67"/>
    <x v="1"/>
    <s v="The Song of Bernadette"/>
    <x v="0"/>
    <m/>
    <m/>
    <m/>
    <m/>
    <n v="1944"/>
    <m/>
    <m/>
    <n v="1"/>
  </r>
  <r>
    <x v="729"/>
    <n v="1"/>
    <m/>
    <x v="362"/>
    <x v="67"/>
    <x v="1"/>
    <s v="Roman Holliday"/>
    <x v="9"/>
    <m/>
    <m/>
    <s v="A"/>
    <m/>
    <m/>
    <m/>
    <m/>
    <n v="1"/>
  </r>
  <r>
    <x v="730"/>
    <m/>
    <m/>
    <x v="401"/>
    <x v="67"/>
    <x v="1"/>
    <s v="Tom Jones"/>
    <x v="3"/>
    <m/>
    <m/>
    <m/>
    <n v="1964"/>
    <m/>
    <m/>
    <m/>
    <n v="1"/>
  </r>
  <r>
    <x v="731"/>
    <n v="1"/>
    <m/>
    <x v="402"/>
    <x v="67"/>
    <x v="10"/>
    <s v="Tôkyô monogatari"/>
    <x v="0"/>
    <m/>
    <m/>
    <s v="B"/>
    <m/>
    <m/>
    <n v="178"/>
    <m/>
    <n v="2"/>
  </r>
  <r>
    <x v="732"/>
    <n v="1"/>
    <m/>
    <x v="380"/>
    <x v="67"/>
    <x v="1"/>
    <s v="Stalag 17"/>
    <x v="1"/>
    <m/>
    <m/>
    <s v="B"/>
    <m/>
    <m/>
    <m/>
    <m/>
    <n v="1"/>
  </r>
  <r>
    <x v="733"/>
    <m/>
    <m/>
    <x v="393"/>
    <x v="67"/>
    <x v="3"/>
    <s v="Le salaire de la peur"/>
    <x v="0"/>
    <m/>
    <m/>
    <m/>
    <m/>
    <m/>
    <n v="218"/>
    <m/>
    <n v="1"/>
  </r>
  <r>
    <x v="734"/>
    <n v="1"/>
    <m/>
    <x v="403"/>
    <x v="67"/>
    <x v="1"/>
    <s v="Treasure of the Golden Condor"/>
    <x v="3"/>
    <m/>
    <m/>
    <s v="B"/>
    <m/>
    <m/>
    <m/>
    <m/>
    <n v="1"/>
  </r>
  <r>
    <x v="735"/>
    <n v="1"/>
    <m/>
    <x v="364"/>
    <x v="67"/>
    <x v="1"/>
    <s v="Shane"/>
    <x v="10"/>
    <m/>
    <n v="45"/>
    <s v="B"/>
    <m/>
    <m/>
    <m/>
    <m/>
    <n v="2"/>
  </r>
  <r>
    <x v="736"/>
    <n v="1"/>
    <m/>
    <x v="372"/>
    <x v="68"/>
    <x v="1"/>
    <s v="The quiet man"/>
    <x v="0"/>
    <m/>
    <m/>
    <s v="B"/>
    <m/>
    <m/>
    <m/>
    <m/>
    <n v="1"/>
  </r>
  <r>
    <x v="737"/>
    <n v="1"/>
    <m/>
    <x v="328"/>
    <x v="68"/>
    <x v="1"/>
    <s v="High Noon"/>
    <x v="10"/>
    <m/>
    <n v="27"/>
    <s v="B"/>
    <m/>
    <m/>
    <m/>
    <m/>
    <n v="2"/>
  </r>
  <r>
    <x v="738"/>
    <m/>
    <m/>
    <x v="391"/>
    <x v="68"/>
    <x v="1"/>
    <s v="The Greatest Show on Earth"/>
    <x v="0"/>
    <m/>
    <m/>
    <m/>
    <n v="1953"/>
    <n v="1953"/>
    <m/>
    <m/>
    <n v="2"/>
  </r>
  <r>
    <x v="739"/>
    <n v="1"/>
    <m/>
    <x v="404"/>
    <x v="68"/>
    <x v="1"/>
    <s v="Scaramouche"/>
    <x v="3"/>
    <m/>
    <m/>
    <s v="B"/>
    <m/>
    <m/>
    <m/>
    <m/>
    <n v="1"/>
  </r>
  <r>
    <x v="740"/>
    <m/>
    <m/>
    <x v="271"/>
    <x v="68"/>
    <x v="10"/>
    <s v="Ikiru"/>
    <x v="0"/>
    <m/>
    <m/>
    <m/>
    <m/>
    <m/>
    <n v="108"/>
    <m/>
    <n v="1"/>
  </r>
  <r>
    <x v="741"/>
    <m/>
    <m/>
    <x v="380"/>
    <x v="69"/>
    <x v="1"/>
    <s v="Ace in the Hole"/>
    <x v="0"/>
    <m/>
    <m/>
    <m/>
    <m/>
    <m/>
    <m/>
    <m/>
    <n v="0"/>
  </r>
  <r>
    <x v="742"/>
    <n v="1"/>
    <m/>
    <x v="405"/>
    <x v="69"/>
    <x v="1"/>
    <s v="Singin' in the Rain"/>
    <x v="7"/>
    <m/>
    <n v="5"/>
    <s v="B"/>
    <m/>
    <m/>
    <n v="102"/>
    <m/>
    <n v="3"/>
  </r>
  <r>
    <x v="743"/>
    <n v="1"/>
    <m/>
    <x v="360"/>
    <x v="69"/>
    <x v="1"/>
    <s v="The day the earth stood still"/>
    <x v="2"/>
    <m/>
    <m/>
    <s v="B"/>
    <m/>
    <m/>
    <m/>
    <m/>
    <n v="1"/>
  </r>
  <r>
    <x v="744"/>
    <m/>
    <m/>
    <x v="384"/>
    <x v="69"/>
    <x v="1"/>
    <s v="The thing for another world"/>
    <x v="0"/>
    <m/>
    <m/>
    <m/>
    <m/>
    <m/>
    <m/>
    <m/>
    <n v="0"/>
  </r>
  <r>
    <x v="745"/>
    <n v="1"/>
    <m/>
    <x v="379"/>
    <x v="69"/>
    <x v="1"/>
    <s v="Strangers on a train"/>
    <x v="11"/>
    <m/>
    <m/>
    <s v="B"/>
    <m/>
    <m/>
    <m/>
    <m/>
    <n v="1"/>
  </r>
  <r>
    <x v="746"/>
    <m/>
    <m/>
    <x v="387"/>
    <x v="69"/>
    <x v="1"/>
    <s v="An American in Paris"/>
    <x v="7"/>
    <m/>
    <m/>
    <m/>
    <n v="1952"/>
    <m/>
    <m/>
    <m/>
    <n v="1"/>
  </r>
  <r>
    <x v="747"/>
    <m/>
    <m/>
    <x v="387"/>
    <x v="69"/>
    <x v="1"/>
    <s v="An american in Paris"/>
    <x v="7"/>
    <m/>
    <m/>
    <m/>
    <m/>
    <m/>
    <m/>
    <m/>
    <n v="0"/>
  </r>
  <r>
    <x v="748"/>
    <n v="1"/>
    <m/>
    <x v="364"/>
    <x v="69"/>
    <x v="1"/>
    <s v="A place in the sun"/>
    <x v="0"/>
    <m/>
    <m/>
    <s v="B"/>
    <m/>
    <n v="1952"/>
    <m/>
    <m/>
    <n v="2"/>
  </r>
  <r>
    <x v="749"/>
    <n v="1"/>
    <m/>
    <x v="378"/>
    <x v="69"/>
    <x v="1"/>
    <s v="The African Queen"/>
    <x v="0"/>
    <m/>
    <n v="65"/>
    <s v="A"/>
    <m/>
    <m/>
    <m/>
    <m/>
    <n v="2"/>
  </r>
  <r>
    <x v="750"/>
    <n v="1"/>
    <m/>
    <x v="397"/>
    <x v="69"/>
    <x v="1"/>
    <s v="A Streetcar Named Desire"/>
    <x v="0"/>
    <m/>
    <n v="47"/>
    <s v="A"/>
    <m/>
    <m/>
    <m/>
    <m/>
    <n v="2"/>
  </r>
  <r>
    <x v="751"/>
    <m/>
    <m/>
    <x v="406"/>
    <x v="70"/>
    <x v="1"/>
    <s v="All the King's Men"/>
    <x v="0"/>
    <m/>
    <m/>
    <m/>
    <n v="1950"/>
    <n v="1950"/>
    <m/>
    <m/>
    <n v="2"/>
  </r>
  <r>
    <x v="752"/>
    <n v="1"/>
    <m/>
    <x v="367"/>
    <x v="70"/>
    <x v="1"/>
    <s v="All About Eve"/>
    <x v="0"/>
    <m/>
    <n v="28"/>
    <s v="A"/>
    <n v="1951"/>
    <m/>
    <n v="138"/>
    <m/>
    <n v="4"/>
  </r>
  <r>
    <x v="753"/>
    <n v="1"/>
    <m/>
    <x v="380"/>
    <x v="70"/>
    <x v="1"/>
    <s v="Sunset Boulevard"/>
    <x v="0"/>
    <m/>
    <n v="16"/>
    <s v="A"/>
    <m/>
    <n v="1951"/>
    <n v="65"/>
    <m/>
    <n v="4"/>
  </r>
  <r>
    <x v="754"/>
    <m/>
    <m/>
    <x v="333"/>
    <x v="70"/>
    <x v="8"/>
    <s v="Los Olvidados"/>
    <x v="0"/>
    <m/>
    <m/>
    <m/>
    <m/>
    <m/>
    <m/>
    <m/>
    <n v="0"/>
  </r>
  <r>
    <x v="755"/>
    <n v="1"/>
    <m/>
    <x v="271"/>
    <x v="70"/>
    <x v="1"/>
    <s v="Rashômon"/>
    <x v="0"/>
    <m/>
    <m/>
    <s v="B"/>
    <m/>
    <m/>
    <n v="127"/>
    <m/>
    <n v="2"/>
  </r>
  <r>
    <x v="756"/>
    <n v="1"/>
    <m/>
    <x v="407"/>
    <x v="70"/>
    <x v="12"/>
    <s v="Stromboli"/>
    <x v="0"/>
    <m/>
    <m/>
    <s v="B"/>
    <m/>
    <m/>
    <m/>
    <m/>
    <n v="1"/>
  </r>
  <r>
    <x v="757"/>
    <m/>
    <m/>
    <x v="347"/>
    <x v="71"/>
    <x v="1"/>
    <s v="The Third Man"/>
    <x v="0"/>
    <m/>
    <m/>
    <m/>
    <m/>
    <m/>
    <n v="179"/>
    <m/>
    <n v="1"/>
  </r>
  <r>
    <x v="758"/>
    <n v="1"/>
    <m/>
    <x v="347"/>
    <x v="71"/>
    <x v="20"/>
    <s v="The third man"/>
    <x v="11"/>
    <m/>
    <m/>
    <s v="B"/>
    <m/>
    <m/>
    <m/>
    <m/>
    <n v="1"/>
  </r>
  <r>
    <x v="759"/>
    <n v="1"/>
    <m/>
    <x v="408"/>
    <x v="72"/>
    <x v="1"/>
    <s v="Hamlet"/>
    <x v="0"/>
    <m/>
    <m/>
    <s v="A"/>
    <n v="1949"/>
    <m/>
    <m/>
    <m/>
    <n v="2"/>
  </r>
  <r>
    <x v="760"/>
    <m/>
    <m/>
    <x v="409"/>
    <x v="72"/>
    <x v="1"/>
    <s v="Johnny Belinda"/>
    <x v="0"/>
    <m/>
    <m/>
    <m/>
    <m/>
    <n v="1949"/>
    <m/>
    <m/>
    <n v="1"/>
  </r>
  <r>
    <x v="761"/>
    <n v="1"/>
    <m/>
    <x v="410"/>
    <x v="72"/>
    <x v="12"/>
    <s v="Ladri di biciclette"/>
    <x v="0"/>
    <m/>
    <m/>
    <s v="A"/>
    <m/>
    <m/>
    <n v="100"/>
    <m/>
    <n v="2"/>
  </r>
  <r>
    <x v="762"/>
    <n v="1"/>
    <m/>
    <x v="378"/>
    <x v="72"/>
    <x v="1"/>
    <s v="The Treasure of the Sierra Madre"/>
    <x v="10"/>
    <m/>
    <n v="38"/>
    <s v="A"/>
    <m/>
    <n v="1949"/>
    <n v="150"/>
    <m/>
    <n v="4"/>
  </r>
  <r>
    <x v="763"/>
    <n v="1"/>
    <m/>
    <x v="404"/>
    <x v="72"/>
    <x v="1"/>
    <s v="The three mosketeers"/>
    <x v="3"/>
    <m/>
    <m/>
    <m/>
    <m/>
    <m/>
    <m/>
    <m/>
    <n v="0"/>
  </r>
  <r>
    <x v="764"/>
    <m/>
    <m/>
    <x v="397"/>
    <x v="73"/>
    <x v="1"/>
    <s v="Gentleman's Agreement"/>
    <x v="0"/>
    <m/>
    <m/>
    <m/>
    <n v="1948"/>
    <n v="1948"/>
    <m/>
    <m/>
    <n v="2"/>
  </r>
  <r>
    <x v="765"/>
    <n v="1"/>
    <m/>
    <x v="411"/>
    <x v="73"/>
    <x v="1"/>
    <s v="Kiss of death"/>
    <x v="0"/>
    <m/>
    <m/>
    <s v="B"/>
    <m/>
    <m/>
    <m/>
    <m/>
    <n v="1"/>
  </r>
  <r>
    <x v="766"/>
    <n v="1"/>
    <m/>
    <x v="412"/>
    <x v="73"/>
    <x v="1"/>
    <s v="Framed"/>
    <x v="0"/>
    <m/>
    <m/>
    <s v="B"/>
    <m/>
    <m/>
    <m/>
    <m/>
    <n v="1"/>
  </r>
  <r>
    <x v="767"/>
    <m/>
    <m/>
    <x v="384"/>
    <x v="74"/>
    <x v="1"/>
    <s v="The big sleep"/>
    <x v="0"/>
    <m/>
    <m/>
    <m/>
    <m/>
    <m/>
    <m/>
    <m/>
    <n v="0"/>
  </r>
  <r>
    <x v="768"/>
    <m/>
    <m/>
    <x v="413"/>
    <x v="74"/>
    <x v="1"/>
    <s v="It's a Wonderful Life"/>
    <x v="0"/>
    <m/>
    <n v="20"/>
    <m/>
    <m/>
    <m/>
    <n v="24"/>
    <m/>
    <n v="2"/>
  </r>
  <r>
    <x v="769"/>
    <n v="1"/>
    <m/>
    <x v="414"/>
    <x v="74"/>
    <x v="1"/>
    <s v="Gilda"/>
    <x v="0"/>
    <m/>
    <m/>
    <m/>
    <m/>
    <m/>
    <m/>
    <m/>
    <n v="0"/>
  </r>
  <r>
    <x v="770"/>
    <n v="1"/>
    <m/>
    <x v="379"/>
    <x v="74"/>
    <x v="1"/>
    <s v="Notorius"/>
    <x v="0"/>
    <m/>
    <m/>
    <s v="A"/>
    <m/>
    <m/>
    <m/>
    <m/>
    <n v="1"/>
  </r>
  <r>
    <x v="771"/>
    <n v="1"/>
    <m/>
    <x v="415"/>
    <x v="74"/>
    <x v="1"/>
    <s v="The postman always rings twice"/>
    <x v="0"/>
    <m/>
    <m/>
    <m/>
    <m/>
    <m/>
    <m/>
    <m/>
    <n v="0"/>
  </r>
  <r>
    <x v="772"/>
    <n v="1"/>
    <m/>
    <x v="416"/>
    <x v="74"/>
    <x v="1"/>
    <s v="Killers"/>
    <x v="5"/>
    <m/>
    <m/>
    <s v="B"/>
    <m/>
    <m/>
    <m/>
    <m/>
    <n v="1"/>
  </r>
  <r>
    <x v="773"/>
    <n v="1"/>
    <m/>
    <x v="362"/>
    <x v="74"/>
    <x v="1"/>
    <s v="The Best Years of Our Lives"/>
    <x v="0"/>
    <m/>
    <n v="37"/>
    <s v="A"/>
    <n v="1947"/>
    <n v="1947"/>
    <m/>
    <m/>
    <n v="4"/>
  </r>
  <r>
    <x v="774"/>
    <m/>
    <m/>
    <x v="417"/>
    <x v="75"/>
    <x v="3"/>
    <s v="Les enfantes du paradis"/>
    <x v="0"/>
    <m/>
    <m/>
    <m/>
    <m/>
    <m/>
    <m/>
    <m/>
    <n v="0"/>
  </r>
  <r>
    <x v="775"/>
    <n v="1"/>
    <m/>
    <x v="380"/>
    <x v="75"/>
    <x v="1"/>
    <s v="The lost weekend"/>
    <x v="0"/>
    <m/>
    <m/>
    <s v="B"/>
    <n v="1946"/>
    <n v="1946"/>
    <m/>
    <m/>
    <n v="3"/>
  </r>
  <r>
    <x v="776"/>
    <n v="1"/>
    <m/>
    <x v="407"/>
    <x v="75"/>
    <x v="12"/>
    <s v="Roma città aperta"/>
    <x v="0"/>
    <m/>
    <m/>
    <s v="A"/>
    <m/>
    <m/>
    <m/>
    <m/>
    <n v="1"/>
  </r>
  <r>
    <x v="777"/>
    <n v="1"/>
    <m/>
    <x v="418"/>
    <x v="76"/>
    <x v="27"/>
    <s v="Ivan groznyi"/>
    <x v="0"/>
    <m/>
    <m/>
    <s v="A"/>
    <m/>
    <m/>
    <m/>
    <m/>
    <n v="1"/>
  </r>
  <r>
    <x v="778"/>
    <n v="1"/>
    <m/>
    <x v="368"/>
    <x v="76"/>
    <x v="1"/>
    <s v="Laura"/>
    <x v="0"/>
    <m/>
    <m/>
    <s v="A"/>
    <m/>
    <m/>
    <m/>
    <m/>
    <n v="1"/>
  </r>
  <r>
    <x v="779"/>
    <m/>
    <m/>
    <x v="419"/>
    <x v="76"/>
    <x v="1"/>
    <s v="Going My Way"/>
    <x v="7"/>
    <m/>
    <m/>
    <m/>
    <n v="1945"/>
    <n v="1945"/>
    <m/>
    <m/>
    <n v="2"/>
  </r>
  <r>
    <x v="780"/>
    <n v="1"/>
    <m/>
    <x v="380"/>
    <x v="76"/>
    <x v="1"/>
    <s v="Double Indemnity"/>
    <x v="0"/>
    <m/>
    <n v="29"/>
    <s v="A"/>
    <m/>
    <m/>
    <n v="119"/>
    <m/>
    <n v="3"/>
  </r>
  <r>
    <x v="781"/>
    <n v="1"/>
    <m/>
    <x v="379"/>
    <x v="77"/>
    <x v="1"/>
    <s v="Shadow of a doubt"/>
    <x v="11"/>
    <m/>
    <m/>
    <m/>
    <m/>
    <m/>
    <m/>
    <m/>
    <n v="0"/>
  </r>
  <r>
    <x v="782"/>
    <n v="1"/>
    <m/>
    <x v="420"/>
    <x v="78"/>
    <x v="1"/>
    <s v="Casablanca"/>
    <x v="0"/>
    <m/>
    <n v="3"/>
    <s v="A"/>
    <n v="1944"/>
    <m/>
    <n v="50"/>
    <m/>
    <n v="4"/>
  </r>
  <r>
    <x v="783"/>
    <m/>
    <m/>
    <x v="362"/>
    <x v="78"/>
    <x v="1"/>
    <s v="Mrs. Miniver"/>
    <x v="1"/>
    <m/>
    <m/>
    <m/>
    <n v="1943"/>
    <m/>
    <m/>
    <m/>
    <n v="1"/>
  </r>
  <r>
    <x v="784"/>
    <n v="1"/>
    <m/>
    <x v="421"/>
    <x v="78"/>
    <x v="1"/>
    <s v="Cat people"/>
    <x v="11"/>
    <m/>
    <m/>
    <m/>
    <m/>
    <m/>
    <m/>
    <m/>
    <n v="0"/>
  </r>
  <r>
    <x v="785"/>
    <m/>
    <m/>
    <x v="422"/>
    <x v="78"/>
    <x v="1"/>
    <s v="To be or not to be"/>
    <x v="9"/>
    <m/>
    <m/>
    <m/>
    <m/>
    <m/>
    <n v="196"/>
    <m/>
    <n v="1"/>
  </r>
  <r>
    <x v="786"/>
    <n v="1"/>
    <m/>
    <x v="374"/>
    <x v="79"/>
    <x v="1"/>
    <s v="Citizen Kane"/>
    <x v="0"/>
    <m/>
    <n v="1"/>
    <s v="A"/>
    <m/>
    <m/>
    <n v="97"/>
    <m/>
    <n v="3"/>
  </r>
  <r>
    <x v="787"/>
    <n v="1"/>
    <m/>
    <x v="372"/>
    <x v="79"/>
    <x v="1"/>
    <s v="How green was my valley"/>
    <x v="0"/>
    <m/>
    <m/>
    <s v="A"/>
    <n v="1942"/>
    <m/>
    <m/>
    <m/>
    <n v="2"/>
  </r>
  <r>
    <x v="788"/>
    <m/>
    <m/>
    <x v="423"/>
    <x v="79"/>
    <x v="1"/>
    <s v="Sullivan's Travels"/>
    <x v="0"/>
    <m/>
    <n v="61"/>
    <m/>
    <m/>
    <m/>
    <m/>
    <m/>
    <n v="1"/>
  </r>
  <r>
    <x v="789"/>
    <n v="1"/>
    <m/>
    <x v="424"/>
    <x v="79"/>
    <x v="1"/>
    <s v="The wolf man"/>
    <x v="6"/>
    <m/>
    <m/>
    <m/>
    <m/>
    <m/>
    <m/>
    <m/>
    <n v="0"/>
  </r>
  <r>
    <x v="790"/>
    <n v="1"/>
    <m/>
    <x v="425"/>
    <x v="79"/>
    <x v="1"/>
    <s v="Swamp water"/>
    <x v="0"/>
    <m/>
    <m/>
    <s v="B"/>
    <m/>
    <m/>
    <m/>
    <m/>
    <n v="1"/>
  </r>
  <r>
    <x v="791"/>
    <n v="1"/>
    <m/>
    <x v="378"/>
    <x v="79"/>
    <x v="1"/>
    <s v="The Maltese Falcon"/>
    <x v="5"/>
    <m/>
    <n v="31"/>
    <s v="A"/>
    <m/>
    <m/>
    <m/>
    <m/>
    <n v="2"/>
  </r>
  <r>
    <x v="792"/>
    <n v="1"/>
    <m/>
    <x v="384"/>
    <x v="79"/>
    <x v="1"/>
    <s v="Seargent York"/>
    <x v="1"/>
    <m/>
    <m/>
    <s v="B"/>
    <m/>
    <m/>
    <m/>
    <m/>
    <n v="1"/>
  </r>
  <r>
    <x v="793"/>
    <m/>
    <m/>
    <x v="420"/>
    <x v="80"/>
    <x v="1"/>
    <s v="Yankee Doodle dandy"/>
    <x v="7"/>
    <m/>
    <n v="98"/>
    <m/>
    <m/>
    <m/>
    <m/>
    <m/>
    <n v="1"/>
  </r>
  <r>
    <x v="794"/>
    <n v="1"/>
    <m/>
    <x v="426"/>
    <x v="80"/>
    <x v="1"/>
    <s v="Fantasy"/>
    <x v="4"/>
    <m/>
    <m/>
    <s v="B"/>
    <m/>
    <m/>
    <m/>
    <m/>
    <n v="1"/>
  </r>
  <r>
    <x v="795"/>
    <m/>
    <m/>
    <x v="384"/>
    <x v="80"/>
    <x v="1"/>
    <s v="His girl Friday"/>
    <x v="9"/>
    <m/>
    <m/>
    <m/>
    <m/>
    <m/>
    <m/>
    <m/>
    <n v="0"/>
  </r>
  <r>
    <x v="796"/>
    <n v="1"/>
    <m/>
    <x v="365"/>
    <x v="80"/>
    <x v="1"/>
    <s v="The Philadelphia Story"/>
    <x v="9"/>
    <m/>
    <n v="44"/>
    <s v="B"/>
    <m/>
    <m/>
    <m/>
    <m/>
    <n v="2"/>
  </r>
  <r>
    <x v="797"/>
    <m/>
    <m/>
    <x v="427"/>
    <x v="80"/>
    <x v="1"/>
    <s v="The great dictator"/>
    <x v="9"/>
    <m/>
    <m/>
    <m/>
    <m/>
    <m/>
    <n v="56"/>
    <m/>
    <n v="1"/>
  </r>
  <r>
    <x v="798"/>
    <n v="1"/>
    <m/>
    <x v="379"/>
    <x v="80"/>
    <x v="1"/>
    <s v="Rebecca"/>
    <x v="0"/>
    <m/>
    <m/>
    <s v="B"/>
    <n v="1941"/>
    <m/>
    <n v="234"/>
    <m/>
    <n v="3"/>
  </r>
  <r>
    <x v="799"/>
    <n v="1"/>
    <m/>
    <x v="372"/>
    <x v="80"/>
    <x v="1"/>
    <s v="The Grapes of Wrath"/>
    <x v="0"/>
    <m/>
    <n v="23"/>
    <s v="A"/>
    <m/>
    <m/>
    <m/>
    <m/>
    <n v="2"/>
  </r>
  <r>
    <x v="800"/>
    <n v="1"/>
    <m/>
    <x v="428"/>
    <x v="81"/>
    <x v="1"/>
    <s v="Gone with the Wind"/>
    <x v="0"/>
    <m/>
    <n v="6"/>
    <s v="A"/>
    <n v="1940"/>
    <m/>
    <n v="167"/>
    <m/>
    <n v="4"/>
  </r>
  <r>
    <x v="801"/>
    <n v="1"/>
    <m/>
    <x v="413"/>
    <x v="81"/>
    <x v="1"/>
    <s v="Mr. Smith goes to Washington"/>
    <x v="0"/>
    <m/>
    <n v="26"/>
    <s v="A"/>
    <m/>
    <m/>
    <n v="203"/>
    <m/>
    <n v="3"/>
  </r>
  <r>
    <x v="802"/>
    <m/>
    <m/>
    <x v="425"/>
    <x v="81"/>
    <x v="3"/>
    <s v="Le regle de jeu"/>
    <x v="0"/>
    <m/>
    <m/>
    <m/>
    <m/>
    <m/>
    <m/>
    <m/>
    <n v="0"/>
  </r>
  <r>
    <x v="803"/>
    <n v="1"/>
    <m/>
    <x v="372"/>
    <x v="81"/>
    <x v="1"/>
    <s v="Stagecoach"/>
    <x v="10"/>
    <m/>
    <m/>
    <s v="B"/>
    <m/>
    <m/>
    <m/>
    <m/>
    <n v="1"/>
  </r>
  <r>
    <x v="804"/>
    <m/>
    <m/>
    <x v="428"/>
    <x v="81"/>
    <x v="1"/>
    <s v="The Wizard of Oz"/>
    <x v="7"/>
    <m/>
    <n v="10"/>
    <m/>
    <m/>
    <m/>
    <m/>
    <n v="64"/>
    <n v="2"/>
  </r>
  <r>
    <x v="805"/>
    <n v="1"/>
    <m/>
    <x v="362"/>
    <x v="81"/>
    <x v="1"/>
    <s v="Wuthering heighs"/>
    <x v="0"/>
    <m/>
    <m/>
    <s v="A"/>
    <m/>
    <m/>
    <m/>
    <m/>
    <n v="1"/>
  </r>
  <r>
    <x v="806"/>
    <m/>
    <m/>
    <x v="427"/>
    <x v="81"/>
    <x v="1"/>
    <s v="Modern Times"/>
    <x v="9"/>
    <m/>
    <n v="78"/>
    <m/>
    <m/>
    <m/>
    <n v="39"/>
    <m/>
    <n v="2"/>
  </r>
  <r>
    <x v="807"/>
    <n v="1"/>
    <m/>
    <x v="429"/>
    <x v="82"/>
    <x v="1"/>
    <s v="Angels with dirty face"/>
    <x v="0"/>
    <m/>
    <m/>
    <m/>
    <m/>
    <m/>
    <m/>
    <m/>
    <n v="0"/>
  </r>
  <r>
    <x v="808"/>
    <n v="1"/>
    <m/>
    <x v="420"/>
    <x v="82"/>
    <x v="1"/>
    <s v="The Adventures of Robin Hood"/>
    <x v="3"/>
    <m/>
    <m/>
    <s v="A"/>
    <m/>
    <m/>
    <m/>
    <m/>
    <n v="1"/>
  </r>
  <r>
    <x v="809"/>
    <m/>
    <m/>
    <x v="413"/>
    <x v="82"/>
    <x v="1"/>
    <s v="You can't take it with you"/>
    <x v="0"/>
    <m/>
    <m/>
    <m/>
    <n v="1939"/>
    <m/>
    <m/>
    <m/>
    <n v="1"/>
  </r>
  <r>
    <x v="810"/>
    <n v="1"/>
    <m/>
    <x v="362"/>
    <x v="82"/>
    <x v="1"/>
    <s v="Jezebel"/>
    <x v="0"/>
    <m/>
    <m/>
    <s v="A"/>
    <m/>
    <m/>
    <m/>
    <m/>
    <n v="1"/>
  </r>
  <r>
    <x v="811"/>
    <n v="1"/>
    <m/>
    <x v="384"/>
    <x v="82"/>
    <x v="1"/>
    <s v="Bringing Up Baby"/>
    <x v="9"/>
    <m/>
    <n v="88"/>
    <s v="B"/>
    <m/>
    <m/>
    <m/>
    <m/>
    <n v="2"/>
  </r>
  <r>
    <x v="812"/>
    <n v="1"/>
    <m/>
    <x v="430"/>
    <x v="83"/>
    <x v="1"/>
    <s v="Snow White and the Seven Dwarfs"/>
    <x v="4"/>
    <m/>
    <n v="34"/>
    <s v="A"/>
    <m/>
    <m/>
    <m/>
    <m/>
    <n v="2"/>
  </r>
  <r>
    <x v="813"/>
    <m/>
    <m/>
    <x v="431"/>
    <x v="83"/>
    <x v="1"/>
    <s v="The Life of Emile Zola"/>
    <x v="0"/>
    <m/>
    <m/>
    <m/>
    <n v="1938"/>
    <m/>
    <m/>
    <m/>
    <n v="1"/>
  </r>
  <r>
    <x v="814"/>
    <m/>
    <m/>
    <x v="365"/>
    <x v="84"/>
    <x v="1"/>
    <s v="Camille"/>
    <x v="0"/>
    <m/>
    <m/>
    <m/>
    <m/>
    <m/>
    <m/>
    <m/>
    <n v="0"/>
  </r>
  <r>
    <x v="815"/>
    <n v="1"/>
    <m/>
    <x v="362"/>
    <x v="84"/>
    <x v="1"/>
    <s v="Dodsworth"/>
    <x v="0"/>
    <m/>
    <m/>
    <s v="B"/>
    <m/>
    <m/>
    <m/>
    <m/>
    <n v="1"/>
  </r>
  <r>
    <x v="816"/>
    <n v="1"/>
    <m/>
    <x v="413"/>
    <x v="84"/>
    <x v="1"/>
    <s v="Mister Deeds goes to town"/>
    <x v="9"/>
    <m/>
    <m/>
    <s v="A"/>
    <m/>
    <m/>
    <m/>
    <m/>
    <n v="1"/>
  </r>
  <r>
    <x v="817"/>
    <m/>
    <m/>
    <x v="364"/>
    <x v="84"/>
    <x v="1"/>
    <s v="Swing time"/>
    <x v="7"/>
    <m/>
    <n v="90"/>
    <m/>
    <m/>
    <m/>
    <m/>
    <m/>
    <n v="1"/>
  </r>
  <r>
    <x v="818"/>
    <n v="1"/>
    <m/>
    <x v="432"/>
    <x v="84"/>
    <x v="18"/>
    <s v="Der Triumph des Willens"/>
    <x v="12"/>
    <m/>
    <m/>
    <m/>
    <m/>
    <m/>
    <m/>
    <m/>
    <n v="0"/>
  </r>
  <r>
    <x v="819"/>
    <m/>
    <m/>
    <x v="433"/>
    <x v="84"/>
    <x v="1"/>
    <s v="The Great Ziegfeld"/>
    <x v="7"/>
    <m/>
    <m/>
    <m/>
    <n v="1937"/>
    <m/>
    <m/>
    <m/>
    <n v="1"/>
  </r>
  <r>
    <x v="820"/>
    <n v="1"/>
    <m/>
    <x v="434"/>
    <x v="85"/>
    <x v="1"/>
    <s v="Bride of Frankenstein"/>
    <x v="6"/>
    <m/>
    <m/>
    <s v="B"/>
    <m/>
    <m/>
    <m/>
    <m/>
    <n v="1"/>
  </r>
  <r>
    <x v="821"/>
    <n v="1"/>
    <m/>
    <x v="420"/>
    <x v="85"/>
    <x v="1"/>
    <s v="Captain Blood"/>
    <x v="3"/>
    <m/>
    <m/>
    <s v="B"/>
    <m/>
    <m/>
    <m/>
    <m/>
    <n v="1"/>
  </r>
  <r>
    <x v="822"/>
    <n v="1"/>
    <m/>
    <x v="435"/>
    <x v="85"/>
    <x v="1"/>
    <s v="Multiny on the bunty"/>
    <x v="0"/>
    <m/>
    <m/>
    <s v="B"/>
    <n v="1936"/>
    <m/>
    <m/>
    <m/>
    <n v="2"/>
  </r>
  <r>
    <x v="823"/>
    <m/>
    <m/>
    <x v="436"/>
    <x v="85"/>
    <x v="1"/>
    <s v="A Night at the Opera"/>
    <x v="9"/>
    <m/>
    <n v="85"/>
    <m/>
    <m/>
    <m/>
    <m/>
    <m/>
    <n v="1"/>
  </r>
  <r>
    <x v="824"/>
    <n v="1"/>
    <m/>
    <x v="413"/>
    <x v="86"/>
    <x v="1"/>
    <s v="It Happened One Night"/>
    <x v="9"/>
    <m/>
    <n v="46"/>
    <s v="A"/>
    <n v="1935"/>
    <m/>
    <n v="240"/>
    <m/>
    <n v="4"/>
  </r>
  <r>
    <x v="825"/>
    <m/>
    <m/>
    <x v="437"/>
    <x v="86"/>
    <x v="3"/>
    <s v="L'atalante"/>
    <x v="0"/>
    <m/>
    <m/>
    <m/>
    <m/>
    <m/>
    <m/>
    <m/>
    <n v="0"/>
  </r>
  <r>
    <x v="826"/>
    <n v="1"/>
    <m/>
    <x v="384"/>
    <x v="86"/>
    <x v="1"/>
    <s v="Scarface"/>
    <x v="0"/>
    <m/>
    <m/>
    <s v="B"/>
    <m/>
    <m/>
    <m/>
    <m/>
    <n v="1"/>
  </r>
  <r>
    <x v="827"/>
    <m/>
    <m/>
    <x v="419"/>
    <x v="87"/>
    <x v="1"/>
    <s v="Duck soup"/>
    <x v="9"/>
    <m/>
    <n v="60"/>
    <m/>
    <m/>
    <m/>
    <m/>
    <m/>
    <n v="1"/>
  </r>
  <r>
    <x v="828"/>
    <n v="1"/>
    <m/>
    <x v="438"/>
    <x v="87"/>
    <x v="1"/>
    <s v="King Kong"/>
    <x v="2"/>
    <m/>
    <n v="41"/>
    <s v="A"/>
    <m/>
    <m/>
    <m/>
    <m/>
    <n v="2"/>
  </r>
  <r>
    <x v="829"/>
    <n v="1"/>
    <m/>
    <x v="439"/>
    <x v="87"/>
    <x v="1"/>
    <s v="Queen Christina"/>
    <x v="0"/>
    <m/>
    <m/>
    <m/>
    <m/>
    <m/>
    <m/>
    <m/>
    <n v="0"/>
  </r>
  <r>
    <x v="830"/>
    <m/>
    <m/>
    <x v="379"/>
    <x v="88"/>
    <x v="1"/>
    <s v="The 39 steps"/>
    <x v="11"/>
    <m/>
    <m/>
    <m/>
    <m/>
    <m/>
    <m/>
    <m/>
    <n v="0"/>
  </r>
  <r>
    <x v="831"/>
    <n v="1"/>
    <m/>
    <x v="440"/>
    <x v="88"/>
    <x v="1"/>
    <s v="Mummy"/>
    <x v="6"/>
    <m/>
    <m/>
    <m/>
    <m/>
    <m/>
    <m/>
    <m/>
    <n v="0"/>
  </r>
  <r>
    <x v="832"/>
    <m/>
    <m/>
    <x v="435"/>
    <x v="88"/>
    <x v="1"/>
    <s v="Cavalcade"/>
    <x v="0"/>
    <m/>
    <m/>
    <m/>
    <n v="1934"/>
    <m/>
    <m/>
    <m/>
    <n v="1"/>
  </r>
  <r>
    <x v="833"/>
    <m/>
    <m/>
    <x v="441"/>
    <x v="88"/>
    <x v="1"/>
    <s v="Grand Hotel"/>
    <x v="0"/>
    <m/>
    <m/>
    <m/>
    <n v="1932"/>
    <m/>
    <m/>
    <m/>
    <n v="1"/>
  </r>
  <r>
    <x v="834"/>
    <m/>
    <m/>
    <x v="442"/>
    <x v="89"/>
    <x v="1"/>
    <s v="Cimarron"/>
    <x v="10"/>
    <m/>
    <m/>
    <m/>
    <n v="1931"/>
    <m/>
    <m/>
    <m/>
    <n v="1"/>
  </r>
  <r>
    <x v="835"/>
    <n v="1"/>
    <m/>
    <x v="443"/>
    <x v="89"/>
    <x v="1"/>
    <s v="Dracula"/>
    <x v="6"/>
    <m/>
    <m/>
    <s v="B"/>
    <m/>
    <m/>
    <m/>
    <m/>
    <n v="1"/>
  </r>
  <r>
    <x v="836"/>
    <m/>
    <m/>
    <x v="427"/>
    <x v="89"/>
    <x v="1"/>
    <s v="City lights"/>
    <x v="9"/>
    <m/>
    <n v="11"/>
    <m/>
    <m/>
    <m/>
    <n v="42"/>
    <m/>
    <n v="2"/>
  </r>
  <r>
    <x v="837"/>
    <m/>
    <m/>
    <x v="444"/>
    <x v="89"/>
    <x v="18"/>
    <s v="M"/>
    <x v="0"/>
    <m/>
    <m/>
    <m/>
    <m/>
    <m/>
    <n v="93"/>
    <m/>
    <n v="1"/>
  </r>
  <r>
    <x v="838"/>
    <n v="1"/>
    <m/>
    <x v="445"/>
    <x v="90"/>
    <x v="1"/>
    <s v="Frankenstein"/>
    <x v="6"/>
    <m/>
    <m/>
    <s v="A"/>
    <m/>
    <m/>
    <m/>
    <m/>
    <n v="1"/>
  </r>
  <r>
    <x v="839"/>
    <n v="1"/>
    <m/>
    <x v="371"/>
    <x v="90"/>
    <x v="1"/>
    <s v="All Quiet on the Western Front"/>
    <x v="1"/>
    <m/>
    <m/>
    <s v="A"/>
    <n v="1930"/>
    <m/>
    <m/>
    <m/>
    <n v="2"/>
  </r>
  <r>
    <x v="840"/>
    <m/>
    <m/>
    <x v="446"/>
    <x v="91"/>
    <x v="1"/>
    <s v="The Broadway Melody"/>
    <x v="7"/>
    <m/>
    <m/>
    <m/>
    <n v="1930"/>
    <m/>
    <m/>
    <m/>
    <n v="1"/>
  </r>
  <r>
    <x v="841"/>
    <m/>
    <m/>
    <x v="427"/>
    <x v="92"/>
    <x v="1"/>
    <s v="The circus"/>
    <x v="9"/>
    <m/>
    <m/>
    <m/>
    <m/>
    <m/>
    <n v="245"/>
    <m/>
    <n v="1"/>
  </r>
  <r>
    <x v="842"/>
    <m/>
    <m/>
    <x v="392"/>
    <x v="92"/>
    <x v="3"/>
    <s v="La passion de Jeanne d'Arc"/>
    <x v="0"/>
    <m/>
    <m/>
    <m/>
    <m/>
    <m/>
    <n v="223"/>
    <m/>
    <n v="1"/>
  </r>
  <r>
    <x v="843"/>
    <m/>
    <m/>
    <x v="447"/>
    <x v="93"/>
    <x v="1"/>
    <s v="The general"/>
    <x v="9"/>
    <m/>
    <n v="18"/>
    <m/>
    <m/>
    <m/>
    <n v="200"/>
    <m/>
    <n v="2"/>
  </r>
  <r>
    <x v="844"/>
    <m/>
    <m/>
    <x v="448"/>
    <x v="93"/>
    <x v="1"/>
    <s v="Wings"/>
    <x v="1"/>
    <m/>
    <m/>
    <m/>
    <n v="1929"/>
    <m/>
    <m/>
    <m/>
    <n v="1"/>
  </r>
  <r>
    <x v="845"/>
    <m/>
    <m/>
    <x v="449"/>
    <x v="93"/>
    <x v="1"/>
    <s v="Sunrise: A Song of Two Humans"/>
    <x v="0"/>
    <m/>
    <n v="82"/>
    <m/>
    <m/>
    <m/>
    <m/>
    <m/>
    <n v="1"/>
  </r>
  <r>
    <x v="846"/>
    <n v="1"/>
    <m/>
    <x v="418"/>
    <x v="94"/>
    <x v="27"/>
    <s v="Bronenosets Potemkin"/>
    <x v="1"/>
    <m/>
    <m/>
    <s v="A"/>
    <m/>
    <m/>
    <m/>
    <m/>
    <n v="1"/>
  </r>
  <r>
    <x v="847"/>
    <m/>
    <m/>
    <x v="447"/>
    <x v="95"/>
    <x v="1"/>
    <s v="Sherlock Jr."/>
    <x v="9"/>
    <m/>
    <m/>
    <m/>
    <m/>
    <m/>
    <n v="198"/>
    <m/>
    <n v="1"/>
  </r>
  <r>
    <x v="848"/>
    <m/>
    <m/>
    <x v="427"/>
    <x v="96"/>
    <x v="1"/>
    <s v="The Gold Rush"/>
    <x v="9"/>
    <m/>
    <n v="58"/>
    <m/>
    <m/>
    <m/>
    <n v="154"/>
    <m/>
    <n v="2"/>
  </r>
  <r>
    <x v="849"/>
    <n v="1"/>
    <m/>
    <x v="444"/>
    <x v="96"/>
    <x v="18"/>
    <s v="Metropolis"/>
    <x v="2"/>
    <m/>
    <m/>
    <s v="A"/>
    <m/>
    <m/>
    <n v="113"/>
    <m/>
    <n v="2"/>
  </r>
  <r>
    <x v="850"/>
    <m/>
    <m/>
    <x v="427"/>
    <x v="97"/>
    <x v="1"/>
    <s v="The Kid"/>
    <x v="9"/>
    <m/>
    <m/>
    <m/>
    <m/>
    <m/>
    <n v="101"/>
    <m/>
    <n v="1"/>
  </r>
  <r>
    <x v="851"/>
    <m/>
    <m/>
    <x v="450"/>
    <x v="98"/>
    <x v="18"/>
    <s v="Kabinett des doctor Caligari"/>
    <x v="6"/>
    <m/>
    <m/>
    <m/>
    <m/>
    <m/>
    <m/>
    <m/>
    <n v="0"/>
  </r>
  <r>
    <x v="852"/>
    <m/>
    <m/>
    <x v="451"/>
    <x v="99"/>
    <x v="1"/>
    <s v="Intolerance: Love's Struggle Throughout the Ages"/>
    <x v="0"/>
    <m/>
    <n v="49"/>
    <m/>
    <m/>
    <m/>
    <m/>
    <m/>
    <n v="1"/>
  </r>
  <r>
    <x v="853"/>
    <m/>
    <m/>
    <x v="451"/>
    <x v="100"/>
    <x v="1"/>
    <s v="The Birth of a Nation"/>
    <x v="0"/>
    <m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O36" firstHeaderRow="1" firstDataRow="2" firstDataCol="1"/>
  <pivotFields count="16">
    <pivotField axis="axisRow" dataField="1" subtotalTop="0" showAll="0">
      <items count="869">
        <item x="800"/>
        <item x="164"/>
        <item x="628"/>
        <item x="76"/>
        <item x="68"/>
        <item x="692"/>
        <item x="165"/>
        <item x="594"/>
        <item x="227"/>
        <item x="111"/>
        <item x="299"/>
        <item x="634"/>
        <item x="614"/>
        <item x="767"/>
        <item x="602"/>
        <item x="395"/>
        <item x="680"/>
        <item x="300"/>
        <item x="77"/>
        <item x="266"/>
        <item x="793"/>
        <item x="728"/>
        <item x="572"/>
        <item x="681"/>
        <item x="550"/>
        <item x="535"/>
        <item x="167"/>
        <item x="814"/>
        <item x="662"/>
        <item x="476"/>
        <item x="301"/>
        <item x="768"/>
        <item x="579"/>
        <item x="383"/>
        <item x="521"/>
        <item x="843"/>
        <item x="751"/>
        <item x="89"/>
        <item x="373"/>
        <item x="764"/>
        <item x="168"/>
        <item x="752"/>
        <item x="682"/>
        <item x="741"/>
        <item x="683"/>
        <item x="488"/>
        <item x="801"/>
        <item x="655"/>
        <item x="556"/>
        <item x="595"/>
        <item x="820"/>
        <item x="622"/>
        <item x="98"/>
        <item x="314"/>
        <item x="203"/>
        <item m="1" x="860"/>
        <item x="710"/>
        <item x="635"/>
        <item x="128"/>
        <item x="693"/>
        <item x="604"/>
        <item x="729"/>
        <item x="430"/>
        <item x="204"/>
        <item x="169"/>
        <item x="99"/>
        <item x="802"/>
        <item x="605"/>
        <item x="90"/>
        <item x="267"/>
        <item x="246"/>
        <item x="573"/>
        <item x="418"/>
        <item x="694"/>
        <item x="268"/>
        <item x="511"/>
        <item x="78"/>
        <item x="170"/>
        <item x="327"/>
        <item x="702"/>
        <item x="129"/>
        <item x="269"/>
        <item x="270"/>
        <item x="824"/>
        <item x="684"/>
        <item x="669"/>
        <item x="247"/>
        <item x="228"/>
        <item x="374"/>
        <item x="606"/>
        <item x="564"/>
        <item x="419"/>
        <item x="315"/>
        <item x="411"/>
        <item x="443"/>
        <item x="512"/>
        <item x="498"/>
        <item x="461"/>
        <item x="557"/>
        <item x="565"/>
        <item x="431"/>
        <item x="558"/>
        <item x="286"/>
        <item x="287"/>
        <item x="114"/>
        <item x="656"/>
        <item x="288"/>
        <item x="587"/>
        <item x="670"/>
        <item x="363"/>
        <item x="615"/>
        <item x="348"/>
        <item x="145"/>
        <item x="513"/>
        <item x="171"/>
        <item x="79"/>
        <item x="808"/>
        <item x="730"/>
        <item x="248"/>
        <item x="711"/>
        <item x="607"/>
        <item x="249"/>
        <item x="229"/>
        <item x="349"/>
        <item x="302"/>
        <item x="844"/>
        <item x="432"/>
        <item x="190"/>
        <item x="364"/>
        <item x="629"/>
        <item x="36"/>
        <item x="433"/>
        <item x="845"/>
        <item x="130"/>
        <item x="115"/>
        <item x="350"/>
        <item x="172"/>
        <item x="671"/>
        <item x="551"/>
        <item x="396"/>
        <item x="544"/>
        <item x="397"/>
        <item x="116"/>
        <item x="191"/>
        <item x="131"/>
        <item x="80"/>
        <item x="580"/>
        <item x="303"/>
        <item x="672"/>
        <item m="1" x="862"/>
        <item x="444"/>
        <item x="57"/>
        <item x="477"/>
        <item x="616"/>
        <item x="657"/>
        <item x="774"/>
        <item x="58"/>
        <item x="812"/>
        <item x="100"/>
        <item x="452"/>
        <item x="206"/>
        <item x="289"/>
        <item x="398"/>
        <item x="596"/>
        <item x="588"/>
        <item x="514"/>
        <item x="566"/>
        <item x="406"/>
        <item x="385"/>
        <item x="500"/>
        <item x="742"/>
        <item x="821"/>
        <item x="536"/>
        <item x="489"/>
        <item x="782"/>
        <item x="537"/>
        <item x="351"/>
        <item x="832"/>
        <item x="316"/>
        <item x="637"/>
        <item x="250"/>
        <item x="552"/>
        <item x="786"/>
        <item x="490"/>
        <item x="317"/>
        <item x="251"/>
        <item x="271"/>
        <item x="834"/>
        <item x="420"/>
        <item x="272"/>
        <item x="101"/>
        <item x="638"/>
        <item x="207"/>
        <item x="304"/>
        <item x="522"/>
        <item x="230"/>
        <item x="208"/>
        <item x="231"/>
        <item x="581"/>
        <item x="787"/>
        <item x="148"/>
        <item x="102"/>
        <item x="478"/>
        <item x="412"/>
        <item x="252"/>
        <item x="445"/>
        <item x="329"/>
        <item x="529"/>
        <item x="788"/>
        <item x="434"/>
        <item x="352"/>
        <item x="491"/>
        <item x="20"/>
        <item x="192"/>
        <item x="753"/>
        <item x="446"/>
        <item x="685"/>
        <item x="407"/>
        <item x="37"/>
        <item x="453"/>
        <item x="103"/>
        <item x="454"/>
        <item x="736"/>
        <item x="149"/>
        <item x="353"/>
        <item x="630"/>
        <item x="273"/>
        <item x="827"/>
        <item x="173"/>
        <item x="209"/>
        <item x="575"/>
        <item x="720"/>
        <item x="118"/>
        <item x="49"/>
        <item x="81"/>
        <item x="809"/>
        <item x="232"/>
        <item x="330"/>
        <item x="274"/>
        <item x="631"/>
        <item x="623"/>
        <item x="835"/>
        <item x="386"/>
        <item x="462"/>
        <item x="673"/>
        <item x="422"/>
        <item x="290"/>
        <item x="479"/>
        <item x="119"/>
        <item x="408"/>
        <item x="70"/>
        <item x="848"/>
        <item x="375"/>
        <item x="813"/>
        <item x="846"/>
        <item x="132"/>
        <item x="455"/>
        <item x="366"/>
        <item x="731"/>
        <item x="463"/>
        <item x="589"/>
        <item x="559"/>
        <item x="413"/>
        <item x="253"/>
        <item x="480"/>
        <item x="794"/>
        <item x="617"/>
        <item x="343"/>
        <item x="775"/>
        <item x="538"/>
        <item x="376"/>
        <item x="174"/>
        <item x="331"/>
        <item x="354"/>
        <item x="815"/>
        <item x="332"/>
        <item x="367"/>
        <item x="838"/>
        <item x="492"/>
        <item x="639"/>
        <item x="481"/>
        <item m="1" x="856"/>
        <item x="84"/>
        <item x="686"/>
        <item x="333"/>
        <item x="334"/>
        <item x="501"/>
        <item x="687"/>
        <item x="291"/>
        <item x="695"/>
        <item x="560"/>
        <item x="133"/>
        <item x="134"/>
        <item x="833"/>
        <item x="71"/>
        <item x="524"/>
        <item x="567"/>
        <item x="120"/>
        <item x="530"/>
        <item x="92"/>
        <item x="516"/>
        <item x="759"/>
        <item x="447"/>
        <item m="1" x="859"/>
        <item x="292"/>
        <item x="255"/>
        <item x="276"/>
        <item x="436"/>
        <item x="712"/>
        <item x="212"/>
        <item x="105"/>
        <item x="106"/>
        <item x="414"/>
        <item x="258"/>
        <item x="437"/>
        <item x="387"/>
        <item x="60"/>
        <item x="770"/>
        <item x="94"/>
        <item x="852"/>
        <item x="674"/>
        <item x="568"/>
        <item x="777"/>
        <item x="721"/>
        <item x="795"/>
        <item x="810"/>
        <item x="399"/>
        <item x="471"/>
        <item x="318"/>
        <item x="760"/>
        <item x="658"/>
        <item x="377"/>
        <item x="624"/>
        <item x="400"/>
        <item m="1" x="867"/>
        <item x="107"/>
        <item x="235"/>
        <item m="1" x="866"/>
        <item x="828"/>
        <item x="517"/>
        <item x="39"/>
        <item x="482"/>
        <item x="761"/>
        <item x="401"/>
        <item x="576"/>
        <item x="778"/>
        <item x="645"/>
        <item x="811"/>
        <item x="319"/>
        <item x="85"/>
        <item x="108"/>
        <item x="22"/>
        <item x="335"/>
        <item x="336"/>
        <item x="582"/>
        <item x="836"/>
        <item x="583"/>
        <item x="837"/>
        <item x="51"/>
        <item x="215"/>
        <item x="305"/>
        <item x="518"/>
        <item x="216"/>
        <item x="714"/>
        <item x="122"/>
        <item x="217"/>
        <item x="737"/>
        <item x="306"/>
        <item x="337"/>
        <item x="840"/>
        <item x="236"/>
        <item x="464"/>
        <item x="218"/>
        <item x="493"/>
        <item x="849"/>
        <item x="423"/>
        <item x="590"/>
        <item x="194"/>
        <item x="503"/>
        <item x="632"/>
        <item x="424"/>
        <item x="704"/>
        <item x="531"/>
        <item x="277"/>
        <item x="545"/>
        <item x="40"/>
        <item x="696"/>
        <item x="278"/>
        <item x="526"/>
        <item x="425"/>
        <item x="195"/>
        <item x="237"/>
        <item x="378"/>
        <item x="136"/>
        <item x="152"/>
        <item x="415"/>
        <item x="438"/>
        <item x="456"/>
        <item x="465"/>
        <item x="608"/>
        <item x="338"/>
        <item x="803"/>
        <item x="389"/>
        <item x="697"/>
        <item x="532"/>
        <item x="293"/>
        <item x="494"/>
        <item x="796"/>
        <item x="757"/>
        <item x="339"/>
        <item x="196"/>
        <item x="279"/>
        <item x="646"/>
        <item x="96"/>
        <item x="825"/>
        <item x="219"/>
        <item x="345"/>
        <item x="448"/>
        <item x="483"/>
        <item x="597"/>
        <item x="779"/>
        <item x="640"/>
        <item x="220"/>
        <item x="221"/>
        <item x="584"/>
        <item x="175"/>
        <item x="137"/>
        <item x="449"/>
        <item m="1" x="864"/>
        <item x="561"/>
        <item x="743"/>
        <item x="176"/>
        <item x="569"/>
        <item x="259"/>
        <item x="553"/>
        <item x="484"/>
        <item x="153"/>
        <item x="562"/>
        <item x="527"/>
        <item x="222"/>
        <item x="466"/>
        <item x="402"/>
        <item x="280"/>
        <item x="528"/>
        <item x="379"/>
        <item x="851"/>
        <item x="816"/>
        <item x="154"/>
        <item x="850"/>
        <item x="797"/>
        <item x="86"/>
        <item x="705"/>
        <item x="62"/>
        <item x="320"/>
        <item m="1" x="858"/>
        <item x="177"/>
        <item x="504"/>
        <item x="618"/>
        <item x="505"/>
        <item x="506"/>
        <item x="307"/>
        <item x="197"/>
        <item x="390"/>
        <item x="178"/>
        <item x="598"/>
        <item x="641"/>
        <item x="72"/>
        <item x="138"/>
        <item x="804"/>
        <item x="738"/>
        <item x="722"/>
        <item x="842"/>
        <item x="554"/>
        <item x="715"/>
        <item x="723"/>
        <item x="744"/>
        <item x="805"/>
        <item x="853"/>
        <item x="355"/>
        <item x="346"/>
        <item x="649"/>
        <item x="663"/>
        <item x="716"/>
        <item x="260"/>
        <item x="380"/>
        <item x="599"/>
        <item x="179"/>
        <item x="570"/>
        <item x="555"/>
        <item x="650"/>
        <item x="642"/>
        <item x="368"/>
        <item x="52"/>
        <item x="261"/>
        <item x="651"/>
        <item x="53"/>
        <item x="369"/>
        <item x="321"/>
        <item x="472"/>
        <item x="180"/>
        <item x="733"/>
        <item x="198"/>
        <item x="123"/>
        <item x="281"/>
        <item x="262"/>
        <item x="238"/>
        <item x="706"/>
        <item x="308"/>
        <item x="322"/>
        <item x="403"/>
        <item x="652"/>
        <item x="309"/>
        <item x="758"/>
        <item x="762"/>
        <item x="294"/>
        <item x="426"/>
        <item x="155"/>
        <item x="439"/>
        <item x="181"/>
        <item x="688"/>
        <item x="689"/>
        <item x="87"/>
        <item x="239"/>
        <item x="600"/>
        <item x="676"/>
        <item x="156"/>
        <item x="577"/>
        <item x="356"/>
        <item x="450"/>
        <item x="735"/>
        <item x="457"/>
        <item x="659"/>
        <item x="664"/>
        <item x="97"/>
        <item x="591"/>
        <item x="707"/>
        <item x="609"/>
        <item x="533"/>
        <item x="754"/>
        <item x="391"/>
        <item x="678"/>
        <item x="183"/>
        <item x="440"/>
        <item x="507"/>
        <item x="773"/>
        <item x="283"/>
        <item x="199"/>
        <item x="157"/>
        <item x="427"/>
        <item x="724"/>
        <item m="1" x="861"/>
        <item x="73"/>
        <item x="780"/>
        <item x="745"/>
        <item x="563"/>
        <item x="469"/>
        <item x="585"/>
        <item x="416"/>
        <item x="184"/>
        <item x="592"/>
        <item x="185"/>
        <item x="392"/>
        <item m="1" x="855"/>
        <item x="323"/>
        <item x="485"/>
        <item x="186"/>
        <item x="241"/>
        <item x="653"/>
        <item x="508"/>
        <item x="451"/>
        <item x="263"/>
        <item x="633"/>
        <item x="626"/>
        <item x="264"/>
        <item x="340"/>
        <item x="242"/>
        <item x="665"/>
        <item x="370"/>
        <item x="619"/>
        <item x="679"/>
        <item x="371"/>
        <item x="140"/>
        <item x="620"/>
        <item x="486"/>
        <item x="428"/>
        <item x="458"/>
        <item x="755"/>
        <item x="708"/>
        <item x="358"/>
        <item x="798"/>
        <item x="610"/>
        <item x="539"/>
        <item x="141"/>
        <item x="496"/>
        <item x="63"/>
        <item x="791"/>
        <item x="627"/>
        <item x="296"/>
        <item x="393"/>
        <item x="359"/>
        <item x="718"/>
        <item x="817"/>
        <item m="1" x="863"/>
        <item x="540"/>
        <item x="776"/>
        <item x="783"/>
        <item x="74"/>
        <item x="725"/>
        <item x="541"/>
        <item x="142"/>
        <item x="792"/>
        <item x="739"/>
        <item x="473"/>
        <item x="826"/>
        <item x="124"/>
        <item x="666"/>
        <item x="593"/>
        <item x="839"/>
        <item x="125"/>
        <item x="160"/>
        <item x="667"/>
        <item x="726"/>
        <item x="360"/>
        <item x="324"/>
        <item x="546"/>
        <item x="225"/>
        <item x="459"/>
        <item x="200"/>
        <item x="727"/>
        <item x="746"/>
        <item m="1" x="857"/>
        <item x="297"/>
        <item x="654"/>
        <item x="578"/>
        <item x="243"/>
        <item x="417"/>
        <item x="201"/>
        <item x="265"/>
        <item x="668"/>
        <item x="55"/>
        <item x="519"/>
        <item x="126"/>
        <item x="56"/>
        <item x="756"/>
        <item x="542"/>
        <item x="806"/>
        <item x="690"/>
        <item x="202"/>
        <item x="611"/>
        <item x="520"/>
        <item x="699"/>
        <item x="404"/>
        <item x="341"/>
        <item x="543"/>
        <item x="405"/>
        <item x="487"/>
        <item x="509"/>
        <item x="361"/>
        <item x="109"/>
        <item x="298"/>
        <item x="394"/>
        <item x="347"/>
        <item x="621"/>
        <item x="312"/>
        <item x="818"/>
        <item x="700"/>
        <item x="161"/>
        <item x="547"/>
        <item x="470"/>
        <item x="313"/>
        <item x="429"/>
        <item x="571"/>
        <item x="747"/>
        <item x="143"/>
        <item x="601"/>
        <item x="691"/>
        <item x="548"/>
        <item x="381"/>
        <item x="549"/>
        <item x="748"/>
        <item x="325"/>
        <item x="372"/>
        <item x="497"/>
        <item x="749"/>
        <item x="285"/>
        <item x="660"/>
        <item x="823"/>
        <item x="612"/>
        <item x="750"/>
        <item x="362"/>
        <item x="127"/>
        <item x="188"/>
        <item x="460"/>
        <item x="162"/>
        <item x="709"/>
        <item x="586"/>
        <item x="510"/>
        <item x="382"/>
        <item x="719"/>
        <item x="643"/>
        <item x="474"/>
        <item x="799"/>
        <item x="740"/>
        <item x="144"/>
        <item x="67"/>
        <item x="661"/>
        <item x="613"/>
        <item x="819"/>
        <item x="45"/>
        <item x="502"/>
        <item x="93"/>
        <item x="166"/>
        <item x="245"/>
        <item x="189"/>
        <item x="384"/>
        <item x="409"/>
        <item x="254"/>
        <item x="150"/>
        <item x="275"/>
        <item x="193"/>
        <item x="121"/>
        <item x="210"/>
        <item x="256"/>
        <item x="211"/>
        <item x="135"/>
        <item x="151"/>
        <item x="214"/>
        <item x="282"/>
        <item x="467"/>
        <item x="223"/>
        <item x="158"/>
        <item x="187"/>
        <item x="159"/>
        <item x="284"/>
        <item x="224"/>
        <item x="244"/>
        <item x="311"/>
        <item x="326"/>
        <item x="33"/>
        <item x="499"/>
        <item x="328"/>
        <item x="147"/>
        <item x="91"/>
        <item x="82"/>
        <item x="233"/>
        <item x="59"/>
        <item x="61"/>
        <item x="765"/>
        <item x="790"/>
        <item x="734"/>
        <item x="772"/>
        <item x="766"/>
        <item x="295"/>
        <item x="226"/>
        <item x="66"/>
        <item x="163"/>
        <item x="515"/>
        <item x="421"/>
        <item x="410"/>
        <item x="344"/>
        <item x="257"/>
        <item x="234"/>
        <item x="213"/>
        <item x="146"/>
        <item x="139"/>
        <item x="113"/>
        <item x="117"/>
        <item x="110"/>
        <item x="95"/>
        <item x="88"/>
        <item x="65"/>
        <item x="47"/>
        <item x="48"/>
        <item x="50"/>
        <item x="54"/>
        <item x="38"/>
        <item x="41"/>
        <item x="42"/>
        <item x="43"/>
        <item x="21"/>
        <item x="23"/>
        <item x="24"/>
        <item x="25"/>
        <item x="26"/>
        <item x="27"/>
        <item x="28"/>
        <item x="29"/>
        <item x="16"/>
        <item x="18"/>
        <item x="1"/>
        <item x="2"/>
        <item x="3"/>
        <item x="4"/>
        <item x="7"/>
        <item x="8"/>
        <item x="831"/>
        <item x="829"/>
        <item x="807"/>
        <item x="789"/>
        <item x="784"/>
        <item x="781"/>
        <item x="769"/>
        <item x="763"/>
        <item x="732"/>
        <item x="713"/>
        <item x="701"/>
        <item x="703"/>
        <item x="698"/>
        <item x="675"/>
        <item x="677"/>
        <item x="648"/>
        <item x="625"/>
        <item x="534"/>
        <item m="1" x="865"/>
        <item x="523"/>
        <item x="475"/>
        <item x="442"/>
        <item x="435"/>
        <item x="388"/>
        <item x="365"/>
        <item x="342"/>
        <item x="310"/>
        <item x="240"/>
        <item x="112"/>
        <item x="69"/>
        <item m="1" x="854"/>
        <item x="644"/>
        <item x="104"/>
        <item x="17"/>
        <item x="44"/>
        <item x="10"/>
        <item x="32"/>
        <item x="636"/>
        <item x="14"/>
        <item x="574"/>
        <item x="30"/>
        <item x="31"/>
        <item x="6"/>
        <item x="11"/>
        <item x="785"/>
        <item x="847"/>
        <item x="5"/>
        <item x="34"/>
        <item x="717"/>
        <item x="83"/>
        <item x="205"/>
        <item x="9"/>
        <item x="468"/>
        <item x="46"/>
        <item x="841"/>
        <item x="75"/>
        <item x="35"/>
        <item x="0"/>
        <item x="12"/>
        <item x="13"/>
        <item x="19"/>
        <item x="182"/>
        <item x="525"/>
        <item x="830"/>
        <item x="15"/>
        <item x="64"/>
        <item x="357"/>
        <item x="441"/>
        <item x="495"/>
        <item x="603"/>
        <item x="647"/>
        <item x="771"/>
        <item x="822"/>
        <item t="default"/>
      </items>
    </pivotField>
    <pivotField subtotalTop="0" showAll="0"/>
    <pivotField showAll="0"/>
    <pivotField subtotalTop="0" showAll="0"/>
    <pivotField subtotalTop="0" showAll="0"/>
    <pivotField axis="axisRow" subtotalTop="0" showAll="0" sortType="descending">
      <items count="35">
        <item sd="0" x="19"/>
        <item sd="0" x="18"/>
        <item sd="0" x="28"/>
        <item sd="0" x="7"/>
        <item sd="0" m="1" x="31"/>
        <item sd="0" x="17"/>
        <item sd="0" x="16"/>
        <item sd="0" x="9"/>
        <item sd="0" m="1" x="33"/>
        <item sd="0" x="29"/>
        <item sd="0" x="8"/>
        <item sd="0" x="1"/>
        <item sd="0" x="3"/>
        <item sd="0" m="1" x="32"/>
        <item sd="0" x="4"/>
        <item sd="0" x="20"/>
        <item sd="0" x="15"/>
        <item sd="0" x="25"/>
        <item sd="0" x="12"/>
        <item sd="0" x="10"/>
        <item sd="0" x="22"/>
        <item sd="0" x="26"/>
        <item sd="0" x="14"/>
        <item sd="0" x="23"/>
        <item sd="0" x="21"/>
        <item sd="0" x="27"/>
        <item sd="0" m="1" x="30"/>
        <item sd="0" x="11"/>
        <item sd="0" x="2"/>
        <item sd="0" x="24"/>
        <item sd="0" x="6"/>
        <item sd="0" x="5"/>
        <item sd="0" x="13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axis="axisCol" subtotalTop="0" showAll="0">
      <items count="15">
        <item x="4"/>
        <item x="3"/>
        <item x="9"/>
        <item x="12"/>
        <item x="0"/>
        <item x="2"/>
        <item x="1"/>
        <item x="7"/>
        <item x="5"/>
        <item x="11"/>
        <item x="6"/>
        <item x="10"/>
        <item m="1" x="13"/>
        <item x="8"/>
        <item t="default"/>
      </items>
    </pivotField>
    <pivotField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</pivotFields>
  <rowFields count="2">
    <field x="5"/>
    <field x="0"/>
  </rowFields>
  <rowItems count="31">
    <i>
      <x v="11"/>
    </i>
    <i>
      <x v="12"/>
    </i>
    <i>
      <x v="18"/>
    </i>
    <i>
      <x v="19"/>
    </i>
    <i>
      <x v="5"/>
    </i>
    <i>
      <x v="15"/>
    </i>
    <i>
      <x v="14"/>
    </i>
    <i>
      <x v="1"/>
    </i>
    <i>
      <x v="10"/>
    </i>
    <i>
      <x v="7"/>
    </i>
    <i>
      <x v="25"/>
    </i>
    <i>
      <x v="22"/>
    </i>
    <i>
      <x v="3"/>
    </i>
    <i>
      <x v="30"/>
    </i>
    <i>
      <x v="28"/>
    </i>
    <i>
      <x v="6"/>
    </i>
    <i>
      <x v="16"/>
    </i>
    <i>
      <x v="20"/>
    </i>
    <i>
      <x v="24"/>
    </i>
    <i>
      <x v="2"/>
    </i>
    <i>
      <x v="9"/>
    </i>
    <i>
      <x v="27"/>
    </i>
    <i>
      <x v="23"/>
    </i>
    <i>
      <x v="29"/>
    </i>
    <i>
      <x v="31"/>
    </i>
    <i>
      <x v="32"/>
    </i>
    <i>
      <x v="21"/>
    </i>
    <i>
      <x v="33"/>
    </i>
    <i>
      <x/>
    </i>
    <i>
      <x v="17"/>
    </i>
    <i t="grand">
      <x/>
    </i>
  </rowItems>
  <colFields count="1">
    <field x="7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dataFields count="1">
    <dataField name="Contagem de Título em português" fld="0" subtotal="count" baseField="0" baseItem="0"/>
  </dataFields>
  <formats count="4">
    <format dxfId="3">
      <pivotArea outline="0" collapsedLevelsAreSubtotals="1" fieldPosition="0">
        <references count="1">
          <reference field="7" count="0" selected="0"/>
        </references>
      </pivotArea>
    </format>
    <format dxfId="2">
      <pivotArea field="7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456" firstHeaderRow="1" firstDataRow="1" firstDataCol="1"/>
  <pivotFields count="16">
    <pivotField axis="axisRow" dataField="1" subtotalTop="0" showAll="0">
      <items count="869">
        <item x="800"/>
        <item x="164"/>
        <item x="628"/>
        <item x="76"/>
        <item x="68"/>
        <item x="692"/>
        <item x="165"/>
        <item x="594"/>
        <item x="227"/>
        <item x="111"/>
        <item x="299"/>
        <item x="634"/>
        <item x="614"/>
        <item x="767"/>
        <item x="602"/>
        <item x="395"/>
        <item x="680"/>
        <item x="300"/>
        <item x="77"/>
        <item x="266"/>
        <item x="793"/>
        <item x="728"/>
        <item x="572"/>
        <item x="681"/>
        <item x="550"/>
        <item x="535"/>
        <item x="167"/>
        <item x="814"/>
        <item x="662"/>
        <item x="476"/>
        <item x="301"/>
        <item x="768"/>
        <item x="579"/>
        <item x="383"/>
        <item x="521"/>
        <item x="843"/>
        <item x="751"/>
        <item x="89"/>
        <item x="373"/>
        <item x="764"/>
        <item x="168"/>
        <item x="752"/>
        <item x="682"/>
        <item x="741"/>
        <item x="683"/>
        <item x="488"/>
        <item x="801"/>
        <item x="655"/>
        <item x="556"/>
        <item x="595"/>
        <item x="820"/>
        <item x="622"/>
        <item x="98"/>
        <item x="314"/>
        <item x="203"/>
        <item m="1" x="860"/>
        <item x="710"/>
        <item x="635"/>
        <item x="128"/>
        <item x="693"/>
        <item x="604"/>
        <item x="729"/>
        <item x="430"/>
        <item x="204"/>
        <item x="169"/>
        <item x="99"/>
        <item x="802"/>
        <item x="605"/>
        <item x="90"/>
        <item x="267"/>
        <item x="246"/>
        <item x="573"/>
        <item x="418"/>
        <item x="694"/>
        <item x="268"/>
        <item x="511"/>
        <item x="78"/>
        <item x="170"/>
        <item x="327"/>
        <item x="702"/>
        <item x="129"/>
        <item x="269"/>
        <item x="270"/>
        <item x="824"/>
        <item x="684"/>
        <item x="669"/>
        <item x="247"/>
        <item x="228"/>
        <item x="374"/>
        <item x="606"/>
        <item x="564"/>
        <item x="419"/>
        <item x="315"/>
        <item x="411"/>
        <item x="443"/>
        <item x="512"/>
        <item x="498"/>
        <item x="461"/>
        <item x="557"/>
        <item x="565"/>
        <item x="431"/>
        <item x="558"/>
        <item x="286"/>
        <item x="287"/>
        <item x="114"/>
        <item x="656"/>
        <item x="288"/>
        <item x="587"/>
        <item x="670"/>
        <item x="363"/>
        <item x="615"/>
        <item x="348"/>
        <item x="145"/>
        <item x="513"/>
        <item x="171"/>
        <item x="79"/>
        <item x="808"/>
        <item x="730"/>
        <item x="248"/>
        <item x="711"/>
        <item x="607"/>
        <item x="249"/>
        <item x="229"/>
        <item x="349"/>
        <item x="302"/>
        <item x="844"/>
        <item x="432"/>
        <item x="190"/>
        <item x="364"/>
        <item x="629"/>
        <item x="36"/>
        <item x="433"/>
        <item x="845"/>
        <item x="130"/>
        <item x="115"/>
        <item x="350"/>
        <item x="172"/>
        <item x="671"/>
        <item x="551"/>
        <item x="396"/>
        <item x="544"/>
        <item x="397"/>
        <item x="116"/>
        <item x="191"/>
        <item x="131"/>
        <item x="80"/>
        <item x="580"/>
        <item x="303"/>
        <item x="672"/>
        <item m="1" x="862"/>
        <item x="444"/>
        <item x="57"/>
        <item x="477"/>
        <item x="616"/>
        <item x="657"/>
        <item x="774"/>
        <item x="58"/>
        <item x="812"/>
        <item x="100"/>
        <item x="452"/>
        <item x="206"/>
        <item x="289"/>
        <item x="398"/>
        <item x="596"/>
        <item x="588"/>
        <item x="514"/>
        <item x="566"/>
        <item x="406"/>
        <item x="385"/>
        <item x="500"/>
        <item x="742"/>
        <item x="821"/>
        <item x="536"/>
        <item x="489"/>
        <item x="782"/>
        <item x="537"/>
        <item x="351"/>
        <item x="832"/>
        <item x="316"/>
        <item x="637"/>
        <item x="250"/>
        <item x="552"/>
        <item x="786"/>
        <item x="490"/>
        <item x="317"/>
        <item x="251"/>
        <item x="271"/>
        <item x="834"/>
        <item x="420"/>
        <item x="272"/>
        <item x="101"/>
        <item x="638"/>
        <item x="207"/>
        <item x="304"/>
        <item x="522"/>
        <item x="230"/>
        <item x="208"/>
        <item x="231"/>
        <item x="581"/>
        <item x="787"/>
        <item x="148"/>
        <item x="102"/>
        <item x="478"/>
        <item x="412"/>
        <item x="252"/>
        <item x="445"/>
        <item x="329"/>
        <item x="529"/>
        <item x="788"/>
        <item x="434"/>
        <item x="352"/>
        <item x="491"/>
        <item x="20"/>
        <item x="192"/>
        <item x="753"/>
        <item x="446"/>
        <item x="685"/>
        <item x="407"/>
        <item x="37"/>
        <item x="453"/>
        <item x="103"/>
        <item x="454"/>
        <item x="736"/>
        <item x="149"/>
        <item x="353"/>
        <item x="630"/>
        <item x="273"/>
        <item x="827"/>
        <item x="173"/>
        <item x="209"/>
        <item x="575"/>
        <item x="720"/>
        <item x="118"/>
        <item x="49"/>
        <item x="81"/>
        <item x="809"/>
        <item x="232"/>
        <item x="330"/>
        <item x="274"/>
        <item x="631"/>
        <item x="623"/>
        <item x="835"/>
        <item x="386"/>
        <item x="462"/>
        <item x="673"/>
        <item x="422"/>
        <item x="290"/>
        <item x="479"/>
        <item x="119"/>
        <item x="408"/>
        <item x="70"/>
        <item x="848"/>
        <item x="375"/>
        <item x="813"/>
        <item x="846"/>
        <item x="132"/>
        <item x="455"/>
        <item x="366"/>
        <item x="731"/>
        <item x="463"/>
        <item x="589"/>
        <item x="559"/>
        <item x="413"/>
        <item x="253"/>
        <item x="480"/>
        <item x="794"/>
        <item x="617"/>
        <item x="343"/>
        <item x="775"/>
        <item x="538"/>
        <item x="376"/>
        <item x="174"/>
        <item x="331"/>
        <item x="354"/>
        <item x="815"/>
        <item x="332"/>
        <item x="367"/>
        <item x="838"/>
        <item x="492"/>
        <item x="639"/>
        <item x="481"/>
        <item m="1" x="856"/>
        <item x="84"/>
        <item x="686"/>
        <item x="333"/>
        <item x="334"/>
        <item x="501"/>
        <item x="687"/>
        <item x="291"/>
        <item x="695"/>
        <item x="560"/>
        <item x="133"/>
        <item x="134"/>
        <item x="833"/>
        <item x="71"/>
        <item x="524"/>
        <item x="567"/>
        <item x="120"/>
        <item x="530"/>
        <item x="92"/>
        <item x="516"/>
        <item x="759"/>
        <item x="447"/>
        <item m="1" x="859"/>
        <item x="292"/>
        <item x="255"/>
        <item x="276"/>
        <item x="436"/>
        <item x="712"/>
        <item x="212"/>
        <item x="105"/>
        <item x="106"/>
        <item x="414"/>
        <item x="258"/>
        <item x="437"/>
        <item x="387"/>
        <item x="60"/>
        <item x="770"/>
        <item x="94"/>
        <item x="852"/>
        <item x="674"/>
        <item x="568"/>
        <item x="777"/>
        <item x="721"/>
        <item x="795"/>
        <item x="810"/>
        <item x="399"/>
        <item x="471"/>
        <item x="318"/>
        <item x="760"/>
        <item x="658"/>
        <item x="377"/>
        <item x="624"/>
        <item x="400"/>
        <item m="1" x="867"/>
        <item x="107"/>
        <item x="235"/>
        <item m="1" x="866"/>
        <item x="828"/>
        <item x="517"/>
        <item x="39"/>
        <item x="482"/>
        <item x="761"/>
        <item x="401"/>
        <item x="576"/>
        <item x="778"/>
        <item x="645"/>
        <item x="811"/>
        <item x="319"/>
        <item x="85"/>
        <item x="108"/>
        <item x="22"/>
        <item x="335"/>
        <item x="336"/>
        <item x="582"/>
        <item x="836"/>
        <item x="583"/>
        <item x="837"/>
        <item x="51"/>
        <item x="215"/>
        <item x="305"/>
        <item x="518"/>
        <item x="216"/>
        <item x="714"/>
        <item x="122"/>
        <item x="217"/>
        <item x="737"/>
        <item x="306"/>
        <item x="337"/>
        <item x="840"/>
        <item x="236"/>
        <item x="464"/>
        <item x="218"/>
        <item x="493"/>
        <item x="849"/>
        <item x="423"/>
        <item x="590"/>
        <item x="194"/>
        <item x="503"/>
        <item x="632"/>
        <item x="424"/>
        <item x="704"/>
        <item x="531"/>
        <item x="277"/>
        <item x="545"/>
        <item x="40"/>
        <item x="696"/>
        <item x="278"/>
        <item x="526"/>
        <item x="425"/>
        <item x="195"/>
        <item x="237"/>
        <item x="378"/>
        <item x="136"/>
        <item x="152"/>
        <item x="415"/>
        <item x="438"/>
        <item x="456"/>
        <item x="465"/>
        <item x="608"/>
        <item x="338"/>
        <item x="803"/>
        <item x="389"/>
        <item x="697"/>
        <item x="532"/>
        <item x="293"/>
        <item x="494"/>
        <item x="796"/>
        <item x="757"/>
        <item x="339"/>
        <item x="196"/>
        <item x="279"/>
        <item x="646"/>
        <item x="96"/>
        <item x="825"/>
        <item x="219"/>
        <item x="345"/>
        <item x="448"/>
        <item x="483"/>
        <item x="597"/>
        <item x="779"/>
        <item x="640"/>
        <item x="220"/>
        <item x="221"/>
        <item x="584"/>
        <item x="175"/>
        <item x="137"/>
        <item x="449"/>
        <item m="1" x="864"/>
        <item x="561"/>
        <item x="743"/>
        <item x="176"/>
        <item x="569"/>
        <item x="259"/>
        <item x="553"/>
        <item x="484"/>
        <item x="153"/>
        <item x="562"/>
        <item x="527"/>
        <item x="222"/>
        <item x="466"/>
        <item x="402"/>
        <item x="280"/>
        <item x="528"/>
        <item x="379"/>
        <item x="851"/>
        <item x="816"/>
        <item x="154"/>
        <item x="850"/>
        <item x="797"/>
        <item x="86"/>
        <item x="705"/>
        <item x="62"/>
        <item x="320"/>
        <item m="1" x="858"/>
        <item x="177"/>
        <item x="504"/>
        <item x="618"/>
        <item x="505"/>
        <item x="506"/>
        <item x="307"/>
        <item x="197"/>
        <item x="390"/>
        <item x="178"/>
        <item x="598"/>
        <item x="641"/>
        <item x="72"/>
        <item x="138"/>
        <item x="804"/>
        <item x="738"/>
        <item x="722"/>
        <item x="842"/>
        <item x="554"/>
        <item x="715"/>
        <item x="723"/>
        <item x="744"/>
        <item x="805"/>
        <item x="853"/>
        <item x="355"/>
        <item x="346"/>
        <item x="649"/>
        <item x="663"/>
        <item x="716"/>
        <item x="260"/>
        <item x="380"/>
        <item x="599"/>
        <item x="179"/>
        <item x="570"/>
        <item x="555"/>
        <item x="650"/>
        <item x="642"/>
        <item x="368"/>
        <item x="52"/>
        <item x="261"/>
        <item x="651"/>
        <item x="53"/>
        <item x="369"/>
        <item x="321"/>
        <item x="472"/>
        <item x="180"/>
        <item x="733"/>
        <item x="198"/>
        <item x="123"/>
        <item x="281"/>
        <item x="262"/>
        <item x="238"/>
        <item x="706"/>
        <item x="308"/>
        <item x="322"/>
        <item x="403"/>
        <item x="652"/>
        <item x="309"/>
        <item x="758"/>
        <item x="762"/>
        <item x="294"/>
        <item x="426"/>
        <item x="155"/>
        <item x="439"/>
        <item x="181"/>
        <item x="688"/>
        <item x="689"/>
        <item x="87"/>
        <item x="239"/>
        <item x="600"/>
        <item x="676"/>
        <item x="156"/>
        <item x="577"/>
        <item x="356"/>
        <item x="450"/>
        <item x="735"/>
        <item x="457"/>
        <item x="659"/>
        <item x="664"/>
        <item x="97"/>
        <item x="591"/>
        <item x="707"/>
        <item x="609"/>
        <item x="533"/>
        <item x="754"/>
        <item x="391"/>
        <item x="678"/>
        <item x="183"/>
        <item x="440"/>
        <item x="507"/>
        <item x="773"/>
        <item x="283"/>
        <item x="199"/>
        <item x="157"/>
        <item x="427"/>
        <item x="724"/>
        <item m="1" x="861"/>
        <item x="73"/>
        <item x="780"/>
        <item x="745"/>
        <item x="563"/>
        <item x="469"/>
        <item x="585"/>
        <item x="416"/>
        <item x="184"/>
        <item x="592"/>
        <item x="185"/>
        <item x="392"/>
        <item m="1" x="855"/>
        <item x="323"/>
        <item x="485"/>
        <item x="186"/>
        <item x="241"/>
        <item x="653"/>
        <item x="508"/>
        <item x="451"/>
        <item x="263"/>
        <item x="633"/>
        <item x="626"/>
        <item x="264"/>
        <item x="340"/>
        <item x="242"/>
        <item x="665"/>
        <item x="370"/>
        <item x="619"/>
        <item x="679"/>
        <item x="371"/>
        <item x="140"/>
        <item x="620"/>
        <item x="486"/>
        <item x="428"/>
        <item x="458"/>
        <item x="755"/>
        <item x="708"/>
        <item x="358"/>
        <item x="798"/>
        <item x="610"/>
        <item x="539"/>
        <item x="141"/>
        <item x="496"/>
        <item x="63"/>
        <item x="791"/>
        <item x="627"/>
        <item x="296"/>
        <item x="393"/>
        <item x="359"/>
        <item x="718"/>
        <item x="817"/>
        <item m="1" x="863"/>
        <item x="540"/>
        <item x="776"/>
        <item x="783"/>
        <item x="74"/>
        <item x="725"/>
        <item x="541"/>
        <item x="142"/>
        <item x="792"/>
        <item x="739"/>
        <item x="473"/>
        <item x="826"/>
        <item x="124"/>
        <item x="666"/>
        <item x="593"/>
        <item x="839"/>
        <item x="125"/>
        <item x="160"/>
        <item x="667"/>
        <item x="726"/>
        <item x="360"/>
        <item x="324"/>
        <item x="546"/>
        <item x="225"/>
        <item x="459"/>
        <item x="200"/>
        <item x="727"/>
        <item x="746"/>
        <item m="1" x="857"/>
        <item x="297"/>
        <item x="654"/>
        <item x="578"/>
        <item x="243"/>
        <item x="417"/>
        <item x="201"/>
        <item x="265"/>
        <item x="668"/>
        <item x="55"/>
        <item x="519"/>
        <item x="126"/>
        <item x="56"/>
        <item x="756"/>
        <item x="542"/>
        <item x="806"/>
        <item x="690"/>
        <item x="202"/>
        <item x="611"/>
        <item x="520"/>
        <item x="699"/>
        <item x="404"/>
        <item x="341"/>
        <item x="543"/>
        <item x="405"/>
        <item x="487"/>
        <item x="509"/>
        <item x="361"/>
        <item x="109"/>
        <item x="298"/>
        <item x="394"/>
        <item x="347"/>
        <item x="621"/>
        <item x="312"/>
        <item x="818"/>
        <item x="700"/>
        <item x="161"/>
        <item x="547"/>
        <item x="470"/>
        <item x="313"/>
        <item x="429"/>
        <item x="571"/>
        <item x="747"/>
        <item x="143"/>
        <item x="601"/>
        <item x="691"/>
        <item x="548"/>
        <item x="381"/>
        <item x="549"/>
        <item x="748"/>
        <item x="325"/>
        <item x="372"/>
        <item x="497"/>
        <item x="749"/>
        <item x="285"/>
        <item x="660"/>
        <item x="823"/>
        <item x="612"/>
        <item x="750"/>
        <item x="362"/>
        <item x="127"/>
        <item x="188"/>
        <item x="460"/>
        <item x="162"/>
        <item x="709"/>
        <item x="586"/>
        <item x="510"/>
        <item x="382"/>
        <item x="719"/>
        <item x="643"/>
        <item x="474"/>
        <item x="799"/>
        <item x="740"/>
        <item x="144"/>
        <item x="67"/>
        <item x="661"/>
        <item x="613"/>
        <item x="819"/>
        <item x="45"/>
        <item x="502"/>
        <item x="93"/>
        <item x="166"/>
        <item x="245"/>
        <item x="189"/>
        <item x="384"/>
        <item x="409"/>
        <item x="254"/>
        <item x="150"/>
        <item x="275"/>
        <item x="193"/>
        <item x="121"/>
        <item x="210"/>
        <item x="256"/>
        <item x="211"/>
        <item x="135"/>
        <item x="151"/>
        <item x="214"/>
        <item x="282"/>
        <item x="467"/>
        <item x="223"/>
        <item x="158"/>
        <item x="187"/>
        <item x="159"/>
        <item x="284"/>
        <item x="224"/>
        <item x="244"/>
        <item x="311"/>
        <item x="326"/>
        <item x="33"/>
        <item x="499"/>
        <item x="328"/>
        <item x="147"/>
        <item x="91"/>
        <item x="82"/>
        <item x="233"/>
        <item x="59"/>
        <item x="61"/>
        <item x="765"/>
        <item x="790"/>
        <item x="734"/>
        <item x="772"/>
        <item x="766"/>
        <item x="295"/>
        <item x="226"/>
        <item x="66"/>
        <item x="163"/>
        <item x="515"/>
        <item x="421"/>
        <item x="410"/>
        <item x="344"/>
        <item x="257"/>
        <item x="234"/>
        <item x="213"/>
        <item x="146"/>
        <item x="139"/>
        <item x="113"/>
        <item x="117"/>
        <item x="110"/>
        <item x="95"/>
        <item x="88"/>
        <item x="65"/>
        <item x="47"/>
        <item x="48"/>
        <item x="50"/>
        <item x="54"/>
        <item x="38"/>
        <item x="41"/>
        <item x="42"/>
        <item x="43"/>
        <item x="21"/>
        <item x="23"/>
        <item x="24"/>
        <item x="25"/>
        <item x="26"/>
        <item x="27"/>
        <item x="28"/>
        <item x="29"/>
        <item x="16"/>
        <item x="18"/>
        <item x="1"/>
        <item x="2"/>
        <item x="3"/>
        <item x="4"/>
        <item x="7"/>
        <item x="8"/>
        <item x="831"/>
        <item x="829"/>
        <item x="807"/>
        <item x="789"/>
        <item x="784"/>
        <item x="781"/>
        <item x="769"/>
        <item x="763"/>
        <item x="732"/>
        <item x="713"/>
        <item x="701"/>
        <item x="703"/>
        <item x="698"/>
        <item x="675"/>
        <item x="677"/>
        <item x="648"/>
        <item x="625"/>
        <item x="534"/>
        <item m="1" x="865"/>
        <item x="523"/>
        <item x="475"/>
        <item x="442"/>
        <item x="435"/>
        <item x="388"/>
        <item x="365"/>
        <item x="342"/>
        <item x="310"/>
        <item x="240"/>
        <item x="112"/>
        <item x="69"/>
        <item m="1" x="854"/>
        <item x="644"/>
        <item x="104"/>
        <item x="17"/>
        <item x="44"/>
        <item x="10"/>
        <item x="32"/>
        <item x="636"/>
        <item x="14"/>
        <item x="574"/>
        <item x="30"/>
        <item x="31"/>
        <item x="6"/>
        <item x="11"/>
        <item x="785"/>
        <item x="847"/>
        <item x="5"/>
        <item x="34"/>
        <item x="717"/>
        <item x="83"/>
        <item x="205"/>
        <item x="9"/>
        <item x="468"/>
        <item x="46"/>
        <item x="841"/>
        <item x="75"/>
        <item x="35"/>
        <item x="0"/>
        <item x="12"/>
        <item x="13"/>
        <item x="19"/>
        <item x="182"/>
        <item x="525"/>
        <item x="830"/>
        <item x="15"/>
        <item x="64"/>
        <item x="357"/>
        <item x="441"/>
        <item x="495"/>
        <item x="603"/>
        <item x="647"/>
        <item x="771"/>
        <item x="822"/>
        <item t="default"/>
      </items>
    </pivotField>
    <pivotField subtotalTop="0" showAll="0"/>
    <pivotField showAll="0"/>
    <pivotField axis="axisRow" subtotalTop="0" showAll="0" sortType="descending">
      <items count="468">
        <item sd="0" x="117"/>
        <item sd="0" x="182"/>
        <item sd="0" x="101"/>
        <item sd="0" x="176"/>
        <item sd="0" x="271"/>
        <item sd="0" x="262"/>
        <item sd="0" x="312"/>
        <item sd="0" x="299"/>
        <item sd="0" x="156"/>
        <item sd="0" x="51"/>
        <item sd="0" x="205"/>
        <item sd="0" x="85"/>
        <item sd="0" x="26"/>
        <item sd="0" x="379"/>
        <item sd="0" x="281"/>
        <item sd="0" x="253"/>
        <item sd="0" x="308"/>
        <item sd="0" x="232"/>
        <item sd="0" x="211"/>
        <item sd="0" x="113"/>
        <item sd="0" x="199"/>
        <item sd="0" x="69"/>
        <item sd="0" x="373"/>
        <item sd="0" x="346"/>
        <item sd="0" x="161"/>
        <item sd="0" x="185"/>
        <item sd="0" x="339"/>
        <item sd="0" x="357"/>
        <item sd="0" x="39"/>
        <item sd="0" x="245"/>
        <item sd="0" x="261"/>
        <item sd="0" x="75"/>
        <item sd="0" x="70"/>
        <item sd="0" x="264"/>
        <item sd="0" x="380"/>
        <item sd="0" x="348"/>
        <item sd="0" x="304"/>
        <item sd="0" x="293"/>
        <item sd="0" x="188"/>
        <item sd="0" x="217"/>
        <item sd="0" x="132"/>
        <item sd="0" x="13"/>
        <item sd="0" x="447"/>
        <item sd="0" x="305"/>
        <item sd="0" x="145"/>
        <item sd="0" m="1" x="453"/>
        <item sd="0" x="347"/>
        <item sd="0" x="391"/>
        <item sd="0" x="33"/>
        <item sd="0" x="427"/>
        <item sd="0" x="341"/>
        <item sd="0" x="395"/>
        <item sd="0" x="229"/>
        <item sd="0" x="219"/>
        <item sd="0" x="91"/>
        <item sd="0" x="21"/>
        <item sd="0" x="107"/>
        <item sd="0" x="326"/>
        <item sd="0" x="213"/>
        <item sd="0" x="451"/>
        <item sd="0" x="38"/>
        <item sd="0" x="197"/>
        <item sd="0" x="110"/>
        <item sd="0" x="87"/>
        <item sd="0" x="121"/>
        <item sd="0" x="280"/>
        <item sd="0" x="74"/>
        <item sd="0" x="133"/>
        <item sd="0" m="1" x="457"/>
        <item sd="0" x="430"/>
        <item sd="0" x="277"/>
        <item sd="0" x="183"/>
        <item sd="0" x="202"/>
        <item sd="0" x="394"/>
        <item sd="0" m="1" x="455"/>
        <item sd="0" x="344"/>
        <item sd="0" x="160"/>
        <item sd="0" x="306"/>
        <item sd="0" x="441"/>
        <item sd="0" x="309"/>
        <item sd="0" x="112"/>
        <item sd="0" x="15"/>
        <item sd="0" x="397"/>
        <item sd="0" x="334"/>
        <item sd="0" x="224"/>
        <item sd="0" m="1" x="464"/>
        <item sd="0" x="318"/>
        <item sd="0" x="449"/>
        <item sd="0" x="290"/>
        <item sd="0" x="4"/>
        <item sd="0" x="131"/>
        <item sd="0" x="237"/>
        <item sd="0" x="332"/>
        <item sd="0" x="325"/>
        <item sd="0" x="413"/>
        <item sd="0" x="198"/>
        <item sd="0" x="435"/>
        <item sd="0" x="255"/>
        <item sd="0" x="330"/>
        <item sd="0" x="328"/>
        <item sd="0" x="444"/>
        <item sd="0" x="405"/>
        <item sd="0" x="365"/>
        <item sd="0" x="314"/>
        <item sd="0" x="148"/>
        <item sd="0" x="327"/>
        <item sd="0" x="404"/>
        <item sd="0" x="364"/>
        <item sd="0" x="358"/>
        <item sd="0" x="251"/>
        <item sd="0" x="356"/>
        <item sd="0" x="167"/>
        <item sd="0" x="382"/>
        <item sd="0" x="19"/>
        <item sd="0" x="363"/>
        <item sd="0" x="196"/>
        <item sd="0" x="311"/>
        <item sd="0" x="231"/>
        <item sd="0" x="446"/>
        <item sd="0" x="157"/>
        <item sd="0" x="302"/>
        <item sd="0" x="393"/>
        <item sd="0" x="400"/>
        <item sd="0" x="398"/>
        <item sd="0" x="315"/>
        <item sd="0" x="384"/>
        <item sd="0" x="289"/>
        <item sd="0" x="283"/>
        <item sd="0" x="300"/>
        <item sd="0" x="385"/>
        <item sd="0" x="256"/>
        <item sd="0" x="291"/>
        <item sd="0" x="54"/>
        <item sd="0" x="377"/>
        <item sd="0" x="399"/>
        <item sd="0" x="352"/>
        <item sd="0" x="426"/>
        <item sd="0" x="214"/>
        <item sd="0" x="97"/>
        <item sd="0" x="234"/>
        <item sd="0" x="285"/>
        <item sd="0" x="140"/>
        <item sd="0" x="5"/>
        <item sd="0" x="230"/>
        <item sd="0" x="123"/>
        <item sd="0" x="445"/>
        <item sd="0" x="233"/>
        <item sd="0" x="96"/>
        <item sd="0" x="409"/>
        <item sd="0" x="425"/>
        <item sd="0" x="437"/>
        <item sd="0" x="142"/>
        <item sd="0" x="184"/>
        <item sd="0" x="266"/>
        <item sd="0" x="381"/>
        <item sd="0" x="189"/>
        <item sd="0" x="369"/>
        <item sd="0" x="258"/>
        <item sd="0" x="92"/>
        <item sd="0" x="23"/>
        <item sd="0" m="1" x="461"/>
        <item sd="0" m="1" x="465"/>
        <item sd="0" x="86"/>
        <item sd="0" x="178"/>
        <item sd="0" x="319"/>
        <item sd="0" x="247"/>
        <item sd="0" x="278"/>
        <item sd="0" x="331"/>
        <item sd="0" x="286"/>
        <item sd="0" x="372"/>
        <item sd="0" x="376"/>
        <item sd="0" x="267"/>
        <item sd="0" x="378"/>
        <item sd="0" x="301"/>
        <item sd="0" m="1" x="456"/>
        <item sd="0" x="207"/>
        <item sd="0" x="248"/>
        <item sd="0" x="282"/>
        <item sd="0" x="343"/>
        <item sd="0" x="316"/>
        <item sd="0" x="137"/>
        <item sd="0" x="246"/>
        <item sd="0" x="60"/>
        <item sd="0" x="367"/>
        <item sd="0" x="338"/>
        <item sd="0" x="102"/>
        <item sd="0" x="119"/>
        <item sd="0" x="128"/>
        <item sd="0" x="288"/>
        <item sd="0" x="100"/>
        <item sd="0" x="250"/>
        <item sd="0" x="240"/>
        <item sd="0" x="249"/>
        <item sd="0" x="136"/>
        <item sd="0" x="402"/>
        <item sd="0" x="386"/>
        <item sd="0" x="162"/>
        <item sd="0" x="408"/>
        <item sd="0" x="254"/>
        <item sd="0" x="215"/>
        <item sd="0" x="31"/>
        <item sd="0" x="432"/>
        <item sd="0" x="419"/>
        <item sd="0" x="371"/>
        <item sd="0" x="99"/>
        <item sd="0" x="295"/>
        <item sd="0" x="227"/>
        <item sd="0" x="342"/>
        <item sd="0" x="333"/>
        <item sd="0" x="200"/>
        <item sd="0" x="181"/>
        <item sd="0" x="417"/>
        <item sd="0" x="287"/>
        <item sd="0" x="292"/>
        <item sd="0" x="242"/>
        <item sd="0" x="125"/>
        <item sd="0" x="29"/>
        <item sd="0" x="340"/>
        <item sd="0" x="7"/>
        <item sd="0" x="89"/>
        <item sd="0" x="106"/>
        <item sd="0" x="322"/>
        <item sd="0" x="35"/>
        <item sd="0" x="438"/>
        <item sd="0" x="390"/>
        <item sd="0" x="313"/>
        <item sd="0" x="420"/>
        <item sd="0" m="1" x="466"/>
        <item sd="0" x="150"/>
        <item sd="0" x="152"/>
        <item sd="0" x="84"/>
        <item sd="0" x="359"/>
        <item sd="0" x="220"/>
        <item sd="0" x="144"/>
        <item sd="0" x="151"/>
        <item sd="0" x="273"/>
        <item sd="0" x="180"/>
        <item sd="0" x="124"/>
        <item sd="0" x="135"/>
        <item sd="0" x="65"/>
        <item sd="0" x="275"/>
        <item sd="0" x="361"/>
        <item sd="0" x="36"/>
        <item sd="0" x="353"/>
        <item sd="0" x="149"/>
        <item sd="0" x="226"/>
        <item sd="0" x="82"/>
        <item sd="0" x="374"/>
        <item sd="0" x="368"/>
        <item sd="0" x="143"/>
        <item sd="0" x="111"/>
        <item sd="0" x="238"/>
        <item sd="0" x="173"/>
        <item sd="0" x="47"/>
        <item sd="0" x="335"/>
        <item sd="0" x="337"/>
        <item sd="0" x="166"/>
        <item sd="0" x="206"/>
        <item sd="0" x="434"/>
        <item sd="0" x="345"/>
        <item sd="0" x="320"/>
        <item sd="0" x="423"/>
        <item sd="0" x="71"/>
        <item sd="0" m="1" x="462"/>
        <item sd="0" x="310"/>
        <item sd="0" x="194"/>
        <item sd="0" x="284"/>
        <item sd="0" x="350"/>
        <item sd="0" x="126"/>
        <item sd="0" x="186"/>
        <item sd="0" x="55"/>
        <item sd="0" x="223"/>
        <item sd="0" x="279"/>
        <item sd="0" x="52"/>
        <item sd="0" x="171"/>
        <item sd="0" x="257"/>
        <item sd="0" x="354"/>
        <item sd="0" x="241"/>
        <item sd="0" x="307"/>
        <item sd="0" x="375"/>
        <item sd="0" x="298"/>
        <item sd="0" x="147"/>
        <item sd="0" x="406"/>
        <item sd="0" x="450"/>
        <item sd="0" x="360"/>
        <item sd="0" m="1" x="458"/>
        <item sd="0" x="433"/>
        <item sd="0" x="76"/>
        <item sd="0" x="208"/>
        <item sd="0" x="407"/>
        <item sd="0" x="228"/>
        <item sd="0" x="269"/>
        <item sd="0" x="177"/>
        <item sd="0" x="244"/>
        <item sd="0" x="66"/>
        <item sd="0" x="1"/>
        <item sd="0" x="317"/>
        <item sd="0" x="154"/>
        <item sd="0" x="436"/>
        <item sd="0" x="118"/>
        <item sd="0" x="418"/>
        <item sd="0" x="274"/>
        <item sd="0" x="114"/>
        <item sd="0" x="235"/>
        <item sd="0" x="163"/>
        <item sd="0" x="72"/>
        <item sd="0" x="134"/>
        <item sd="0" x="366"/>
        <item sd="0" x="351"/>
        <item sd="0" x="263"/>
        <item sd="0" x="170"/>
        <item sd="0" x="130"/>
        <item sd="0" x="63"/>
        <item sd="0" x="179"/>
        <item sd="0" x="28"/>
        <item sd="0" x="355"/>
        <item sd="0" x="146"/>
        <item sd="0" x="270"/>
        <item sd="0" x="192"/>
        <item sd="0" x="415"/>
        <item sd="0" x="216"/>
        <item sd="0" x="383"/>
        <item sd="0" x="204"/>
        <item sd="0" x="155"/>
        <item sd="0" x="222"/>
        <item sd="0" x="141"/>
        <item sd="0" x="297"/>
        <item sd="0" x="324"/>
        <item sd="0" x="443"/>
        <item sd="0" x="3"/>
        <item sd="0" x="77"/>
        <item sd="0" x="53"/>
        <item sd="0" x="138"/>
        <item sd="0" x="203"/>
        <item sd="0" x="401"/>
        <item sd="0" x="428"/>
        <item sd="0" x="387"/>
        <item sd="0" x="410"/>
        <item sd="0" x="153"/>
        <item sd="0" x="294"/>
        <item sd="0" x="323"/>
        <item sd="0" x="442"/>
        <item sd="0" x="448"/>
        <item sd="0" x="431"/>
        <item sd="0" x="329"/>
        <item sd="0" x="362"/>
        <item sd="0" x="259"/>
        <item sd="0" x="159"/>
        <item sd="0" x="210"/>
        <item sd="0" x="268"/>
        <item sd="0" x="104"/>
        <item sd="0" x="127"/>
        <item sd="0" x="129"/>
        <item sd="0" m="1" x="454"/>
        <item sd="0" x="93"/>
        <item sd="0" x="243"/>
        <item sd="0" x="68"/>
        <item sd="0" x="78"/>
        <item sd="0" x="303"/>
        <item sd="0" x="105"/>
        <item sd="0" x="191"/>
        <item sd="0" x="225"/>
        <item sd="0" x="88"/>
        <item sd="0" x="172"/>
        <item sd="0" x="20"/>
        <item sd="0" x="209"/>
        <item sd="0" x="73"/>
        <item sd="0" x="212"/>
        <item sd="0" x="80"/>
        <item sd="0" x="81"/>
        <item sd="0" x="193"/>
        <item sd="0" x="187"/>
        <item sd="0" x="43"/>
        <item sd="0" x="49"/>
        <item sd="0" x="165"/>
        <item sd="0" x="218"/>
        <item sd="0" x="58"/>
        <item sd="0" x="392"/>
        <item sd="0" x="221"/>
        <item sd="0" x="50"/>
        <item sd="0" x="120"/>
        <item sd="0" x="32"/>
        <item sd="0" x="139"/>
        <item sd="0" x="59"/>
        <item sd="0" x="103"/>
        <item sd="0" x="321"/>
        <item sd="0" m="1" x="452"/>
        <item sd="0" x="272"/>
        <item sd="0" x="44"/>
        <item sd="0" x="169"/>
        <item sd="0" x="236"/>
        <item sd="0" x="174"/>
        <item sd="0" x="108"/>
        <item sd="0" x="276"/>
        <item sd="0" x="83"/>
        <item sd="0" x="122"/>
        <item sd="0" x="190"/>
        <item sd="0" x="158"/>
        <item sd="0" x="168"/>
        <item sd="0" x="201"/>
        <item sd="0" x="296"/>
        <item sd="0" x="116"/>
        <item sd="0" x="79"/>
        <item sd="0" x="56"/>
        <item sd="0" x="57"/>
        <item sd="0" x="411"/>
        <item sd="0" x="403"/>
        <item sd="0" x="416"/>
        <item sd="0" x="412"/>
        <item sd="0" x="195"/>
        <item sd="0" x="62"/>
        <item sd="0" x="252"/>
        <item sd="0" x="175"/>
        <item sd="0" x="164"/>
        <item sd="0" x="115"/>
        <item sd="0" x="109"/>
        <item sd="0" x="95"/>
        <item sd="0" x="98"/>
        <item sd="0" x="61"/>
        <item sd="0" x="46"/>
        <item sd="0" x="48"/>
        <item sd="0" x="37"/>
        <item sd="0" x="40"/>
        <item sd="0" x="41"/>
        <item sd="0" x="42"/>
        <item sd="0" x="22"/>
        <item sd="0" m="1" x="460"/>
        <item sd="0" x="24"/>
        <item sd="0" x="25"/>
        <item sd="0" x="27"/>
        <item sd="0" x="16"/>
        <item sd="0" x="18"/>
        <item sd="0" x="2"/>
        <item sd="0" x="8"/>
        <item sd="0" x="440"/>
        <item sd="0" x="439"/>
        <item sd="0" x="429"/>
        <item sd="0" x="424"/>
        <item sd="0" x="421"/>
        <item sd="0" x="414"/>
        <item sd="0" x="389"/>
        <item sd="0" m="1" x="463"/>
        <item sd="0" x="388"/>
        <item sd="0" x="265"/>
        <item sd="0" x="260"/>
        <item sd="0" x="239"/>
        <item sd="0" x="94"/>
        <item sd="0" x="64"/>
        <item sd="0" x="370"/>
        <item sd="0" x="90"/>
        <item sd="0" x="17"/>
        <item sd="0" x="10"/>
        <item sd="0" x="14"/>
        <item sd="0" x="336"/>
        <item sd="0" x="30"/>
        <item sd="0" x="6"/>
        <item sd="0" x="11"/>
        <item sd="0" x="422"/>
        <item sd="0" m="1" x="459"/>
        <item sd="0" x="396"/>
        <item sd="0" x="9"/>
        <item sd="0" x="45"/>
        <item sd="0" x="67"/>
        <item sd="0" x="34"/>
        <item sd="0" x="0"/>
        <item sd="0" x="12"/>
        <item sd="0" x="34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</pivotFields>
  <rowFields count="2">
    <field x="3"/>
    <field x="0"/>
  </rowFields>
  <rowItems count="453">
    <i>
      <x v="314"/>
    </i>
    <i>
      <x v="218"/>
    </i>
    <i>
      <x v="13"/>
    </i>
    <i>
      <x v="34"/>
    </i>
    <i>
      <x v="345"/>
    </i>
    <i>
      <x v="309"/>
    </i>
    <i>
      <x v="66"/>
    </i>
    <i>
      <x v="4"/>
    </i>
    <i>
      <x v="55"/>
    </i>
    <i>
      <x v="39"/>
    </i>
    <i>
      <x v="125"/>
    </i>
    <i>
      <x v="273"/>
    </i>
    <i>
      <x v="162"/>
    </i>
    <i>
      <x v="169"/>
    </i>
    <i>
      <x v="91"/>
    </i>
    <i>
      <x v="262"/>
    </i>
    <i>
      <x v="88"/>
    </i>
    <i>
      <x v="287"/>
    </i>
    <i>
      <x v="49"/>
    </i>
    <i>
      <x v="172"/>
    </i>
    <i>
      <x v="56"/>
    </i>
    <i>
      <x v="301"/>
    </i>
    <i>
      <x v="292"/>
    </i>
    <i>
      <x v="70"/>
    </i>
    <i>
      <x v="9"/>
    </i>
    <i>
      <x v="138"/>
    </i>
    <i>
      <x v="127"/>
    </i>
    <i>
      <x v="94"/>
    </i>
    <i>
      <x v="179"/>
    </i>
    <i>
      <x v="313"/>
    </i>
    <i>
      <x v="295"/>
    </i>
    <i>
      <x v="226"/>
    </i>
    <i>
      <x v="99"/>
    </i>
    <i>
      <x v="82"/>
    </i>
    <i>
      <x v="107"/>
    </i>
    <i>
      <x v="349"/>
    </i>
    <i>
      <x v="119"/>
    </i>
    <i>
      <x v="93"/>
    </i>
    <i>
      <x v="12"/>
    </i>
    <i>
      <x v="296"/>
    </i>
    <i>
      <x v="21"/>
    </i>
    <i>
      <x v="302"/>
    </i>
    <i>
      <x v="208"/>
    </i>
    <i>
      <x v="89"/>
    </i>
    <i>
      <x v="63"/>
    </i>
    <i>
      <x v="352"/>
    </i>
    <i>
      <x v="222"/>
    </i>
    <i>
      <x v="245"/>
    </i>
    <i>
      <x v="306"/>
    </i>
    <i>
      <x v="284"/>
    </i>
    <i>
      <x v="336"/>
    </i>
    <i>
      <x v="198"/>
    </i>
    <i>
      <x v="15"/>
    </i>
    <i>
      <x v="203"/>
    </i>
    <i>
      <x v="104"/>
    </i>
    <i>
      <x v="98"/>
    </i>
    <i>
      <x v="381"/>
    </i>
    <i>
      <x v="35"/>
    </i>
    <i>
      <x v="80"/>
    </i>
    <i>
      <x v="102"/>
    </i>
    <i>
      <x v="163"/>
    </i>
    <i>
      <x v="46"/>
    </i>
    <i>
      <x v="33"/>
    </i>
    <i>
      <x v="229"/>
    </i>
    <i>
      <x v="324"/>
    </i>
    <i>
      <x v="234"/>
    </i>
    <i>
      <x v="11"/>
    </i>
    <i>
      <x v="235"/>
    </i>
    <i>
      <x v="399"/>
    </i>
    <i>
      <x v="237"/>
    </i>
    <i>
      <x v="77"/>
    </i>
    <i>
      <x v="240"/>
    </i>
    <i>
      <x v="159"/>
    </i>
    <i>
      <x v="369"/>
    </i>
    <i>
      <x v="297"/>
    </i>
    <i>
      <x v="3"/>
    </i>
    <i>
      <x v="168"/>
    </i>
    <i>
      <x v="248"/>
    </i>
    <i>
      <x v="308"/>
    </i>
    <i>
      <x v="250"/>
    </i>
    <i>
      <x v="311"/>
    </i>
    <i>
      <x v="252"/>
    </i>
    <i>
      <x v="62"/>
    </i>
    <i>
      <x v="253"/>
    </i>
    <i>
      <x v="325"/>
    </i>
    <i>
      <x v="256"/>
    </i>
    <i>
      <x v="338"/>
    </i>
    <i>
      <x v="24"/>
    </i>
    <i>
      <x v="348"/>
    </i>
    <i>
      <x v="270"/>
    </i>
    <i>
      <x v="391"/>
    </i>
    <i>
      <x v="31"/>
    </i>
    <i>
      <x v="277"/>
    </i>
    <i>
      <x v="247"/>
    </i>
    <i>
      <x v="394"/>
    </i>
    <i>
      <x v="182"/>
    </i>
    <i>
      <x v="183"/>
    </i>
    <i>
      <x v="233"/>
    </i>
    <i>
      <x v="354"/>
    </i>
    <i>
      <x v="81"/>
    </i>
    <i>
      <x v="260"/>
    </i>
    <i>
      <x v="103"/>
    </i>
    <i>
      <x v="335"/>
    </i>
    <i>
      <x v="5"/>
    </i>
    <i>
      <x v="19"/>
    </i>
    <i>
      <x v="105"/>
    </i>
    <i>
      <x v="289"/>
    </i>
    <i>
      <x v="106"/>
    </i>
    <i>
      <x v="307"/>
    </i>
    <i>
      <x v="110"/>
    </i>
    <i>
      <x v="346"/>
    </i>
    <i>
      <x v="113"/>
    </i>
    <i>
      <x v="401"/>
    </i>
    <i>
      <x v="115"/>
    </i>
    <i>
      <x v="8"/>
    </i>
    <i>
      <x v="36"/>
    </i>
    <i>
      <x v="71"/>
    </i>
    <i>
      <x v="121"/>
    </i>
    <i>
      <x v="294"/>
    </i>
    <i>
      <x v="132"/>
    </i>
    <i>
      <x v="304"/>
    </i>
    <i>
      <x v="139"/>
    </i>
    <i>
      <x v="329"/>
    </i>
    <i>
      <x v="142"/>
    </i>
    <i>
      <x v="344"/>
    </i>
    <i>
      <x v="144"/>
    </i>
    <i>
      <x v="351"/>
    </i>
    <i>
      <x v="147"/>
    </i>
    <i>
      <x v="100"/>
    </i>
    <i>
      <x v="149"/>
    </i>
    <i>
      <x v="241"/>
    </i>
    <i>
      <x v="40"/>
    </i>
    <i>
      <x v="251"/>
    </i>
    <i>
      <x v="41"/>
    </i>
    <i>
      <x v="257"/>
    </i>
    <i>
      <x v="42"/>
    </i>
    <i>
      <x v="267"/>
    </i>
    <i>
      <x v="166"/>
    </i>
    <i>
      <x v="275"/>
    </i>
    <i>
      <x v="173"/>
    </i>
    <i>
      <x v="76"/>
    </i>
    <i>
      <x v="176"/>
    </i>
    <i>
      <x v="300"/>
    </i>
    <i>
      <x v="47"/>
    </i>
    <i>
      <x v="303"/>
    </i>
    <i>
      <x v="48"/>
    </i>
    <i>
      <x v="305"/>
    </i>
    <i>
      <x v="16"/>
    </i>
    <i>
      <x v="321"/>
    </i>
    <i>
      <x v="200"/>
    </i>
    <i>
      <x v="330"/>
    </i>
    <i>
      <x v="202"/>
    </i>
    <i>
      <x v="340"/>
    </i>
    <i>
      <x v="207"/>
    </i>
    <i>
      <x v="29"/>
    </i>
    <i>
      <x v="216"/>
    </i>
    <i>
      <x v="95"/>
    </i>
    <i>
      <x v="231"/>
    </i>
    <i>
      <x v="96"/>
    </i>
    <i>
      <x v="57"/>
    </i>
    <i>
      <x v="377"/>
    </i>
    <i>
      <x v="59"/>
    </i>
    <i>
      <x v="395"/>
    </i>
    <i>
      <x v="239"/>
    </i>
    <i>
      <x v="60"/>
    </i>
    <i>
      <x v="276"/>
    </i>
    <i>
      <x v="434"/>
    </i>
    <i>
      <x v="368"/>
    </i>
    <i>
      <x v="157"/>
    </i>
    <i>
      <x v="122"/>
    </i>
    <i>
      <x v="171"/>
    </i>
    <i>
      <x v="175"/>
    </i>
    <i>
      <x v="319"/>
    </i>
    <i>
      <x v="123"/>
    </i>
    <i>
      <x v="165"/>
    </i>
    <i>
      <x v="177"/>
    </i>
    <i>
      <x v="384"/>
    </i>
    <i>
      <x v="178"/>
    </i>
    <i>
      <x v="417"/>
    </i>
    <i>
      <x v="124"/>
    </i>
    <i>
      <x v="451"/>
    </i>
    <i>
      <x v="180"/>
    </i>
    <i>
      <x v="327"/>
    </i>
    <i>
      <x v="181"/>
    </i>
    <i>
      <x v="343"/>
    </i>
    <i>
      <x v="37"/>
    </i>
    <i>
      <x v="360"/>
    </i>
    <i>
      <x v="126"/>
    </i>
    <i>
      <x v="376"/>
    </i>
    <i>
      <x v="184"/>
    </i>
    <i>
      <x v="393"/>
    </i>
    <i>
      <x v="185"/>
    </i>
    <i>
      <x v="409"/>
    </i>
    <i>
      <x v="186"/>
    </i>
    <i>
      <x v="425"/>
    </i>
    <i>
      <x v="187"/>
    </i>
    <i>
      <x v="443"/>
    </i>
    <i>
      <x v="188"/>
    </i>
    <i>
      <x v="315"/>
    </i>
    <i>
      <x v="189"/>
    </i>
    <i>
      <x v="323"/>
    </i>
    <i>
      <x v="190"/>
    </i>
    <i>
      <x v="331"/>
    </i>
    <i>
      <x v="191"/>
    </i>
    <i>
      <x v="339"/>
    </i>
    <i>
      <x v="192"/>
    </i>
    <i>
      <x v="347"/>
    </i>
    <i>
      <x v="193"/>
    </i>
    <i>
      <x v="356"/>
    </i>
    <i>
      <x v="194"/>
    </i>
    <i>
      <x v="364"/>
    </i>
    <i>
      <x v="195"/>
    </i>
    <i>
      <x v="372"/>
    </i>
    <i>
      <x v="196"/>
    </i>
    <i>
      <x v="380"/>
    </i>
    <i>
      <x v="197"/>
    </i>
    <i>
      <x v="389"/>
    </i>
    <i>
      <x v="50"/>
    </i>
    <i>
      <x v="397"/>
    </i>
    <i>
      <x v="199"/>
    </i>
    <i>
      <x v="405"/>
    </i>
    <i>
      <x v="38"/>
    </i>
    <i>
      <x v="413"/>
    </i>
    <i>
      <x v="201"/>
    </i>
    <i>
      <x v="421"/>
    </i>
    <i>
      <x v="128"/>
    </i>
    <i>
      <x v="430"/>
    </i>
    <i>
      <x v="51"/>
    </i>
    <i>
      <x v="438"/>
    </i>
    <i>
      <x v="204"/>
    </i>
    <i>
      <x v="447"/>
    </i>
    <i>
      <x v="205"/>
    </i>
    <i>
      <x v="87"/>
    </i>
    <i>
      <x v="206"/>
    </i>
    <i>
      <x v="317"/>
    </i>
    <i>
      <x v="129"/>
    </i>
    <i>
      <x v="154"/>
    </i>
    <i>
      <x v="52"/>
    </i>
    <i>
      <x v="90"/>
    </i>
    <i>
      <x v="209"/>
    </i>
    <i>
      <x v="155"/>
    </i>
    <i>
      <x v="210"/>
    </i>
    <i>
      <x v="333"/>
    </i>
    <i>
      <x v="211"/>
    </i>
    <i>
      <x v="337"/>
    </i>
    <i>
      <x v="212"/>
    </i>
    <i>
      <x v="341"/>
    </i>
    <i>
      <x v="213"/>
    </i>
    <i>
      <x v="6"/>
    </i>
    <i>
      <x v="214"/>
    </i>
    <i>
      <x v="164"/>
    </i>
    <i>
      <x v="215"/>
    </i>
    <i>
      <x v="167"/>
    </i>
    <i>
      <x v="130"/>
    </i>
    <i>
      <x v="358"/>
    </i>
    <i>
      <x v="217"/>
    </i>
    <i>
      <x v="362"/>
    </i>
    <i>
      <x v="53"/>
    </i>
    <i>
      <x v="366"/>
    </i>
    <i>
      <x v="219"/>
    </i>
    <i>
      <x v="370"/>
    </i>
    <i>
      <x v="220"/>
    </i>
    <i>
      <x v="374"/>
    </i>
    <i>
      <x v="221"/>
    </i>
    <i>
      <x v="378"/>
    </i>
    <i>
      <x v="54"/>
    </i>
    <i>
      <x v="382"/>
    </i>
    <i>
      <x v="223"/>
    </i>
    <i>
      <x v="387"/>
    </i>
    <i>
      <x v="224"/>
    </i>
    <i>
      <x v="32"/>
    </i>
    <i>
      <x v="225"/>
    </i>
    <i>
      <x v="170"/>
    </i>
    <i>
      <x v="17"/>
    </i>
    <i>
      <x v="101"/>
    </i>
    <i>
      <x v="228"/>
    </i>
    <i>
      <x v="403"/>
    </i>
    <i>
      <x v="18"/>
    </i>
    <i>
      <x v="407"/>
    </i>
    <i>
      <x v="230"/>
    </i>
    <i>
      <x v="411"/>
    </i>
    <i>
      <x v="131"/>
    </i>
    <i>
      <x v="415"/>
    </i>
    <i>
      <x v="232"/>
    </i>
    <i>
      <x v="419"/>
    </i>
    <i>
      <x/>
    </i>
    <i>
      <x v="423"/>
    </i>
    <i>
      <x v="112"/>
    </i>
    <i>
      <x v="428"/>
    </i>
    <i>
      <x v="58"/>
    </i>
    <i>
      <x v="432"/>
    </i>
    <i>
      <x v="236"/>
    </i>
    <i>
      <x v="436"/>
    </i>
    <i>
      <x v="133"/>
    </i>
    <i>
      <x v="440"/>
    </i>
    <i>
      <x v="238"/>
    </i>
    <i>
      <x v="445"/>
    </i>
    <i>
      <x v="134"/>
    </i>
    <i>
      <x v="449"/>
    </i>
    <i>
      <x v="135"/>
    </i>
    <i>
      <x v="312"/>
    </i>
    <i>
      <x v="136"/>
    </i>
    <i>
      <x v="26"/>
    </i>
    <i>
      <x v="242"/>
    </i>
    <i>
      <x v="316"/>
    </i>
    <i>
      <x v="243"/>
    </i>
    <i>
      <x v="318"/>
    </i>
    <i>
      <x v="244"/>
    </i>
    <i>
      <x v="320"/>
    </i>
    <i>
      <x v="61"/>
    </i>
    <i>
      <x v="322"/>
    </i>
    <i>
      <x v="246"/>
    </i>
    <i>
      <x v="27"/>
    </i>
    <i>
      <x v="137"/>
    </i>
    <i>
      <x v="326"/>
    </i>
    <i>
      <x v="20"/>
    </i>
    <i>
      <x v="328"/>
    </i>
    <i>
      <x v="249"/>
    </i>
    <i>
      <x v="156"/>
    </i>
    <i>
      <x v="64"/>
    </i>
    <i>
      <x v="332"/>
    </i>
    <i>
      <x v="14"/>
    </i>
    <i>
      <x v="334"/>
    </i>
    <i>
      <x v="65"/>
    </i>
    <i>
      <x v="28"/>
    </i>
    <i>
      <x v="108"/>
    </i>
    <i>
      <x v="92"/>
    </i>
    <i>
      <x v="254"/>
    </i>
    <i>
      <x v="158"/>
    </i>
    <i>
      <x v="255"/>
    </i>
    <i>
      <x v="342"/>
    </i>
    <i>
      <x v="67"/>
    </i>
    <i>
      <x v="118"/>
    </i>
    <i>
      <x v="140"/>
    </i>
    <i>
      <x v="120"/>
    </i>
    <i>
      <x v="258"/>
    </i>
    <i>
      <x v="30"/>
    </i>
    <i>
      <x v="259"/>
    </i>
    <i>
      <x v="350"/>
    </i>
    <i>
      <x v="141"/>
    </i>
    <i>
      <x v="111"/>
    </i>
    <i>
      <x v="261"/>
    </i>
    <i>
      <x v="355"/>
    </i>
    <i>
      <x v="69"/>
    </i>
    <i>
      <x v="357"/>
    </i>
    <i>
      <x v="264"/>
    </i>
    <i>
      <x v="359"/>
    </i>
    <i>
      <x v="265"/>
    </i>
    <i>
      <x v="361"/>
    </i>
    <i>
      <x v="266"/>
    </i>
    <i>
      <x v="363"/>
    </i>
    <i>
      <x v="114"/>
    </i>
    <i>
      <x v="365"/>
    </i>
    <i>
      <x v="268"/>
    </i>
    <i>
      <x v="367"/>
    </i>
    <i>
      <x v="269"/>
    </i>
    <i>
      <x v="97"/>
    </i>
    <i>
      <x v="22"/>
    </i>
    <i>
      <x v="371"/>
    </i>
    <i>
      <x v="271"/>
    </i>
    <i>
      <x v="373"/>
    </i>
    <i>
      <x v="272"/>
    </i>
    <i>
      <x v="375"/>
    </i>
    <i>
      <x v="143"/>
    </i>
    <i>
      <x v="43"/>
    </i>
    <i>
      <x v="274"/>
    </i>
    <i>
      <x v="379"/>
    </i>
    <i>
      <x v="109"/>
    </i>
    <i>
      <x v="10"/>
    </i>
    <i>
      <x v="452"/>
    </i>
    <i>
      <x v="383"/>
    </i>
    <i>
      <x v="453"/>
    </i>
    <i>
      <x v="385"/>
    </i>
    <i>
      <x v="455"/>
    </i>
    <i>
      <x v="388"/>
    </i>
    <i>
      <x v="457"/>
    </i>
    <i>
      <x v="390"/>
    </i>
    <i>
      <x v="460"/>
    </i>
    <i>
      <x v="392"/>
    </i>
    <i>
      <x v="462"/>
    </i>
    <i>
      <x v="44"/>
    </i>
    <i>
      <x v="464"/>
    </i>
    <i>
      <x v="396"/>
    </i>
    <i>
      <x v="466"/>
    </i>
    <i>
      <x v="398"/>
    </i>
    <i>
      <x v="73"/>
    </i>
    <i>
      <x v="400"/>
    </i>
    <i>
      <x v="286"/>
    </i>
    <i>
      <x v="402"/>
    </i>
    <i>
      <x v="75"/>
    </i>
    <i>
      <x v="404"/>
    </i>
    <i>
      <x v="288"/>
    </i>
    <i>
      <x v="406"/>
    </i>
    <i>
      <x v="145"/>
    </i>
    <i>
      <x v="408"/>
    </i>
    <i>
      <x v="290"/>
    </i>
    <i>
      <x v="410"/>
    </i>
    <i>
      <x v="291"/>
    </i>
    <i>
      <x v="412"/>
    </i>
    <i>
      <x v="146"/>
    </i>
    <i>
      <x v="414"/>
    </i>
    <i>
      <x v="293"/>
    </i>
    <i>
      <x v="416"/>
    </i>
    <i>
      <x v="116"/>
    </i>
    <i>
      <x v="418"/>
    </i>
    <i>
      <x v="23"/>
    </i>
    <i>
      <x v="420"/>
    </i>
    <i>
      <x v="78"/>
    </i>
    <i>
      <x v="422"/>
    </i>
    <i>
      <x v="79"/>
    </i>
    <i>
      <x v="424"/>
    </i>
    <i>
      <x v="298"/>
    </i>
    <i>
      <x v="427"/>
    </i>
    <i>
      <x v="299"/>
    </i>
    <i>
      <x v="429"/>
    </i>
    <i>
      <x v="148"/>
    </i>
    <i>
      <x v="431"/>
    </i>
    <i>
      <x v="1"/>
    </i>
    <i>
      <x v="433"/>
    </i>
    <i>
      <x v="117"/>
    </i>
    <i>
      <x v="435"/>
    </i>
    <i>
      <x v="150"/>
    </i>
    <i>
      <x v="437"/>
    </i>
    <i>
      <x v="151"/>
    </i>
    <i>
      <x v="439"/>
    </i>
    <i>
      <x v="152"/>
    </i>
    <i>
      <x v="442"/>
    </i>
    <i>
      <x v="25"/>
    </i>
    <i>
      <x v="444"/>
    </i>
    <i>
      <x v="153"/>
    </i>
    <i>
      <x v="446"/>
    </i>
    <i>
      <x v="83"/>
    </i>
    <i>
      <x v="448"/>
    </i>
    <i>
      <x v="84"/>
    </i>
    <i>
      <x v="450"/>
    </i>
    <i>
      <x v="310"/>
    </i>
    <i>
      <x v="7"/>
    </i>
    <i>
      <x v="86"/>
    </i>
    <i>
      <x v="454"/>
    </i>
    <i>
      <x v="72"/>
    </i>
    <i>
      <x v="456"/>
    </i>
    <i>
      <x v="278"/>
    </i>
    <i>
      <x v="459"/>
    </i>
    <i>
      <x v="279"/>
    </i>
    <i>
      <x v="461"/>
    </i>
    <i>
      <x v="280"/>
    </i>
    <i>
      <x v="463"/>
    </i>
    <i>
      <x v="281"/>
    </i>
    <i>
      <x v="465"/>
    </i>
    <i>
      <x v="282"/>
    </i>
    <i>
      <x v="2"/>
    </i>
    <i>
      <x v="283"/>
    </i>
    <i t="grand">
      <x/>
    </i>
  </rowItems>
  <colItems count="1">
    <i/>
  </colItems>
  <dataFields count="1">
    <dataField name="Contagem de Título em portuguê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B106" firstHeaderRow="1" firstDataRow="1" firstDataCol="1"/>
  <pivotFields count="16">
    <pivotField axis="axisRow" dataField="1" subtotalTop="0" showAll="0">
      <items count="869">
        <item x="800"/>
        <item x="164"/>
        <item x="628"/>
        <item x="76"/>
        <item x="68"/>
        <item x="692"/>
        <item x="165"/>
        <item x="594"/>
        <item x="227"/>
        <item x="111"/>
        <item x="299"/>
        <item x="634"/>
        <item x="614"/>
        <item x="767"/>
        <item x="602"/>
        <item x="395"/>
        <item x="680"/>
        <item x="300"/>
        <item x="77"/>
        <item x="266"/>
        <item x="793"/>
        <item x="728"/>
        <item x="572"/>
        <item x="681"/>
        <item x="550"/>
        <item x="535"/>
        <item x="167"/>
        <item x="814"/>
        <item x="662"/>
        <item x="476"/>
        <item x="301"/>
        <item x="768"/>
        <item x="579"/>
        <item x="383"/>
        <item x="521"/>
        <item x="843"/>
        <item x="751"/>
        <item x="89"/>
        <item x="373"/>
        <item x="764"/>
        <item x="168"/>
        <item x="752"/>
        <item x="682"/>
        <item x="741"/>
        <item x="683"/>
        <item x="488"/>
        <item x="801"/>
        <item x="655"/>
        <item x="556"/>
        <item x="595"/>
        <item x="820"/>
        <item x="622"/>
        <item x="98"/>
        <item x="314"/>
        <item x="203"/>
        <item m="1" x="860"/>
        <item x="710"/>
        <item x="635"/>
        <item x="128"/>
        <item x="693"/>
        <item x="604"/>
        <item x="729"/>
        <item x="430"/>
        <item x="204"/>
        <item x="169"/>
        <item x="99"/>
        <item x="802"/>
        <item x="605"/>
        <item x="90"/>
        <item x="267"/>
        <item x="246"/>
        <item x="573"/>
        <item x="418"/>
        <item x="694"/>
        <item x="268"/>
        <item x="511"/>
        <item x="78"/>
        <item x="170"/>
        <item x="327"/>
        <item x="702"/>
        <item x="129"/>
        <item x="269"/>
        <item x="270"/>
        <item x="824"/>
        <item x="684"/>
        <item x="669"/>
        <item x="247"/>
        <item x="228"/>
        <item x="374"/>
        <item x="606"/>
        <item x="564"/>
        <item x="419"/>
        <item x="315"/>
        <item x="411"/>
        <item x="443"/>
        <item x="512"/>
        <item x="498"/>
        <item x="461"/>
        <item x="557"/>
        <item x="565"/>
        <item x="431"/>
        <item x="558"/>
        <item x="286"/>
        <item x="287"/>
        <item x="114"/>
        <item x="656"/>
        <item x="288"/>
        <item x="587"/>
        <item x="670"/>
        <item x="363"/>
        <item x="615"/>
        <item x="348"/>
        <item x="145"/>
        <item x="513"/>
        <item x="171"/>
        <item x="79"/>
        <item x="808"/>
        <item x="730"/>
        <item x="248"/>
        <item x="711"/>
        <item x="607"/>
        <item x="249"/>
        <item x="229"/>
        <item x="349"/>
        <item x="302"/>
        <item x="844"/>
        <item x="432"/>
        <item x="190"/>
        <item x="364"/>
        <item x="629"/>
        <item x="36"/>
        <item x="433"/>
        <item x="845"/>
        <item x="130"/>
        <item x="115"/>
        <item x="350"/>
        <item x="172"/>
        <item x="671"/>
        <item x="551"/>
        <item x="396"/>
        <item x="544"/>
        <item x="397"/>
        <item x="116"/>
        <item x="191"/>
        <item x="131"/>
        <item x="80"/>
        <item x="580"/>
        <item x="303"/>
        <item x="672"/>
        <item m="1" x="862"/>
        <item x="444"/>
        <item x="57"/>
        <item x="477"/>
        <item x="616"/>
        <item x="657"/>
        <item x="774"/>
        <item x="58"/>
        <item x="812"/>
        <item x="100"/>
        <item x="452"/>
        <item x="206"/>
        <item x="289"/>
        <item x="398"/>
        <item x="596"/>
        <item x="588"/>
        <item x="514"/>
        <item x="566"/>
        <item x="406"/>
        <item x="385"/>
        <item x="500"/>
        <item x="742"/>
        <item x="821"/>
        <item x="536"/>
        <item x="489"/>
        <item x="782"/>
        <item x="537"/>
        <item x="351"/>
        <item x="832"/>
        <item x="316"/>
        <item x="637"/>
        <item x="250"/>
        <item x="552"/>
        <item x="786"/>
        <item x="490"/>
        <item x="317"/>
        <item x="251"/>
        <item x="271"/>
        <item x="834"/>
        <item x="420"/>
        <item x="272"/>
        <item x="101"/>
        <item x="638"/>
        <item x="207"/>
        <item x="304"/>
        <item x="522"/>
        <item x="230"/>
        <item x="208"/>
        <item x="231"/>
        <item x="581"/>
        <item x="787"/>
        <item x="148"/>
        <item x="102"/>
        <item x="478"/>
        <item x="412"/>
        <item x="252"/>
        <item x="445"/>
        <item x="329"/>
        <item x="529"/>
        <item x="788"/>
        <item x="434"/>
        <item x="352"/>
        <item x="491"/>
        <item x="20"/>
        <item x="192"/>
        <item x="753"/>
        <item x="446"/>
        <item x="685"/>
        <item x="407"/>
        <item x="37"/>
        <item x="453"/>
        <item x="103"/>
        <item x="454"/>
        <item x="736"/>
        <item x="149"/>
        <item x="353"/>
        <item x="630"/>
        <item x="273"/>
        <item x="827"/>
        <item x="173"/>
        <item x="209"/>
        <item x="575"/>
        <item x="720"/>
        <item x="118"/>
        <item x="49"/>
        <item x="81"/>
        <item x="809"/>
        <item x="232"/>
        <item x="330"/>
        <item x="274"/>
        <item x="631"/>
        <item x="623"/>
        <item x="835"/>
        <item x="386"/>
        <item x="462"/>
        <item x="673"/>
        <item x="422"/>
        <item x="290"/>
        <item x="479"/>
        <item x="119"/>
        <item x="408"/>
        <item x="70"/>
        <item x="848"/>
        <item x="375"/>
        <item x="813"/>
        <item x="846"/>
        <item x="132"/>
        <item x="455"/>
        <item x="366"/>
        <item x="731"/>
        <item x="463"/>
        <item x="589"/>
        <item x="559"/>
        <item x="413"/>
        <item x="253"/>
        <item x="480"/>
        <item x="794"/>
        <item x="617"/>
        <item x="343"/>
        <item x="775"/>
        <item x="538"/>
        <item x="376"/>
        <item x="174"/>
        <item x="331"/>
        <item x="354"/>
        <item x="815"/>
        <item x="332"/>
        <item x="367"/>
        <item x="838"/>
        <item x="492"/>
        <item x="639"/>
        <item x="481"/>
        <item m="1" x="856"/>
        <item x="84"/>
        <item x="686"/>
        <item x="333"/>
        <item x="334"/>
        <item x="501"/>
        <item x="687"/>
        <item x="291"/>
        <item x="695"/>
        <item x="560"/>
        <item x="133"/>
        <item x="134"/>
        <item x="833"/>
        <item x="71"/>
        <item x="524"/>
        <item x="567"/>
        <item x="120"/>
        <item x="530"/>
        <item x="92"/>
        <item x="516"/>
        <item x="759"/>
        <item x="447"/>
        <item m="1" x="859"/>
        <item x="292"/>
        <item x="255"/>
        <item x="276"/>
        <item x="436"/>
        <item x="712"/>
        <item x="212"/>
        <item x="105"/>
        <item x="106"/>
        <item x="414"/>
        <item x="258"/>
        <item x="437"/>
        <item x="387"/>
        <item x="60"/>
        <item x="770"/>
        <item x="94"/>
        <item x="852"/>
        <item x="674"/>
        <item x="568"/>
        <item x="777"/>
        <item x="721"/>
        <item x="795"/>
        <item x="810"/>
        <item x="399"/>
        <item x="471"/>
        <item x="318"/>
        <item x="760"/>
        <item x="658"/>
        <item x="377"/>
        <item x="624"/>
        <item x="400"/>
        <item m="1" x="867"/>
        <item x="107"/>
        <item x="235"/>
        <item m="1" x="866"/>
        <item x="828"/>
        <item x="517"/>
        <item x="39"/>
        <item x="482"/>
        <item x="761"/>
        <item x="401"/>
        <item x="576"/>
        <item x="778"/>
        <item x="645"/>
        <item x="811"/>
        <item x="319"/>
        <item x="85"/>
        <item x="108"/>
        <item x="22"/>
        <item x="335"/>
        <item x="336"/>
        <item x="582"/>
        <item x="836"/>
        <item x="583"/>
        <item x="837"/>
        <item x="51"/>
        <item x="215"/>
        <item x="305"/>
        <item x="518"/>
        <item x="216"/>
        <item x="714"/>
        <item x="122"/>
        <item x="217"/>
        <item x="737"/>
        <item x="306"/>
        <item x="337"/>
        <item x="840"/>
        <item x="236"/>
        <item x="464"/>
        <item x="218"/>
        <item x="493"/>
        <item x="849"/>
        <item x="423"/>
        <item x="590"/>
        <item x="194"/>
        <item x="503"/>
        <item x="632"/>
        <item x="424"/>
        <item x="704"/>
        <item x="531"/>
        <item x="277"/>
        <item x="545"/>
        <item x="40"/>
        <item x="696"/>
        <item x="278"/>
        <item x="526"/>
        <item x="425"/>
        <item x="195"/>
        <item x="237"/>
        <item x="378"/>
        <item x="136"/>
        <item x="152"/>
        <item x="415"/>
        <item x="438"/>
        <item x="456"/>
        <item x="465"/>
        <item x="608"/>
        <item x="338"/>
        <item x="803"/>
        <item x="389"/>
        <item x="697"/>
        <item x="532"/>
        <item x="293"/>
        <item x="494"/>
        <item x="796"/>
        <item x="757"/>
        <item x="339"/>
        <item x="196"/>
        <item x="279"/>
        <item x="646"/>
        <item x="96"/>
        <item x="825"/>
        <item x="219"/>
        <item x="345"/>
        <item x="448"/>
        <item x="483"/>
        <item x="597"/>
        <item x="779"/>
        <item x="640"/>
        <item x="220"/>
        <item x="221"/>
        <item x="584"/>
        <item x="175"/>
        <item x="137"/>
        <item x="449"/>
        <item m="1" x="864"/>
        <item x="561"/>
        <item x="743"/>
        <item x="176"/>
        <item x="569"/>
        <item x="259"/>
        <item x="553"/>
        <item x="484"/>
        <item x="153"/>
        <item x="562"/>
        <item x="527"/>
        <item x="222"/>
        <item x="466"/>
        <item x="402"/>
        <item x="280"/>
        <item x="528"/>
        <item x="379"/>
        <item x="851"/>
        <item x="816"/>
        <item x="154"/>
        <item x="850"/>
        <item x="797"/>
        <item x="86"/>
        <item x="705"/>
        <item x="62"/>
        <item x="320"/>
        <item m="1" x="858"/>
        <item x="177"/>
        <item x="504"/>
        <item x="618"/>
        <item x="505"/>
        <item x="506"/>
        <item x="307"/>
        <item x="197"/>
        <item x="390"/>
        <item x="178"/>
        <item x="598"/>
        <item x="641"/>
        <item x="72"/>
        <item x="138"/>
        <item x="804"/>
        <item x="738"/>
        <item x="722"/>
        <item x="842"/>
        <item x="554"/>
        <item x="715"/>
        <item x="723"/>
        <item x="744"/>
        <item x="805"/>
        <item x="853"/>
        <item x="355"/>
        <item x="346"/>
        <item x="649"/>
        <item x="663"/>
        <item x="716"/>
        <item x="260"/>
        <item x="380"/>
        <item x="599"/>
        <item x="179"/>
        <item x="570"/>
        <item x="555"/>
        <item x="650"/>
        <item x="642"/>
        <item x="368"/>
        <item x="52"/>
        <item x="261"/>
        <item x="651"/>
        <item x="53"/>
        <item x="369"/>
        <item x="321"/>
        <item x="472"/>
        <item x="180"/>
        <item x="733"/>
        <item x="198"/>
        <item x="123"/>
        <item x="281"/>
        <item x="262"/>
        <item x="238"/>
        <item x="706"/>
        <item x="308"/>
        <item x="322"/>
        <item x="403"/>
        <item x="652"/>
        <item x="309"/>
        <item x="758"/>
        <item x="762"/>
        <item x="294"/>
        <item x="426"/>
        <item x="155"/>
        <item x="439"/>
        <item x="181"/>
        <item x="688"/>
        <item x="689"/>
        <item x="87"/>
        <item x="239"/>
        <item x="600"/>
        <item x="676"/>
        <item x="156"/>
        <item x="577"/>
        <item x="356"/>
        <item x="450"/>
        <item x="735"/>
        <item x="457"/>
        <item x="659"/>
        <item x="664"/>
        <item x="97"/>
        <item x="591"/>
        <item x="707"/>
        <item x="609"/>
        <item x="533"/>
        <item x="754"/>
        <item x="391"/>
        <item x="678"/>
        <item x="183"/>
        <item x="440"/>
        <item x="507"/>
        <item x="773"/>
        <item x="283"/>
        <item x="199"/>
        <item x="157"/>
        <item x="427"/>
        <item x="724"/>
        <item m="1" x="861"/>
        <item x="73"/>
        <item x="780"/>
        <item x="745"/>
        <item x="563"/>
        <item x="469"/>
        <item x="585"/>
        <item x="416"/>
        <item x="184"/>
        <item x="592"/>
        <item x="185"/>
        <item x="392"/>
        <item m="1" x="855"/>
        <item x="323"/>
        <item x="485"/>
        <item x="186"/>
        <item x="241"/>
        <item x="653"/>
        <item x="508"/>
        <item x="451"/>
        <item x="263"/>
        <item x="633"/>
        <item x="626"/>
        <item x="264"/>
        <item x="340"/>
        <item x="242"/>
        <item x="665"/>
        <item x="370"/>
        <item x="619"/>
        <item x="679"/>
        <item x="371"/>
        <item x="140"/>
        <item x="620"/>
        <item x="486"/>
        <item x="428"/>
        <item x="458"/>
        <item x="755"/>
        <item x="708"/>
        <item x="358"/>
        <item x="798"/>
        <item x="610"/>
        <item x="539"/>
        <item x="141"/>
        <item x="496"/>
        <item x="63"/>
        <item x="791"/>
        <item x="627"/>
        <item x="296"/>
        <item x="393"/>
        <item x="359"/>
        <item x="718"/>
        <item x="817"/>
        <item m="1" x="863"/>
        <item x="540"/>
        <item x="776"/>
        <item x="783"/>
        <item x="74"/>
        <item x="725"/>
        <item x="541"/>
        <item x="142"/>
        <item x="792"/>
        <item x="739"/>
        <item x="473"/>
        <item x="826"/>
        <item x="124"/>
        <item x="666"/>
        <item x="593"/>
        <item x="839"/>
        <item x="125"/>
        <item x="160"/>
        <item x="667"/>
        <item x="726"/>
        <item x="360"/>
        <item x="324"/>
        <item x="546"/>
        <item x="225"/>
        <item x="459"/>
        <item x="200"/>
        <item x="727"/>
        <item x="746"/>
        <item m="1" x="857"/>
        <item x="297"/>
        <item x="654"/>
        <item x="578"/>
        <item x="243"/>
        <item x="417"/>
        <item x="201"/>
        <item x="265"/>
        <item x="668"/>
        <item x="55"/>
        <item x="519"/>
        <item x="126"/>
        <item x="56"/>
        <item x="756"/>
        <item x="542"/>
        <item x="806"/>
        <item x="690"/>
        <item x="202"/>
        <item x="611"/>
        <item x="520"/>
        <item x="699"/>
        <item x="404"/>
        <item x="341"/>
        <item x="543"/>
        <item x="405"/>
        <item x="487"/>
        <item x="509"/>
        <item x="361"/>
        <item x="109"/>
        <item x="298"/>
        <item x="394"/>
        <item x="347"/>
        <item x="621"/>
        <item x="312"/>
        <item x="818"/>
        <item x="700"/>
        <item x="161"/>
        <item x="547"/>
        <item x="470"/>
        <item x="313"/>
        <item x="429"/>
        <item x="571"/>
        <item x="747"/>
        <item x="143"/>
        <item x="601"/>
        <item x="691"/>
        <item x="548"/>
        <item x="381"/>
        <item x="549"/>
        <item x="748"/>
        <item x="325"/>
        <item x="372"/>
        <item x="497"/>
        <item x="749"/>
        <item x="285"/>
        <item x="660"/>
        <item x="823"/>
        <item x="612"/>
        <item x="750"/>
        <item x="362"/>
        <item x="127"/>
        <item x="188"/>
        <item x="460"/>
        <item x="162"/>
        <item x="709"/>
        <item x="586"/>
        <item x="510"/>
        <item x="382"/>
        <item x="719"/>
        <item x="643"/>
        <item x="474"/>
        <item x="799"/>
        <item x="740"/>
        <item x="144"/>
        <item x="67"/>
        <item x="661"/>
        <item x="613"/>
        <item x="819"/>
        <item x="45"/>
        <item x="502"/>
        <item x="93"/>
        <item x="166"/>
        <item x="245"/>
        <item x="189"/>
        <item x="384"/>
        <item x="409"/>
        <item x="254"/>
        <item x="150"/>
        <item x="275"/>
        <item x="193"/>
        <item x="121"/>
        <item x="210"/>
        <item x="256"/>
        <item x="211"/>
        <item x="135"/>
        <item x="151"/>
        <item x="214"/>
        <item x="282"/>
        <item x="467"/>
        <item x="223"/>
        <item x="158"/>
        <item x="187"/>
        <item x="159"/>
        <item x="284"/>
        <item x="224"/>
        <item x="244"/>
        <item x="311"/>
        <item x="326"/>
        <item x="33"/>
        <item x="499"/>
        <item x="328"/>
        <item x="147"/>
        <item x="91"/>
        <item x="82"/>
        <item x="233"/>
        <item x="59"/>
        <item x="61"/>
        <item x="765"/>
        <item x="790"/>
        <item x="734"/>
        <item x="772"/>
        <item x="766"/>
        <item x="295"/>
        <item x="226"/>
        <item x="66"/>
        <item x="163"/>
        <item x="515"/>
        <item x="421"/>
        <item x="410"/>
        <item x="344"/>
        <item x="257"/>
        <item x="234"/>
        <item x="213"/>
        <item x="146"/>
        <item x="139"/>
        <item x="113"/>
        <item x="117"/>
        <item x="110"/>
        <item x="95"/>
        <item x="88"/>
        <item x="65"/>
        <item x="47"/>
        <item x="48"/>
        <item x="50"/>
        <item x="54"/>
        <item x="38"/>
        <item x="41"/>
        <item x="42"/>
        <item x="43"/>
        <item x="21"/>
        <item x="23"/>
        <item x="24"/>
        <item x="25"/>
        <item x="26"/>
        <item x="27"/>
        <item x="28"/>
        <item x="29"/>
        <item x="16"/>
        <item x="18"/>
        <item x="1"/>
        <item x="2"/>
        <item x="3"/>
        <item x="4"/>
        <item x="7"/>
        <item x="8"/>
        <item x="831"/>
        <item x="829"/>
        <item x="807"/>
        <item x="789"/>
        <item x="784"/>
        <item x="781"/>
        <item x="769"/>
        <item x="763"/>
        <item x="732"/>
        <item x="713"/>
        <item x="701"/>
        <item x="703"/>
        <item x="698"/>
        <item x="675"/>
        <item x="677"/>
        <item x="648"/>
        <item x="625"/>
        <item x="534"/>
        <item m="1" x="865"/>
        <item x="523"/>
        <item x="475"/>
        <item x="442"/>
        <item x="435"/>
        <item x="388"/>
        <item x="365"/>
        <item x="342"/>
        <item x="310"/>
        <item x="240"/>
        <item x="112"/>
        <item x="69"/>
        <item m="1" x="854"/>
        <item x="644"/>
        <item x="104"/>
        <item x="17"/>
        <item x="44"/>
        <item x="10"/>
        <item x="32"/>
        <item x="636"/>
        <item x="14"/>
        <item x="574"/>
        <item x="30"/>
        <item x="31"/>
        <item x="6"/>
        <item x="11"/>
        <item x="785"/>
        <item x="847"/>
        <item x="5"/>
        <item x="34"/>
        <item x="717"/>
        <item x="83"/>
        <item x="205"/>
        <item x="9"/>
        <item x="468"/>
        <item x="46"/>
        <item x="841"/>
        <item x="75"/>
        <item x="35"/>
        <item x="0"/>
        <item x="12"/>
        <item x="13"/>
        <item x="19"/>
        <item x="182"/>
        <item x="525"/>
        <item x="830"/>
        <item x="15"/>
        <item x="64"/>
        <item x="357"/>
        <item x="441"/>
        <item x="495"/>
        <item x="603"/>
        <item x="647"/>
        <item x="771"/>
        <item x="822"/>
        <item t="default"/>
      </items>
    </pivotField>
    <pivotField subtotalTop="0" showAll="0"/>
    <pivotField showAll="0"/>
    <pivotField subtotalTop="0" showAll="0"/>
    <pivotField axis="axisRow" subtotalTop="0" showAll="0" sortType="descending">
      <items count="10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t="default" sd="0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</pivotFields>
  <rowFields count="2">
    <field x="4"/>
    <field x="0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Contagem de Título em portuguê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P855" totalsRowShown="0" headerRowDxfId="38" dataDxfId="37" totalsRowDxfId="36">
  <autoFilter ref="A1:P855" xr:uid="{9D1E3310-4496-4043-920B-DBA39AA9EB45}"/>
  <sortState xmlns:xlrd2="http://schemas.microsoft.com/office/spreadsheetml/2017/richdata2" ref="A2:P853">
    <sortCondition ref="N1:N853"/>
  </sortState>
  <tableColumns count="16">
    <tableColumn id="1" xr3:uid="{00000000-0010-0000-0000-000001000000}" name="Título em português" dataDxfId="35" totalsRowDxfId="34"/>
    <tableColumn id="13" xr3:uid="{00000000-0010-0000-0000-00000D000000}" name="Assisti" dataDxfId="33" totalsRowDxfId="32"/>
    <tableColumn id="10" xr3:uid="{00000000-0010-0000-0000-00000A000000}" name="Meu rank" dataDxfId="31" totalsRowDxfId="30"/>
    <tableColumn id="2" xr3:uid="{00000000-0010-0000-0000-000002000000}" name="Diretor" dataDxfId="29" totalsRowDxfId="28"/>
    <tableColumn id="3" xr3:uid="{00000000-0010-0000-0000-000003000000}" name="Ano" dataDxfId="27" totalsRowDxfId="26"/>
    <tableColumn id="4" xr3:uid="{00000000-0010-0000-0000-000004000000}" name="País" dataDxfId="25" totalsRowDxfId="24"/>
    <tableColumn id="5" xr3:uid="{00000000-0010-0000-0000-000005000000}" name="Título original" dataDxfId="23" totalsRowDxfId="22"/>
    <tableColumn id="6" xr3:uid="{00000000-0010-0000-0000-000006000000}" name="Gênero" dataDxfId="21" totalsRowDxfId="20"/>
    <tableColumn id="15" xr3:uid="{29C7B089-E123-4895-8AD9-EBE1E9CF2EC8}" name="Franquia" dataDxfId="19" totalsRowDxfId="18"/>
    <tableColumn id="7" xr3:uid="{00000000-0010-0000-0000-000007000000}" name="AFI" dataDxfId="17" totalsRowDxfId="16"/>
    <tableColumn id="8" xr3:uid="{00000000-0010-0000-0000-000008000000}" name="Rada+" dataDxfId="15" totalsRowDxfId="14"/>
    <tableColumn id="11" xr3:uid="{00000000-0010-0000-0000-00000B000000}" name="Oscar" dataDxfId="13" totalsRowDxfId="12"/>
    <tableColumn id="12" xr3:uid="{00000000-0010-0000-0000-00000C000000}" name="Globo de Ouro" dataDxfId="11" totalsRowDxfId="10"/>
    <tableColumn id="14" xr3:uid="{00000000-0010-0000-0000-00000E000000}" name="IMDB" dataDxfId="9" totalsRowDxfId="8"/>
    <tableColumn id="19" xr3:uid="{00000000-0010-0000-0000-000013000000}" name="ICM" dataDxfId="7" totalsRowDxfId="6"/>
    <tableColumn id="9" xr3:uid="{00000000-0010-0000-0000-000009000000}" name="Total" dataDxfId="5" totalsRowDxfId="4">
      <calculatedColumnFormula>COUNTA(Tabela1[[#This Row],[AFI]:[ICM]])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workbookViewId="0">
      <selection activeCell="C3" sqref="C3"/>
    </sheetView>
  </sheetViews>
  <sheetFormatPr defaultRowHeight="14"/>
  <cols>
    <col min="1" max="1" width="5.75" customWidth="1"/>
    <col min="2" max="2" width="11" customWidth="1"/>
    <col min="3" max="3" width="33.58203125" bestFit="1" customWidth="1"/>
    <col min="4" max="4" width="4" customWidth="1"/>
  </cols>
  <sheetData>
    <row r="1" spans="1:4" ht="65.25" customHeight="1">
      <c r="C1" s="36" t="s">
        <v>1527</v>
      </c>
    </row>
    <row r="2" spans="1:4">
      <c r="A2" s="20"/>
      <c r="B2" s="20"/>
      <c r="C2" s="20"/>
      <c r="D2" s="20"/>
    </row>
    <row r="3" spans="1:4">
      <c r="A3" s="20"/>
      <c r="B3" s="22" t="s">
        <v>1479</v>
      </c>
      <c r="C3" s="30" t="s">
        <v>306</v>
      </c>
      <c r="D3" s="20"/>
    </row>
    <row r="4" spans="1:4">
      <c r="A4" s="20"/>
      <c r="B4" s="20"/>
      <c r="C4" s="20"/>
      <c r="D4" s="20"/>
    </row>
    <row r="5" spans="1:4" ht="14.5">
      <c r="A5" s="20"/>
      <c r="B5" s="22" t="s">
        <v>1480</v>
      </c>
      <c r="C5" s="23" t="str">
        <f>VLOOKUP(C3,Tabela1[],7,0)</f>
        <v>Shutter island</v>
      </c>
      <c r="D5" s="20"/>
    </row>
    <row r="6" spans="1:4" ht="14.5">
      <c r="A6" s="20"/>
      <c r="B6" s="22" t="s">
        <v>1481</v>
      </c>
      <c r="C6" s="23" t="str">
        <f>VLOOKUP(C3,Tabela1[],4,0)</f>
        <v>Martin Scorsese</v>
      </c>
      <c r="D6" s="20"/>
    </row>
    <row r="7" spans="1:4" ht="14.5">
      <c r="A7" s="20"/>
      <c r="B7" s="22" t="s">
        <v>1482</v>
      </c>
      <c r="C7" s="23">
        <f>VLOOKUP(C3,Tabela1[],5,0)</f>
        <v>2010</v>
      </c>
      <c r="D7" s="20"/>
    </row>
    <row r="8" spans="1:4" ht="14.5">
      <c r="A8" s="20"/>
      <c r="B8" s="22" t="s">
        <v>1483</v>
      </c>
      <c r="C8" s="23" t="str">
        <f>VLOOKUP(C3,Tabela1[],8,0)</f>
        <v>Drama</v>
      </c>
      <c r="D8" s="20"/>
    </row>
    <row r="9" spans="1:4" ht="14.5">
      <c r="A9" s="20"/>
      <c r="B9" s="22" t="s">
        <v>1484</v>
      </c>
      <c r="C9" s="23" t="str">
        <f>VLOOKUP(C3,Tabela1[],6,0)</f>
        <v>EUA</v>
      </c>
      <c r="D9" s="20"/>
    </row>
    <row r="10" spans="1:4">
      <c r="A10" s="20"/>
      <c r="B10" s="20"/>
      <c r="C10" s="20"/>
      <c r="D10" s="20"/>
    </row>
    <row r="11" spans="1:4" ht="14.5">
      <c r="A11" s="20"/>
      <c r="B11" s="22" t="s">
        <v>1485</v>
      </c>
      <c r="C11" s="24" t="str">
        <f>IF(VLOOKUP($C$3,Tabela1[],10,0)=0,"",VLOOKUP(C3,Tabela1[],10,0)&amp;"ª posição")</f>
        <v/>
      </c>
      <c r="D11" s="20"/>
    </row>
    <row r="12" spans="1:4" ht="14.5">
      <c r="A12" s="20"/>
      <c r="B12" s="22" t="s">
        <v>1487</v>
      </c>
      <c r="C12" s="24" t="str">
        <f>IF(VLOOKUP($C$3,Tabela1[],13,0)=0,"","Em " &amp; VLOOKUP(C3,Tabela1[],13,0))</f>
        <v/>
      </c>
      <c r="D12" s="20"/>
    </row>
    <row r="13" spans="1:4" ht="14.5">
      <c r="A13" s="20"/>
      <c r="B13" s="22" t="s">
        <v>1491</v>
      </c>
      <c r="C13" s="24" t="str">
        <f>IF(VLOOKUP($C$3,Tabela1[],14,0)=0,"",VLOOKUP(C3,Tabela1[],14,0)&amp; "ª posição")</f>
        <v>156ª posição</v>
      </c>
      <c r="D13" s="20"/>
    </row>
    <row r="14" spans="1:4" ht="14.5">
      <c r="A14" s="20"/>
      <c r="B14" s="22" t="s">
        <v>1486</v>
      </c>
      <c r="C14" s="24" t="str">
        <f>IF(VLOOKUP($C$3,Tabela1[],12,0)=0,"","Em " &amp; VLOOKUP(C3,Tabela1[],12,0))</f>
        <v/>
      </c>
      <c r="D14" s="20"/>
    </row>
    <row r="15" spans="1:4" ht="14.5">
      <c r="A15" s="20"/>
      <c r="B15" s="22" t="s">
        <v>1661</v>
      </c>
      <c r="C15" s="24" t="str">
        <f>IF(VLOOKUP($C$3,Tabela1[],15,0)=0,"",VLOOKUP(C3,Tabela1[],15,0)&amp; "ª posição")</f>
        <v>75ª posição</v>
      </c>
      <c r="D15" s="20"/>
    </row>
    <row r="16" spans="1:4" ht="14.5">
      <c r="A16" s="20"/>
      <c r="B16" s="22" t="s">
        <v>1490</v>
      </c>
      <c r="C16" s="24" t="str">
        <f>IF(VLOOKUP($C$3,Tabela1[],11,0)=0,"","Grupo " &amp; VLOOKUP(C3,Tabela1[],11,0))</f>
        <v>Grupo A</v>
      </c>
      <c r="D16" s="20"/>
    </row>
    <row r="17" spans="1:4">
      <c r="A17" s="20"/>
      <c r="B17" s="20"/>
      <c r="C17" s="20"/>
      <c r="D17" s="20"/>
    </row>
    <row r="18" spans="1:4">
      <c r="A18" s="20"/>
      <c r="B18" s="22" t="s">
        <v>1494</v>
      </c>
      <c r="C18" s="25" t="str">
        <f>IF(VLOOKUP($C$3,Tabela1[],2,0)=0,"Não",VLOOKUP(C3,Tabela1[],2,0))</f>
        <v>Não</v>
      </c>
      <c r="D18" s="20"/>
    </row>
    <row r="19" spans="1:4">
      <c r="A19" s="20"/>
      <c r="B19" s="22" t="s">
        <v>1495</v>
      </c>
      <c r="C19" s="25" t="str">
        <f>IF(VLOOKUP($C$3,Tabela1[],3,0)=0,"",VLOOKUP(C3,Tabela1[],3,0))</f>
        <v/>
      </c>
      <c r="D19" s="20"/>
    </row>
    <row r="20" spans="1:4">
      <c r="A20" s="20"/>
      <c r="B20" s="20"/>
      <c r="C20" s="20"/>
      <c r="D20" s="20"/>
    </row>
    <row r="21" spans="1:4">
      <c r="A21" s="20"/>
      <c r="B21" s="20"/>
      <c r="C21" s="20"/>
      <c r="D21" s="2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Filmes!$A$2:$A$855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55"/>
  <sheetViews>
    <sheetView showGridLines="0" tabSelected="1" workbookViewId="0">
      <pane ySplit="1" topLeftCell="A835" activePane="bottomLeft" state="frozen"/>
      <selection pane="bottomLeft" activeCell="A847" sqref="A847"/>
    </sheetView>
  </sheetViews>
  <sheetFormatPr defaultColWidth="9" defaultRowHeight="12.5"/>
  <cols>
    <col min="1" max="1" width="38" style="1" bestFit="1" customWidth="1"/>
    <col min="2" max="2" width="8.25" style="1" customWidth="1"/>
    <col min="3" max="3" width="11.08203125" style="1" customWidth="1"/>
    <col min="4" max="4" width="26.25" style="1" customWidth="1"/>
    <col min="5" max="5" width="8" style="2" bestFit="1" customWidth="1"/>
    <col min="6" max="6" width="16.58203125" style="2" bestFit="1" customWidth="1"/>
    <col min="7" max="7" width="27.25" style="1" customWidth="1"/>
    <col min="8" max="8" width="10.83203125" style="2" bestFit="1" customWidth="1"/>
    <col min="9" max="9" width="19" style="2" bestFit="1" customWidth="1"/>
    <col min="10" max="10" width="5.5" style="2" bestFit="1" customWidth="1"/>
    <col min="11" max="11" width="8" style="2" bestFit="1" customWidth="1"/>
    <col min="12" max="12" width="7.33203125" style="1" bestFit="1" customWidth="1"/>
    <col min="13" max="13" width="14.5" style="1" bestFit="1" customWidth="1"/>
    <col min="14" max="14" width="7" style="1" bestFit="1" customWidth="1"/>
    <col min="15" max="15" width="5.83203125" style="1" customWidth="1"/>
    <col min="16" max="16" width="6.83203125" style="1" bestFit="1" customWidth="1"/>
    <col min="17" max="1010" width="8.75" style="1" customWidth="1"/>
    <col min="1011" max="1011" width="9" style="1" customWidth="1"/>
    <col min="1012" max="16384" width="9" style="1"/>
  </cols>
  <sheetData>
    <row r="1" spans="1:17" s="33" customFormat="1" ht="13">
      <c r="A1" s="33" t="s">
        <v>273</v>
      </c>
      <c r="B1" s="33" t="s">
        <v>1493</v>
      </c>
      <c r="C1" s="33" t="s">
        <v>1501</v>
      </c>
      <c r="D1" s="33" t="s">
        <v>274</v>
      </c>
      <c r="E1" s="34" t="s">
        <v>275</v>
      </c>
      <c r="F1" s="34" t="s">
        <v>276</v>
      </c>
      <c r="G1" s="33" t="s">
        <v>277</v>
      </c>
      <c r="H1" s="34" t="s">
        <v>278</v>
      </c>
      <c r="I1" s="34" t="s">
        <v>1932</v>
      </c>
      <c r="J1" s="35" t="s">
        <v>1135</v>
      </c>
      <c r="K1" s="35" t="s">
        <v>1176</v>
      </c>
      <c r="L1" s="35" t="s">
        <v>1178</v>
      </c>
      <c r="M1" s="35" t="s">
        <v>1296</v>
      </c>
      <c r="N1" s="35" t="s">
        <v>1492</v>
      </c>
      <c r="O1" s="35" t="s">
        <v>1657</v>
      </c>
      <c r="P1" s="35" t="s">
        <v>1177</v>
      </c>
      <c r="Q1" s="4"/>
    </row>
    <row r="2" spans="1:17">
      <c r="A2" s="1" t="s">
        <v>2041</v>
      </c>
      <c r="B2" s="2"/>
      <c r="C2" s="2"/>
      <c r="D2" s="1" t="s">
        <v>2043</v>
      </c>
      <c r="E2" s="2">
        <v>2020</v>
      </c>
      <c r="F2" s="2" t="s">
        <v>2042</v>
      </c>
      <c r="G2" s="31" t="s">
        <v>2044</v>
      </c>
      <c r="H2" s="2" t="s">
        <v>4</v>
      </c>
      <c r="K2" s="2" t="s">
        <v>1489</v>
      </c>
      <c r="L2" s="2"/>
      <c r="M2" s="2"/>
      <c r="N2" s="2"/>
      <c r="O2" s="2"/>
      <c r="P2" s="2">
        <f>COUNTA(Tabela1[[#This Row],[AFI]:[ICM]])</f>
        <v>1</v>
      </c>
    </row>
    <row r="3" spans="1:17">
      <c r="A3" s="1" t="s">
        <v>1863</v>
      </c>
      <c r="B3" s="2"/>
      <c r="C3" s="2"/>
      <c r="D3" s="1" t="s">
        <v>228</v>
      </c>
      <c r="E3" s="2">
        <v>2019</v>
      </c>
      <c r="F3" s="2" t="s">
        <v>280</v>
      </c>
      <c r="G3" s="1" t="s">
        <v>1863</v>
      </c>
      <c r="H3" s="2" t="s">
        <v>6</v>
      </c>
      <c r="L3" s="2"/>
      <c r="M3" s="2"/>
      <c r="N3" s="2">
        <v>98</v>
      </c>
      <c r="O3" s="7"/>
      <c r="P3" s="2">
        <f>COUNTA(Tabela1[[#This Row],[AFI]:[ICM]])</f>
        <v>1</v>
      </c>
    </row>
    <row r="4" spans="1:17">
      <c r="A4" s="1" t="s">
        <v>1867</v>
      </c>
      <c r="B4" s="2"/>
      <c r="C4" s="2"/>
      <c r="D4" s="1" t="s">
        <v>1868</v>
      </c>
      <c r="E4" s="2">
        <v>2019</v>
      </c>
      <c r="F4" s="2" t="s">
        <v>280</v>
      </c>
      <c r="G4" s="31" t="s">
        <v>1867</v>
      </c>
      <c r="H4" s="2" t="s">
        <v>5</v>
      </c>
      <c r="L4" s="2"/>
      <c r="M4" s="2"/>
      <c r="N4" s="2"/>
      <c r="O4" s="2"/>
      <c r="P4" s="2">
        <f>COUNTA(Tabela1[[#This Row],[AFI]:[ICM]])</f>
        <v>0</v>
      </c>
    </row>
    <row r="5" spans="1:17">
      <c r="A5" s="1" t="s">
        <v>1864</v>
      </c>
      <c r="B5" s="2"/>
      <c r="C5" s="2"/>
      <c r="D5" s="1" t="s">
        <v>257</v>
      </c>
      <c r="E5" s="2">
        <v>2019</v>
      </c>
      <c r="F5" s="2" t="s">
        <v>280</v>
      </c>
      <c r="G5" s="1" t="s">
        <v>1865</v>
      </c>
      <c r="H5" s="2" t="s">
        <v>5</v>
      </c>
      <c r="L5" s="2"/>
      <c r="M5" s="2"/>
      <c r="N5" s="2">
        <v>60</v>
      </c>
      <c r="O5" s="2"/>
      <c r="P5" s="2">
        <f>COUNTA(Tabela1[[#This Row],[AFI]:[ICM]])</f>
        <v>1</v>
      </c>
    </row>
    <row r="6" spans="1:17">
      <c r="A6" s="1" t="s">
        <v>1861</v>
      </c>
      <c r="B6" s="2"/>
      <c r="C6" s="2"/>
      <c r="D6" s="1" t="s">
        <v>77</v>
      </c>
      <c r="E6" s="2">
        <v>2019</v>
      </c>
      <c r="F6" s="2" t="s">
        <v>280</v>
      </c>
      <c r="G6" s="1" t="s">
        <v>1862</v>
      </c>
      <c r="H6" s="2" t="s">
        <v>4</v>
      </c>
      <c r="K6" s="2" t="s">
        <v>1489</v>
      </c>
      <c r="L6" s="2"/>
      <c r="M6" s="2"/>
      <c r="N6" s="2"/>
      <c r="O6" s="2"/>
      <c r="P6" s="2">
        <f>COUNTA(Tabela1[[#This Row],[AFI]:[ICM]])</f>
        <v>1</v>
      </c>
    </row>
    <row r="7" spans="1:17">
      <c r="A7" s="1" t="s">
        <v>2051</v>
      </c>
      <c r="B7" s="2"/>
      <c r="C7" s="2"/>
      <c r="D7" s="1" t="s">
        <v>1453</v>
      </c>
      <c r="E7" s="2">
        <v>2019</v>
      </c>
      <c r="F7" s="2" t="s">
        <v>280</v>
      </c>
      <c r="G7" s="1" t="s">
        <v>2051</v>
      </c>
      <c r="H7" s="2" t="s">
        <v>1</v>
      </c>
      <c r="L7" s="2"/>
      <c r="M7" s="2"/>
      <c r="N7" s="2">
        <v>202</v>
      </c>
      <c r="O7" s="7"/>
      <c r="P7" s="2">
        <f>COUNTA(Tabela1[[#This Row],[AFI]:[ICM]])</f>
        <v>1</v>
      </c>
    </row>
    <row r="8" spans="1:17">
      <c r="A8" s="1" t="s">
        <v>2052</v>
      </c>
      <c r="B8" s="2"/>
      <c r="C8" s="2"/>
      <c r="D8" s="1" t="s">
        <v>2053</v>
      </c>
      <c r="E8" s="2">
        <v>2019</v>
      </c>
      <c r="F8" s="2" t="s">
        <v>280</v>
      </c>
      <c r="G8" s="1" t="s">
        <v>2052</v>
      </c>
      <c r="H8" s="2" t="s">
        <v>0</v>
      </c>
      <c r="L8" s="2"/>
      <c r="M8" s="2"/>
      <c r="N8" s="2">
        <v>185</v>
      </c>
      <c r="O8" s="7"/>
      <c r="P8" s="2">
        <f>COUNTA(Tabela1[[#This Row],[AFI]:[ICM]])</f>
        <v>1</v>
      </c>
    </row>
    <row r="9" spans="1:17">
      <c r="A9" s="1" t="s">
        <v>1859</v>
      </c>
      <c r="B9" s="2"/>
      <c r="C9" s="2"/>
      <c r="D9" s="1" t="s">
        <v>170</v>
      </c>
      <c r="E9" s="2">
        <v>2019</v>
      </c>
      <c r="F9" s="2" t="s">
        <v>280</v>
      </c>
      <c r="G9" s="1" t="s">
        <v>1860</v>
      </c>
      <c r="H9" s="2" t="s">
        <v>4</v>
      </c>
      <c r="K9" s="2" t="s">
        <v>1488</v>
      </c>
      <c r="L9" s="2"/>
      <c r="M9" s="2"/>
      <c r="N9" s="2"/>
      <c r="O9" s="2"/>
      <c r="P9" s="7">
        <f>COUNTA(Tabela1[[#This Row],[AFI]:[ICM]])</f>
        <v>1</v>
      </c>
    </row>
    <row r="10" spans="1:17">
      <c r="A10" s="1" t="s">
        <v>1866</v>
      </c>
      <c r="B10" s="2"/>
      <c r="C10" s="2"/>
      <c r="D10" s="1" t="s">
        <v>1869</v>
      </c>
      <c r="E10" s="2">
        <v>2019</v>
      </c>
      <c r="F10" s="2" t="s">
        <v>1557</v>
      </c>
      <c r="G10" s="31" t="s">
        <v>1896</v>
      </c>
      <c r="H10" s="2" t="s">
        <v>4</v>
      </c>
      <c r="K10" s="2" t="s">
        <v>1488</v>
      </c>
      <c r="L10" s="2"/>
      <c r="M10" s="2"/>
      <c r="N10" s="2">
        <v>30</v>
      </c>
      <c r="O10" s="2"/>
      <c r="P10" s="2">
        <f>COUNTA(Tabela1[[#This Row],[AFI]:[ICM]])</f>
        <v>2</v>
      </c>
    </row>
    <row r="11" spans="1:17">
      <c r="A11" s="1" t="s">
        <v>2054</v>
      </c>
      <c r="B11" s="2"/>
      <c r="C11" s="2"/>
      <c r="D11" s="1" t="s">
        <v>2055</v>
      </c>
      <c r="E11" s="2">
        <v>2019</v>
      </c>
      <c r="F11" s="2" t="s">
        <v>371</v>
      </c>
      <c r="G11" s="1" t="s">
        <v>2056</v>
      </c>
      <c r="H11" s="2" t="s">
        <v>4</v>
      </c>
      <c r="L11" s="2"/>
      <c r="M11" s="2"/>
      <c r="N11" s="2">
        <v>237</v>
      </c>
      <c r="O11" s="2"/>
      <c r="P11" s="2">
        <f>COUNTA(Tabela1[[#This Row],[AFI]:[ICM]])</f>
        <v>1</v>
      </c>
    </row>
    <row r="12" spans="1:17">
      <c r="A12" s="1" t="s">
        <v>2057</v>
      </c>
      <c r="B12" s="2"/>
      <c r="C12" s="2"/>
      <c r="D12" s="1" t="s">
        <v>2058</v>
      </c>
      <c r="E12" s="2">
        <v>2019</v>
      </c>
      <c r="F12" s="2" t="s">
        <v>280</v>
      </c>
      <c r="G12" s="1" t="s">
        <v>2059</v>
      </c>
      <c r="H12" s="2" t="s">
        <v>5</v>
      </c>
      <c r="L12" s="2"/>
      <c r="M12" s="2"/>
      <c r="N12" s="2">
        <v>75</v>
      </c>
      <c r="O12" s="7"/>
      <c r="P12" s="2">
        <f>COUNTA(Tabela1[[#This Row],[AFI]:[ICM]])</f>
        <v>1</v>
      </c>
    </row>
    <row r="13" spans="1:17">
      <c r="A13" s="1" t="s">
        <v>2060</v>
      </c>
      <c r="B13" s="2"/>
      <c r="C13" s="2"/>
      <c r="D13" s="1" t="s">
        <v>2061</v>
      </c>
      <c r="E13" s="2">
        <v>2018</v>
      </c>
      <c r="F13" s="2" t="s">
        <v>1456</v>
      </c>
      <c r="G13" s="1" t="s">
        <v>2062</v>
      </c>
      <c r="H13" s="2" t="s">
        <v>8</v>
      </c>
      <c r="L13" s="2"/>
      <c r="M13" s="2"/>
      <c r="N13" s="2">
        <v>192</v>
      </c>
      <c r="O13" s="7"/>
      <c r="P13" s="2">
        <f>COUNTA(Tabela1[[#This Row],[AFI]:[ICM]])</f>
        <v>1</v>
      </c>
    </row>
    <row r="14" spans="1:17">
      <c r="A14" s="1" t="s">
        <v>2047</v>
      </c>
      <c r="B14" s="2"/>
      <c r="C14" s="2"/>
      <c r="D14" s="1" t="s">
        <v>2048</v>
      </c>
      <c r="E14" s="2">
        <v>2018</v>
      </c>
      <c r="F14" s="2" t="s">
        <v>280</v>
      </c>
      <c r="G14" s="1" t="s">
        <v>2047</v>
      </c>
      <c r="H14" s="2" t="s">
        <v>5</v>
      </c>
      <c r="L14" s="2"/>
      <c r="M14" s="7"/>
      <c r="N14" s="2"/>
      <c r="O14" s="7"/>
      <c r="P14" s="2">
        <f>COUNTA(Tabela1[[#This Row],[AFI]:[ICM]])</f>
        <v>0</v>
      </c>
    </row>
    <row r="15" spans="1:17">
      <c r="A15" s="1" t="s">
        <v>2063</v>
      </c>
      <c r="B15" s="2"/>
      <c r="C15" s="2"/>
      <c r="D15" s="1" t="s">
        <v>43</v>
      </c>
      <c r="E15" s="2">
        <v>2018</v>
      </c>
      <c r="F15" s="2" t="s">
        <v>280</v>
      </c>
      <c r="G15" s="1" t="s">
        <v>2063</v>
      </c>
      <c r="H15" s="2" t="s">
        <v>4</v>
      </c>
      <c r="L15" s="2"/>
      <c r="M15" s="2">
        <v>2019</v>
      </c>
      <c r="N15" s="2"/>
      <c r="O15" s="2"/>
      <c r="P15" s="2">
        <f>COUNTA(Tabela1[[#This Row],[AFI]:[ICM]])</f>
        <v>1</v>
      </c>
    </row>
    <row r="16" spans="1:17">
      <c r="A16" s="1" t="s">
        <v>2064</v>
      </c>
      <c r="B16" s="2"/>
      <c r="C16" s="2"/>
      <c r="D16" s="1" t="s">
        <v>2065</v>
      </c>
      <c r="E16" s="2">
        <v>2018</v>
      </c>
      <c r="F16" s="2" t="s">
        <v>2066</v>
      </c>
      <c r="G16" s="1" t="s">
        <v>2067</v>
      </c>
      <c r="H16" s="2" t="s">
        <v>4</v>
      </c>
      <c r="L16" s="2"/>
      <c r="M16" s="2"/>
      <c r="N16" s="2">
        <v>84</v>
      </c>
      <c r="O16" s="7"/>
      <c r="P16" s="2">
        <f>COUNTA(Tabela1[[#This Row],[AFI]:[ICM]])</f>
        <v>1</v>
      </c>
    </row>
    <row r="17" spans="1:16">
      <c r="A17" s="1" t="s">
        <v>2124</v>
      </c>
      <c r="B17" s="2"/>
      <c r="C17" s="2"/>
      <c r="D17" s="1" t="s">
        <v>71</v>
      </c>
      <c r="E17" s="2">
        <v>2018</v>
      </c>
      <c r="F17" s="2" t="s">
        <v>280</v>
      </c>
      <c r="G17" s="1" t="s">
        <v>2125</v>
      </c>
      <c r="H17" s="2" t="s">
        <v>8</v>
      </c>
      <c r="L17" s="2"/>
      <c r="M17" s="2"/>
      <c r="N17" s="2"/>
      <c r="O17" s="2"/>
      <c r="P17" s="2">
        <f>COUNTA(Tabela1[[#This Row],[AFI]:[ICM]])</f>
        <v>0</v>
      </c>
    </row>
    <row r="18" spans="1:16">
      <c r="A18" s="1" t="s">
        <v>1963</v>
      </c>
      <c r="B18" s="2"/>
      <c r="C18" s="2"/>
      <c r="D18" s="1" t="s">
        <v>1965</v>
      </c>
      <c r="E18" s="2">
        <v>2018</v>
      </c>
      <c r="F18" s="2" t="s">
        <v>280</v>
      </c>
      <c r="G18" s="1" t="s">
        <v>1964</v>
      </c>
      <c r="H18" s="2" t="s">
        <v>4</v>
      </c>
      <c r="L18" s="2">
        <v>2019</v>
      </c>
      <c r="M18" s="2"/>
      <c r="N18" s="2">
        <v>130</v>
      </c>
      <c r="O18" s="2"/>
      <c r="P18" s="2">
        <f>COUNTA(Tabela1[[#This Row],[AFI]:[ICM]])</f>
        <v>2</v>
      </c>
    </row>
    <row r="19" spans="1:16">
      <c r="A19" s="1" t="s">
        <v>2068</v>
      </c>
      <c r="B19" s="2"/>
      <c r="C19" s="2"/>
      <c r="D19" s="1" t="s">
        <v>2069</v>
      </c>
      <c r="E19" s="2">
        <v>2018</v>
      </c>
      <c r="F19" s="2" t="s">
        <v>280</v>
      </c>
      <c r="G19" s="31" t="s">
        <v>2070</v>
      </c>
      <c r="H19" s="2" t="s">
        <v>0</v>
      </c>
      <c r="L19" s="2"/>
      <c r="M19" s="2"/>
      <c r="N19" s="2">
        <v>67</v>
      </c>
      <c r="O19" s="2"/>
      <c r="P19" s="2">
        <f>COUNTA(Tabela1[[#This Row],[AFI]:[ICM]])</f>
        <v>1</v>
      </c>
    </row>
    <row r="20" spans="1:16">
      <c r="A20" s="1" t="s">
        <v>1897</v>
      </c>
      <c r="B20" s="2"/>
      <c r="C20" s="2"/>
      <c r="D20" s="1" t="s">
        <v>1898</v>
      </c>
      <c r="E20" s="2">
        <v>2018</v>
      </c>
      <c r="F20" s="2" t="s">
        <v>280</v>
      </c>
      <c r="G20" s="31" t="s">
        <v>1899</v>
      </c>
      <c r="H20" s="2" t="s">
        <v>5</v>
      </c>
      <c r="I20" s="2" t="s">
        <v>1933</v>
      </c>
      <c r="L20" s="2"/>
      <c r="M20" s="2"/>
      <c r="N20" s="2">
        <v>64</v>
      </c>
      <c r="O20" s="2"/>
      <c r="P20" s="2">
        <f>COUNTA(Tabela1[[#This Row],[AFI]:[ICM]])</f>
        <v>1</v>
      </c>
    </row>
    <row r="21" spans="1:16">
      <c r="A21" s="1" t="s">
        <v>2071</v>
      </c>
      <c r="B21" s="2"/>
      <c r="C21" s="2"/>
      <c r="D21" s="1" t="s">
        <v>97</v>
      </c>
      <c r="E21" s="2">
        <v>2017</v>
      </c>
      <c r="F21" s="2" t="s">
        <v>280</v>
      </c>
      <c r="G21" s="1" t="s">
        <v>2072</v>
      </c>
      <c r="H21" s="2" t="s">
        <v>4</v>
      </c>
      <c r="L21" s="2">
        <v>2018</v>
      </c>
      <c r="M21" s="5"/>
      <c r="N21" s="2"/>
      <c r="O21" s="2"/>
      <c r="P21" s="2">
        <f>COUNTA(Tabela1[[#This Row],[AFI]:[ICM]])</f>
        <v>1</v>
      </c>
    </row>
    <row r="22" spans="1:16">
      <c r="A22" s="1" t="s">
        <v>1375</v>
      </c>
      <c r="B22" s="2"/>
      <c r="C22" s="2"/>
      <c r="D22" s="1" t="s">
        <v>1571</v>
      </c>
      <c r="E22" s="2">
        <v>2017</v>
      </c>
      <c r="F22" s="2" t="s">
        <v>280</v>
      </c>
      <c r="G22" s="1" t="s">
        <v>1570</v>
      </c>
      <c r="H22" s="2" t="s">
        <v>10</v>
      </c>
      <c r="L22" s="2"/>
      <c r="M22" s="2"/>
      <c r="N22" s="2"/>
      <c r="O22" s="2"/>
      <c r="P22" s="2">
        <f>COUNTA(Tabela1[[#This Row],[AFI]:[ICM]])</f>
        <v>0</v>
      </c>
    </row>
    <row r="23" spans="1:16">
      <c r="A23" s="1" t="s">
        <v>1914</v>
      </c>
      <c r="B23" s="2"/>
      <c r="C23" s="2"/>
      <c r="D23" s="1" t="s">
        <v>52</v>
      </c>
      <c r="E23" s="2">
        <v>2017</v>
      </c>
      <c r="F23" s="2" t="s">
        <v>1915</v>
      </c>
      <c r="G23" s="1" t="s">
        <v>1914</v>
      </c>
      <c r="H23" s="2" t="s">
        <v>6</v>
      </c>
      <c r="K23" s="2" t="s">
        <v>1489</v>
      </c>
      <c r="L23" s="2"/>
      <c r="M23" s="2"/>
      <c r="N23" s="2"/>
      <c r="O23" s="2"/>
      <c r="P23" s="2">
        <f>COUNTA(Tabela1[[#This Row],[AFI]:[ICM]])</f>
        <v>1</v>
      </c>
    </row>
    <row r="24" spans="1:16">
      <c r="A24" s="1" t="s">
        <v>1393</v>
      </c>
      <c r="B24" s="2"/>
      <c r="C24" s="2"/>
      <c r="D24" s="1" t="s">
        <v>1453</v>
      </c>
      <c r="E24" s="2">
        <v>2017</v>
      </c>
      <c r="F24" s="2" t="s">
        <v>280</v>
      </c>
      <c r="G24" s="1" t="s">
        <v>1393</v>
      </c>
      <c r="H24" s="2" t="s">
        <v>1</v>
      </c>
      <c r="I24" s="2" t="s">
        <v>1934</v>
      </c>
      <c r="L24" s="2"/>
      <c r="M24" s="2"/>
      <c r="N24" s="2">
        <v>217</v>
      </c>
      <c r="O24" s="2"/>
      <c r="P24" s="7">
        <f>COUNTA(Tabela1[[#This Row],[AFI]:[ICM]])</f>
        <v>1</v>
      </c>
    </row>
    <row r="25" spans="1:16">
      <c r="A25" s="1" t="s">
        <v>1879</v>
      </c>
      <c r="B25" s="2"/>
      <c r="C25" s="2"/>
      <c r="D25" s="1" t="s">
        <v>1880</v>
      </c>
      <c r="E25" s="2">
        <v>2017</v>
      </c>
      <c r="F25" s="2" t="s">
        <v>327</v>
      </c>
      <c r="G25" s="1" t="s">
        <v>1881</v>
      </c>
      <c r="H25" s="2" t="s">
        <v>4</v>
      </c>
      <c r="K25" s="2" t="s">
        <v>1488</v>
      </c>
      <c r="L25" s="2"/>
      <c r="M25" s="2"/>
      <c r="N25" s="2"/>
      <c r="O25" s="2"/>
      <c r="P25" s="2">
        <f>COUNTA(Tabela1[[#This Row],[AFI]:[ICM]])</f>
        <v>1</v>
      </c>
    </row>
    <row r="26" spans="1:16">
      <c r="A26" s="1" t="s">
        <v>1916</v>
      </c>
      <c r="B26" s="2"/>
      <c r="C26" s="2"/>
      <c r="D26" s="1" t="s">
        <v>1321</v>
      </c>
      <c r="E26" s="2">
        <v>2017</v>
      </c>
      <c r="F26" s="2" t="s">
        <v>1915</v>
      </c>
      <c r="G26" s="1" t="s">
        <v>1917</v>
      </c>
      <c r="H26" s="2" t="s">
        <v>6</v>
      </c>
      <c r="K26" s="2" t="s">
        <v>1489</v>
      </c>
      <c r="L26" s="2"/>
      <c r="M26" s="7"/>
      <c r="N26" s="2"/>
      <c r="O26" s="2"/>
      <c r="P26" s="2">
        <f>COUNTA(Tabela1[[#This Row],[AFI]:[ICM]])</f>
        <v>1</v>
      </c>
    </row>
    <row r="27" spans="1:16">
      <c r="A27" s="1" t="s">
        <v>1876</v>
      </c>
      <c r="B27" s="2"/>
      <c r="C27" s="2"/>
      <c r="D27" s="1" t="s">
        <v>1878</v>
      </c>
      <c r="E27" s="2">
        <v>2017</v>
      </c>
      <c r="F27" s="2" t="s">
        <v>327</v>
      </c>
      <c r="G27" s="1" t="s">
        <v>1877</v>
      </c>
      <c r="H27" s="2" t="s">
        <v>4</v>
      </c>
      <c r="K27" s="2" t="s">
        <v>1489</v>
      </c>
      <c r="L27" s="2"/>
      <c r="M27" s="2"/>
      <c r="N27" s="2"/>
      <c r="O27" s="2"/>
      <c r="P27" s="2">
        <f>COUNTA(Tabela1[[#This Row],[AFI]:[ICM]])</f>
        <v>1</v>
      </c>
    </row>
    <row r="28" spans="1:16">
      <c r="A28" s="1" t="s">
        <v>1873</v>
      </c>
      <c r="B28" s="2"/>
      <c r="C28" s="2"/>
      <c r="D28" s="1" t="s">
        <v>1874</v>
      </c>
      <c r="E28" s="2">
        <v>2017</v>
      </c>
      <c r="F28" s="2" t="s">
        <v>439</v>
      </c>
      <c r="G28" s="1" t="s">
        <v>1875</v>
      </c>
      <c r="H28" s="2" t="s">
        <v>5</v>
      </c>
      <c r="L28" s="2"/>
      <c r="M28" s="2"/>
      <c r="N28" s="2"/>
      <c r="O28" s="7"/>
      <c r="P28" s="2">
        <f>COUNTA(Tabela1[[#This Row],[AFI]:[ICM]])</f>
        <v>0</v>
      </c>
    </row>
    <row r="29" spans="1:16">
      <c r="A29" s="1" t="s">
        <v>1971</v>
      </c>
      <c r="B29" s="2"/>
      <c r="C29" s="2"/>
      <c r="D29" s="1" t="s">
        <v>20</v>
      </c>
      <c r="E29" s="2">
        <v>2017</v>
      </c>
      <c r="F29" s="2" t="s">
        <v>280</v>
      </c>
      <c r="G29" s="1" t="s">
        <v>1971</v>
      </c>
      <c r="H29" s="2" t="s">
        <v>4</v>
      </c>
      <c r="K29" s="2" t="s">
        <v>1488</v>
      </c>
      <c r="L29" s="2"/>
      <c r="M29" s="2"/>
      <c r="N29" s="2"/>
      <c r="O29" s="2"/>
      <c r="P29" s="2">
        <f>COUNTA(Tabela1[[#This Row],[AFI]:[ICM]])</f>
        <v>1</v>
      </c>
    </row>
    <row r="30" spans="1:16">
      <c r="A30" s="1" t="s">
        <v>1882</v>
      </c>
      <c r="B30" s="2"/>
      <c r="C30" s="2"/>
      <c r="D30" s="1" t="s">
        <v>1886</v>
      </c>
      <c r="E30" s="2">
        <v>2017</v>
      </c>
      <c r="F30" s="2" t="s">
        <v>280</v>
      </c>
      <c r="G30" s="1" t="s">
        <v>1887</v>
      </c>
      <c r="H30" s="2" t="s">
        <v>8</v>
      </c>
      <c r="K30" s="2" t="s">
        <v>1489</v>
      </c>
      <c r="L30" s="2"/>
      <c r="M30" s="2"/>
      <c r="N30" s="2"/>
      <c r="O30" s="7"/>
      <c r="P30" s="2">
        <f>COUNTA(Tabela1[[#This Row],[AFI]:[ICM]])</f>
        <v>1</v>
      </c>
    </row>
    <row r="31" spans="1:16">
      <c r="A31" s="1" t="s">
        <v>1966</v>
      </c>
      <c r="B31" s="2"/>
      <c r="C31" s="2"/>
      <c r="D31" s="1" t="s">
        <v>243</v>
      </c>
      <c r="E31" s="2">
        <v>2017</v>
      </c>
      <c r="F31" s="2" t="s">
        <v>280</v>
      </c>
      <c r="G31" s="1" t="s">
        <v>1966</v>
      </c>
      <c r="H31" s="2" t="s">
        <v>4</v>
      </c>
      <c r="L31" s="2"/>
      <c r="M31" s="2"/>
      <c r="N31" s="2"/>
      <c r="O31" s="2"/>
      <c r="P31" s="7">
        <f>COUNTA(Tabela1[[#This Row],[AFI]:[ICM]])</f>
        <v>0</v>
      </c>
    </row>
    <row r="32" spans="1:16">
      <c r="A32" s="1" t="s">
        <v>2073</v>
      </c>
      <c r="B32" s="2"/>
      <c r="C32" s="2"/>
      <c r="D32" s="1" t="s">
        <v>168</v>
      </c>
      <c r="E32" s="2">
        <v>2017</v>
      </c>
      <c r="F32" s="2" t="s">
        <v>280</v>
      </c>
      <c r="G32" s="1" t="s">
        <v>2074</v>
      </c>
      <c r="H32" s="2" t="s">
        <v>4</v>
      </c>
      <c r="L32" s="2"/>
      <c r="M32" s="2">
        <v>2018</v>
      </c>
      <c r="N32" s="2">
        <v>152</v>
      </c>
      <c r="O32" s="7"/>
      <c r="P32" s="2">
        <f>COUNTA(Tabela1[[#This Row],[AFI]:[ICM]])</f>
        <v>2</v>
      </c>
    </row>
    <row r="33" spans="1:16">
      <c r="A33" s="1" t="s">
        <v>2075</v>
      </c>
      <c r="B33" s="2"/>
      <c r="C33" s="2"/>
      <c r="D33" s="1" t="s">
        <v>2076</v>
      </c>
      <c r="E33" s="2">
        <v>2017</v>
      </c>
      <c r="F33" s="2" t="s">
        <v>1456</v>
      </c>
      <c r="G33" s="1" t="s">
        <v>2075</v>
      </c>
      <c r="H33" s="2" t="s">
        <v>1</v>
      </c>
      <c r="L33" s="2"/>
      <c r="M33" s="2"/>
      <c r="N33" s="2">
        <v>184</v>
      </c>
      <c r="O33" s="2"/>
      <c r="P33" s="2">
        <f>COUNTA(Tabela1[[#This Row],[AFI]:[ICM]])</f>
        <v>1</v>
      </c>
    </row>
    <row r="34" spans="1:16">
      <c r="A34" s="1" t="s">
        <v>2077</v>
      </c>
      <c r="B34" s="2"/>
      <c r="C34" s="2"/>
      <c r="D34" s="1" t="s">
        <v>1459</v>
      </c>
      <c r="E34" s="2">
        <v>2017</v>
      </c>
      <c r="F34" s="2" t="s">
        <v>280</v>
      </c>
      <c r="G34" s="1" t="s">
        <v>2078</v>
      </c>
      <c r="H34" s="2" t="s">
        <v>0</v>
      </c>
      <c r="K34" s="2" t="s">
        <v>1489</v>
      </c>
      <c r="L34" s="2"/>
      <c r="M34" s="2"/>
      <c r="N34" s="2">
        <v>76</v>
      </c>
      <c r="O34" s="2"/>
      <c r="P34" s="2">
        <f>COUNTA(Tabela1[[#This Row],[AFI]:[ICM]])</f>
        <v>2</v>
      </c>
    </row>
    <row r="35" spans="1:16">
      <c r="A35" s="1" t="s">
        <v>1680</v>
      </c>
      <c r="B35" s="2"/>
      <c r="C35" s="2"/>
      <c r="D35" s="1" t="s">
        <v>1569</v>
      </c>
      <c r="E35" s="2">
        <v>2016</v>
      </c>
      <c r="F35" s="2" t="s">
        <v>280</v>
      </c>
      <c r="G35" s="1" t="s">
        <v>1681</v>
      </c>
      <c r="H35" s="2" t="s">
        <v>4</v>
      </c>
      <c r="K35" s="2" t="s">
        <v>1489</v>
      </c>
      <c r="L35" s="2"/>
      <c r="M35" s="2"/>
      <c r="N35" s="2"/>
      <c r="O35" s="7"/>
      <c r="P35" s="2">
        <f>COUNTA(Tabela1[[#This Row],[AFI]:[ICM]])</f>
        <v>1</v>
      </c>
    </row>
    <row r="36" spans="1:16">
      <c r="A36" s="1" t="s">
        <v>2079</v>
      </c>
      <c r="B36" s="2"/>
      <c r="C36" s="2"/>
      <c r="D36" s="1" t="s">
        <v>47</v>
      </c>
      <c r="E36" s="2">
        <v>2016</v>
      </c>
      <c r="F36" s="2" t="s">
        <v>374</v>
      </c>
      <c r="G36" s="1" t="s">
        <v>2080</v>
      </c>
      <c r="H36" s="2" t="s">
        <v>4</v>
      </c>
      <c r="L36" s="2"/>
      <c r="M36" s="2"/>
      <c r="N36" s="2">
        <v>221</v>
      </c>
      <c r="O36" s="7"/>
      <c r="P36" s="2">
        <f>COUNTA(Tabela1[[#This Row],[AFI]:[ICM]])</f>
        <v>1</v>
      </c>
    </row>
    <row r="37" spans="1:16">
      <c r="A37" s="1" t="s">
        <v>2081</v>
      </c>
      <c r="B37" s="2"/>
      <c r="C37" s="2"/>
      <c r="D37" s="1" t="s">
        <v>2082</v>
      </c>
      <c r="E37" s="2">
        <v>2016</v>
      </c>
      <c r="F37" s="2" t="s">
        <v>333</v>
      </c>
      <c r="G37" s="1" t="s">
        <v>2083</v>
      </c>
      <c r="H37" s="2" t="s">
        <v>0</v>
      </c>
      <c r="L37" s="2"/>
      <c r="M37" s="2"/>
      <c r="N37" s="2">
        <v>250</v>
      </c>
      <c r="O37" s="2"/>
      <c r="P37" s="2">
        <f>COUNTA(Tabela1[[#This Row],[AFI]:[ICM]])</f>
        <v>1</v>
      </c>
    </row>
    <row r="38" spans="1:16">
      <c r="A38" s="1" t="s">
        <v>1369</v>
      </c>
      <c r="B38" s="2"/>
      <c r="C38" s="2"/>
      <c r="D38" s="1" t="s">
        <v>174</v>
      </c>
      <c r="E38" s="2">
        <v>2016</v>
      </c>
      <c r="F38" s="2" t="s">
        <v>280</v>
      </c>
      <c r="G38" s="1" t="s">
        <v>1535</v>
      </c>
      <c r="H38" s="2" t="s">
        <v>4</v>
      </c>
      <c r="L38" s="2"/>
      <c r="M38" s="2"/>
      <c r="N38" s="2">
        <v>190</v>
      </c>
      <c r="O38" s="2"/>
      <c r="P38" s="2">
        <f>COUNTA(Tabela1[[#This Row],[AFI]:[ICM]])</f>
        <v>1</v>
      </c>
    </row>
    <row r="39" spans="1:16">
      <c r="A39" s="1" t="s">
        <v>1376</v>
      </c>
      <c r="B39" s="2"/>
      <c r="C39" s="2"/>
      <c r="D39" s="1" t="s">
        <v>1461</v>
      </c>
      <c r="E39" s="2">
        <v>2016</v>
      </c>
      <c r="F39" s="2" t="s">
        <v>1456</v>
      </c>
      <c r="G39" s="1" t="s">
        <v>1376</v>
      </c>
      <c r="H39" s="2" t="s">
        <v>4</v>
      </c>
      <c r="L39" s="2"/>
      <c r="M39" s="2"/>
      <c r="N39" s="2">
        <v>95</v>
      </c>
      <c r="O39" s="2"/>
      <c r="P39" s="2">
        <f>COUNTA(Tabela1[[#This Row],[AFI]:[ICM]])</f>
        <v>1</v>
      </c>
    </row>
    <row r="40" spans="1:16">
      <c r="A40" s="1" t="s">
        <v>1890</v>
      </c>
      <c r="B40" s="2"/>
      <c r="C40" s="2"/>
      <c r="D40" s="1" t="s">
        <v>1892</v>
      </c>
      <c r="E40" s="2">
        <v>2016</v>
      </c>
      <c r="F40" s="2" t="s">
        <v>280</v>
      </c>
      <c r="G40" s="1" t="s">
        <v>1891</v>
      </c>
      <c r="H40" s="2" t="s">
        <v>8</v>
      </c>
      <c r="L40" s="2"/>
      <c r="M40" s="2"/>
      <c r="N40" s="2"/>
      <c r="O40" s="2"/>
      <c r="P40" s="7">
        <f>COUNTA(Tabela1[[#This Row],[AFI]:[ICM]])</f>
        <v>0</v>
      </c>
    </row>
    <row r="41" spans="1:16">
      <c r="A41" s="1" t="s">
        <v>1392</v>
      </c>
      <c r="B41" s="2"/>
      <c r="C41" s="2"/>
      <c r="D41" s="1" t="s">
        <v>1446</v>
      </c>
      <c r="E41" s="2">
        <v>2016</v>
      </c>
      <c r="F41" s="2" t="s">
        <v>280</v>
      </c>
      <c r="G41" s="1" t="s">
        <v>1458</v>
      </c>
      <c r="H41" s="2" t="s">
        <v>7</v>
      </c>
      <c r="L41" s="2"/>
      <c r="M41" s="2"/>
      <c r="N41" s="2"/>
      <c r="O41" s="7"/>
      <c r="P41" s="2">
        <f>COUNTA(Tabela1[[#This Row],[AFI]:[ICM]])</f>
        <v>0</v>
      </c>
    </row>
    <row r="42" spans="1:16">
      <c r="A42" s="1" t="s">
        <v>1218</v>
      </c>
      <c r="B42" s="2"/>
      <c r="C42" s="2"/>
      <c r="D42" s="1" t="s">
        <v>1272</v>
      </c>
      <c r="E42" s="2">
        <v>2016</v>
      </c>
      <c r="F42" s="2" t="s">
        <v>280</v>
      </c>
      <c r="G42" s="1" t="s">
        <v>1245</v>
      </c>
      <c r="H42" s="2" t="s">
        <v>4</v>
      </c>
      <c r="L42" s="2">
        <v>2017</v>
      </c>
      <c r="M42" s="2">
        <v>2017</v>
      </c>
      <c r="N42" s="2"/>
      <c r="O42" s="2"/>
      <c r="P42" s="2">
        <f>COUNTA(Tabela1[[#This Row],[AFI]:[ICM]])</f>
        <v>2</v>
      </c>
    </row>
    <row r="43" spans="1:16">
      <c r="A43" s="1" t="s">
        <v>1870</v>
      </c>
      <c r="B43" s="2"/>
      <c r="C43" s="2"/>
      <c r="D43" s="1" t="s">
        <v>1871</v>
      </c>
      <c r="E43" s="2">
        <v>2016</v>
      </c>
      <c r="F43" s="2" t="s">
        <v>327</v>
      </c>
      <c r="G43" s="31" t="s">
        <v>1872</v>
      </c>
      <c r="H43" s="2" t="s">
        <v>4</v>
      </c>
      <c r="K43" s="2" t="s">
        <v>1488</v>
      </c>
      <c r="L43" s="2"/>
      <c r="M43" s="2"/>
      <c r="N43" s="2"/>
      <c r="O43" s="2"/>
      <c r="P43" s="7">
        <f>COUNTA(Tabela1[[#This Row],[AFI]:[ICM]])</f>
        <v>1</v>
      </c>
    </row>
    <row r="44" spans="1:16">
      <c r="A44" s="1" t="s">
        <v>1911</v>
      </c>
      <c r="B44" s="2"/>
      <c r="C44" s="2"/>
      <c r="D44" s="1" t="s">
        <v>1913</v>
      </c>
      <c r="E44" s="2">
        <v>2016</v>
      </c>
      <c r="F44" s="2" t="s">
        <v>439</v>
      </c>
      <c r="G44" s="1" t="s">
        <v>1912</v>
      </c>
      <c r="H44" s="2" t="s">
        <v>8</v>
      </c>
      <c r="K44" s="2" t="s">
        <v>1488</v>
      </c>
      <c r="L44" s="2"/>
      <c r="M44" s="2"/>
      <c r="N44" s="2">
        <v>242</v>
      </c>
      <c r="O44" s="7"/>
      <c r="P44" s="2">
        <f>COUNTA(Tabela1[[#This Row],[AFI]:[ICM]])</f>
        <v>2</v>
      </c>
    </row>
    <row r="45" spans="1:16">
      <c r="A45" s="1" t="s">
        <v>1888</v>
      </c>
      <c r="B45" s="2"/>
      <c r="C45" s="2"/>
      <c r="D45" s="1" t="s">
        <v>1889</v>
      </c>
      <c r="E45" s="2">
        <v>2016</v>
      </c>
      <c r="F45" s="2" t="s">
        <v>439</v>
      </c>
      <c r="G45" s="1" t="s">
        <v>2084</v>
      </c>
      <c r="H45" s="2" t="s">
        <v>6</v>
      </c>
      <c r="L45" s="2"/>
      <c r="M45" s="2"/>
      <c r="N45" s="2"/>
      <c r="O45" s="7"/>
      <c r="P45" s="2">
        <f>COUNTA(Tabela1[[#This Row],[AFI]:[ICM]])</f>
        <v>0</v>
      </c>
    </row>
    <row r="46" spans="1:16">
      <c r="A46" s="1" t="s">
        <v>2085</v>
      </c>
      <c r="B46" s="2"/>
      <c r="C46" s="2"/>
      <c r="D46" s="1" t="s">
        <v>1518</v>
      </c>
      <c r="E46" s="2">
        <v>2016</v>
      </c>
      <c r="F46" s="2" t="s">
        <v>333</v>
      </c>
      <c r="G46" s="1" t="s">
        <v>1391</v>
      </c>
      <c r="H46" s="2" t="s">
        <v>0</v>
      </c>
      <c r="L46" s="2"/>
      <c r="M46" s="2"/>
      <c r="N46" s="2">
        <v>74</v>
      </c>
      <c r="O46" s="2"/>
      <c r="P46" s="2">
        <f>COUNTA(Tabela1[[#This Row],[AFI]:[ICM]])</f>
        <v>1</v>
      </c>
    </row>
    <row r="47" spans="1:16">
      <c r="A47" s="1" t="s">
        <v>1433</v>
      </c>
      <c r="B47" s="2"/>
      <c r="C47" s="2"/>
      <c r="D47" s="1" t="s">
        <v>1580</v>
      </c>
      <c r="E47" s="2">
        <v>2016</v>
      </c>
      <c r="F47" s="2" t="s">
        <v>280</v>
      </c>
      <c r="G47" s="1" t="s">
        <v>1433</v>
      </c>
      <c r="H47" s="2" t="s">
        <v>0</v>
      </c>
      <c r="L47" s="2"/>
      <c r="M47" s="2"/>
      <c r="N47" s="2"/>
      <c r="O47" s="2"/>
      <c r="P47" s="2">
        <f>COUNTA(Tabela1[[#This Row],[AFI]:[ICM]])</f>
        <v>0</v>
      </c>
    </row>
    <row r="48" spans="1:16">
      <c r="A48" s="1" t="s">
        <v>2086</v>
      </c>
      <c r="B48" s="2"/>
      <c r="C48" s="2"/>
      <c r="D48" s="1" t="s">
        <v>2087</v>
      </c>
      <c r="E48" s="2">
        <v>2015</v>
      </c>
      <c r="F48" s="2" t="s">
        <v>1456</v>
      </c>
      <c r="G48" s="1" t="s">
        <v>2088</v>
      </c>
      <c r="H48" s="2" t="s">
        <v>8</v>
      </c>
      <c r="J48" s="5"/>
      <c r="L48" s="2"/>
      <c r="M48" s="2"/>
      <c r="N48" s="2">
        <v>241</v>
      </c>
      <c r="O48" s="7"/>
      <c r="P48" s="2">
        <f>COUNTA(Tabela1[[#This Row],[AFI]:[ICM]])</f>
        <v>1</v>
      </c>
    </row>
    <row r="49" spans="1:16">
      <c r="A49" s="1" t="s">
        <v>1967</v>
      </c>
      <c r="B49" s="2"/>
      <c r="C49" s="2"/>
      <c r="D49" s="1" t="s">
        <v>243</v>
      </c>
      <c r="E49" s="2">
        <v>2015</v>
      </c>
      <c r="F49" s="2" t="s">
        <v>280</v>
      </c>
      <c r="G49" s="1" t="s">
        <v>1968</v>
      </c>
      <c r="H49" s="2" t="s">
        <v>4</v>
      </c>
      <c r="L49" s="2"/>
      <c r="M49" s="2"/>
      <c r="N49" s="2"/>
      <c r="O49" s="7"/>
      <c r="P49" s="2">
        <f>COUNTA(Tabela1[[#This Row],[AFI]:[ICM]])</f>
        <v>0</v>
      </c>
    </row>
    <row r="50" spans="1:16">
      <c r="A50" s="1" t="s">
        <v>1883</v>
      </c>
      <c r="B50" s="2"/>
      <c r="C50" s="2"/>
      <c r="D50" s="1" t="s">
        <v>1884</v>
      </c>
      <c r="E50" s="2">
        <v>2015</v>
      </c>
      <c r="F50" s="2" t="s">
        <v>280</v>
      </c>
      <c r="G50" s="1" t="s">
        <v>1885</v>
      </c>
      <c r="H50" s="2" t="s">
        <v>6</v>
      </c>
      <c r="K50" s="2" t="s">
        <v>1489</v>
      </c>
      <c r="L50" s="2"/>
      <c r="M50" s="2"/>
      <c r="N50" s="2"/>
      <c r="O50" s="2"/>
      <c r="P50" s="2">
        <f>COUNTA(Tabela1[[#This Row],[AFI]:[ICM]])</f>
        <v>1</v>
      </c>
    </row>
    <row r="51" spans="1:16">
      <c r="A51" s="1" t="s">
        <v>1377</v>
      </c>
      <c r="B51" s="2"/>
      <c r="C51" s="2"/>
      <c r="D51" s="1" t="s">
        <v>198</v>
      </c>
      <c r="E51" s="2">
        <v>2015</v>
      </c>
      <c r="F51" s="2" t="s">
        <v>280</v>
      </c>
      <c r="G51" s="1" t="s">
        <v>1523</v>
      </c>
      <c r="H51" s="2" t="s">
        <v>0</v>
      </c>
      <c r="L51" s="2"/>
      <c r="M51" s="2"/>
      <c r="N51" s="2">
        <v>160</v>
      </c>
      <c r="O51" s="2"/>
      <c r="P51" s="2">
        <f>COUNTA(Tabela1[[#This Row],[AFI]:[ICM]])</f>
        <v>1</v>
      </c>
    </row>
    <row r="52" spans="1:16">
      <c r="A52" s="1" t="s">
        <v>1957</v>
      </c>
      <c r="B52" s="2"/>
      <c r="C52" s="2"/>
      <c r="D52" s="1" t="s">
        <v>1961</v>
      </c>
      <c r="E52" s="2">
        <v>2015</v>
      </c>
      <c r="F52" s="2" t="s">
        <v>1915</v>
      </c>
      <c r="G52" s="1" t="s">
        <v>1960</v>
      </c>
      <c r="H52" s="2" t="s">
        <v>1958</v>
      </c>
      <c r="I52" s="2" t="s">
        <v>1959</v>
      </c>
      <c r="L52" s="2"/>
      <c r="M52" s="2"/>
      <c r="N52" s="2"/>
      <c r="O52" s="2"/>
      <c r="P52" s="2">
        <f>COUNTA(Tabela1[[#This Row],[AFI]:[ICM]])</f>
        <v>0</v>
      </c>
    </row>
    <row r="53" spans="1:16">
      <c r="A53" s="1" t="s">
        <v>1394</v>
      </c>
      <c r="B53" s="2"/>
      <c r="C53" s="2"/>
      <c r="D53" s="1" t="s">
        <v>1552</v>
      </c>
      <c r="E53" s="2">
        <v>2015</v>
      </c>
      <c r="F53" s="2" t="s">
        <v>335</v>
      </c>
      <c r="G53" s="31" t="s">
        <v>1551</v>
      </c>
      <c r="H53" s="2" t="s">
        <v>1</v>
      </c>
      <c r="I53" s="2" t="s">
        <v>1935</v>
      </c>
      <c r="L53" s="2"/>
      <c r="M53" s="2"/>
      <c r="N53" s="2">
        <v>206</v>
      </c>
      <c r="O53" s="2"/>
      <c r="P53" s="2">
        <f>COUNTA(Tabela1[[#This Row],[AFI]:[ICM]])</f>
        <v>1</v>
      </c>
    </row>
    <row r="54" spans="1:16">
      <c r="A54" s="1" t="s">
        <v>1413</v>
      </c>
      <c r="B54" s="2"/>
      <c r="C54" s="2"/>
      <c r="D54" s="1" t="s">
        <v>1525</v>
      </c>
      <c r="E54" s="2">
        <v>2015</v>
      </c>
      <c r="F54" s="2" t="s">
        <v>280</v>
      </c>
      <c r="G54" s="1" t="s">
        <v>1526</v>
      </c>
      <c r="H54" s="2" t="s">
        <v>4</v>
      </c>
      <c r="L54" s="2"/>
      <c r="M54" s="2"/>
      <c r="N54" s="2">
        <v>175</v>
      </c>
      <c r="O54" s="2"/>
      <c r="P54" s="2">
        <f>COUNTA(Tabela1[[#This Row],[AFI]:[ICM]])</f>
        <v>1</v>
      </c>
    </row>
    <row r="55" spans="1:16">
      <c r="A55" s="1" t="s">
        <v>1324</v>
      </c>
      <c r="B55" s="2"/>
      <c r="C55" s="2"/>
      <c r="D55" s="1" t="s">
        <v>17</v>
      </c>
      <c r="E55" s="2">
        <v>2015</v>
      </c>
      <c r="F55" s="2" t="s">
        <v>280</v>
      </c>
      <c r="G55" s="1" t="s">
        <v>1295</v>
      </c>
      <c r="H55" s="2" t="s">
        <v>1</v>
      </c>
      <c r="K55" s="2" t="s">
        <v>1488</v>
      </c>
      <c r="L55" s="2"/>
      <c r="M55" s="2">
        <v>2016</v>
      </c>
      <c r="N55" s="2"/>
      <c r="O55" s="2"/>
      <c r="P55" s="2">
        <f>COUNTA(Tabela1[[#This Row],[AFI]:[ICM]])</f>
        <v>2</v>
      </c>
    </row>
    <row r="56" spans="1:16">
      <c r="A56" s="1" t="s">
        <v>1906</v>
      </c>
      <c r="B56" s="2"/>
      <c r="C56" s="2"/>
      <c r="D56" s="1" t="s">
        <v>214</v>
      </c>
      <c r="E56" s="2">
        <v>2015</v>
      </c>
      <c r="F56" s="2" t="s">
        <v>280</v>
      </c>
      <c r="G56" s="1" t="s">
        <v>1907</v>
      </c>
      <c r="H56" s="2" t="s">
        <v>5</v>
      </c>
      <c r="K56" s="2" t="s">
        <v>1489</v>
      </c>
      <c r="L56" s="2"/>
      <c r="M56" s="2"/>
      <c r="N56" s="2"/>
      <c r="O56" s="7"/>
      <c r="P56" s="2">
        <f>COUNTA(Tabela1[[#This Row],[AFI]:[ICM]])</f>
        <v>1</v>
      </c>
    </row>
    <row r="57" spans="1:16">
      <c r="A57" s="1" t="s">
        <v>1217</v>
      </c>
      <c r="B57" s="2"/>
      <c r="C57" s="2"/>
      <c r="D57" s="1" t="s">
        <v>1271</v>
      </c>
      <c r="E57" s="2">
        <v>2015</v>
      </c>
      <c r="F57" s="2" t="s">
        <v>280</v>
      </c>
      <c r="G57" s="1" t="s">
        <v>1244</v>
      </c>
      <c r="H57" s="2" t="s">
        <v>4</v>
      </c>
      <c r="L57" s="2">
        <v>2016</v>
      </c>
      <c r="M57" s="2"/>
      <c r="N57" s="2">
        <v>225</v>
      </c>
      <c r="O57" s="2"/>
      <c r="P57" s="2">
        <f>COUNTA(Tabela1[[#This Row],[AFI]:[ICM]])</f>
        <v>2</v>
      </c>
    </row>
    <row r="58" spans="1:16">
      <c r="A58" s="1" t="s">
        <v>1427</v>
      </c>
      <c r="B58" s="2"/>
      <c r="C58" s="2"/>
      <c r="D58" s="1" t="s">
        <v>1837</v>
      </c>
      <c r="E58" s="2">
        <v>2015</v>
      </c>
      <c r="F58" s="2" t="s">
        <v>280</v>
      </c>
      <c r="G58" s="1" t="s">
        <v>1560</v>
      </c>
      <c r="H58" s="2" t="s">
        <v>1</v>
      </c>
      <c r="I58" s="2" t="s">
        <v>775</v>
      </c>
      <c r="L58" s="2"/>
      <c r="M58" s="2"/>
      <c r="N58" s="2"/>
      <c r="O58" s="2"/>
      <c r="P58" s="2">
        <f>COUNTA(Tabela1[[#This Row],[AFI]:[ICM]])</f>
        <v>0</v>
      </c>
    </row>
    <row r="59" spans="1:16">
      <c r="A59" s="1" t="s">
        <v>1246</v>
      </c>
      <c r="B59" s="2"/>
      <c r="C59" s="2"/>
      <c r="D59" s="1" t="s">
        <v>17</v>
      </c>
      <c r="E59" s="2">
        <v>2014</v>
      </c>
      <c r="F59" s="2" t="s">
        <v>280</v>
      </c>
      <c r="G59" s="1" t="s">
        <v>1246</v>
      </c>
      <c r="H59" s="2" t="s">
        <v>4</v>
      </c>
      <c r="L59" s="2">
        <v>2015</v>
      </c>
      <c r="M59" s="7"/>
      <c r="N59" s="2"/>
      <c r="O59" s="2"/>
      <c r="P59" s="2">
        <f>COUNTA(Tabela1[[#This Row],[AFI]:[ICM]])</f>
        <v>1</v>
      </c>
    </row>
    <row r="60" spans="1:16">
      <c r="A60" s="1" t="s">
        <v>1323</v>
      </c>
      <c r="B60" s="2"/>
      <c r="C60" s="2"/>
      <c r="D60" s="1" t="s">
        <v>212</v>
      </c>
      <c r="E60" s="2">
        <v>2014</v>
      </c>
      <c r="F60" s="2" t="s">
        <v>280</v>
      </c>
      <c r="G60" s="1" t="s">
        <v>1294</v>
      </c>
      <c r="H60" s="2" t="s">
        <v>4</v>
      </c>
      <c r="L60" s="2"/>
      <c r="M60" s="2">
        <v>2015</v>
      </c>
      <c r="N60" s="2"/>
      <c r="O60" s="7"/>
      <c r="P60" s="2">
        <f>COUNTA(Tabela1[[#This Row],[AFI]:[ICM]])</f>
        <v>1</v>
      </c>
    </row>
    <row r="61" spans="1:16">
      <c r="A61" s="1" t="s">
        <v>1754</v>
      </c>
      <c r="B61" s="2"/>
      <c r="C61" s="2"/>
      <c r="D61" s="1" t="s">
        <v>1755</v>
      </c>
      <c r="E61" s="2">
        <v>2014</v>
      </c>
      <c r="F61" s="2" t="s">
        <v>280</v>
      </c>
      <c r="G61" s="1" t="s">
        <v>1756</v>
      </c>
      <c r="H61" s="2" t="s">
        <v>4</v>
      </c>
      <c r="L61" s="2"/>
      <c r="M61" s="2"/>
      <c r="N61" s="2"/>
      <c r="O61" s="2"/>
      <c r="P61" s="7">
        <f>COUNTA(Tabela1[[#This Row],[AFI]:[ICM]])</f>
        <v>0</v>
      </c>
    </row>
    <row r="62" spans="1:16">
      <c r="A62" s="1" t="s">
        <v>1387</v>
      </c>
      <c r="B62" s="2"/>
      <c r="C62" s="2"/>
      <c r="D62" s="1" t="s">
        <v>52</v>
      </c>
      <c r="E62" s="2">
        <v>2014</v>
      </c>
      <c r="F62" s="2" t="s">
        <v>280</v>
      </c>
      <c r="G62" s="31" t="s">
        <v>1441</v>
      </c>
      <c r="H62" s="2" t="s">
        <v>5</v>
      </c>
      <c r="K62" s="2" t="s">
        <v>1489</v>
      </c>
      <c r="L62" s="2"/>
      <c r="M62" s="2"/>
      <c r="N62" s="2">
        <v>29</v>
      </c>
      <c r="O62" s="2"/>
      <c r="P62" s="2">
        <f>COUNTA(Tabela1[[#This Row],[AFI]:[ICM]])</f>
        <v>2</v>
      </c>
    </row>
    <row r="63" spans="1:16">
      <c r="A63" s="1" t="s">
        <v>1778</v>
      </c>
      <c r="B63" s="2"/>
      <c r="C63" s="2"/>
      <c r="D63" s="1" t="s">
        <v>1779</v>
      </c>
      <c r="E63" s="2">
        <v>2014</v>
      </c>
      <c r="F63" s="2" t="s">
        <v>280</v>
      </c>
      <c r="G63" s="1" t="s">
        <v>1780</v>
      </c>
      <c r="H63" s="2" t="s">
        <v>4</v>
      </c>
      <c r="L63" s="2"/>
      <c r="M63" s="2"/>
      <c r="N63" s="2"/>
      <c r="O63" s="2"/>
      <c r="P63" s="2">
        <f>COUNTA(Tabela1[[#This Row],[AFI]:[ICM]])</f>
        <v>0</v>
      </c>
    </row>
    <row r="64" spans="1:16">
      <c r="A64" s="1" t="s">
        <v>1407</v>
      </c>
      <c r="B64" s="2"/>
      <c r="C64" s="2"/>
      <c r="D64" s="1" t="s">
        <v>1505</v>
      </c>
      <c r="E64" s="2">
        <v>2014</v>
      </c>
      <c r="F64" s="2" t="s">
        <v>280</v>
      </c>
      <c r="G64" s="1" t="s">
        <v>1972</v>
      </c>
      <c r="H64" s="2" t="s">
        <v>2</v>
      </c>
      <c r="K64" s="2" t="s">
        <v>1488</v>
      </c>
      <c r="L64" s="2"/>
      <c r="M64" s="2"/>
      <c r="N64" s="2">
        <v>189</v>
      </c>
      <c r="O64" s="2"/>
      <c r="P64" s="7">
        <f>COUNTA(Tabela1[[#This Row],[AFI]:[ICM]])</f>
        <v>2</v>
      </c>
    </row>
    <row r="65" spans="1:16">
      <c r="A65" s="1" t="s">
        <v>1421</v>
      </c>
      <c r="B65" s="2"/>
      <c r="C65" s="2"/>
      <c r="D65" s="1" t="s">
        <v>1550</v>
      </c>
      <c r="E65" s="2">
        <v>2014</v>
      </c>
      <c r="F65" s="2" t="s">
        <v>327</v>
      </c>
      <c r="G65" s="1" t="s">
        <v>1549</v>
      </c>
      <c r="H65" s="2" t="s">
        <v>4</v>
      </c>
      <c r="L65" s="2"/>
      <c r="M65" s="2"/>
      <c r="N65" s="2">
        <v>182</v>
      </c>
      <c r="O65" s="2"/>
      <c r="P65" s="7">
        <f>COUNTA(Tabela1[[#This Row],[AFI]:[ICM]])</f>
        <v>1</v>
      </c>
    </row>
    <row r="66" spans="1:16">
      <c r="A66" s="1" t="s">
        <v>2126</v>
      </c>
      <c r="B66" s="2"/>
      <c r="C66" s="2"/>
      <c r="D66" s="1" t="s">
        <v>140</v>
      </c>
      <c r="E66" s="2">
        <v>2014</v>
      </c>
      <c r="F66" s="2" t="s">
        <v>280</v>
      </c>
      <c r="G66" s="1" t="s">
        <v>681</v>
      </c>
      <c r="H66" s="2" t="s">
        <v>5</v>
      </c>
      <c r="L66" s="2"/>
      <c r="M66" s="2"/>
      <c r="N66" s="2"/>
      <c r="O66" s="2"/>
      <c r="P66" s="2">
        <f>COUNTA(Tabela1[[#This Row],[AFI]:[ICM]])</f>
        <v>0</v>
      </c>
    </row>
    <row r="67" spans="1:16">
      <c r="A67" s="1" t="s">
        <v>1893</v>
      </c>
      <c r="B67" s="2"/>
      <c r="C67" s="2"/>
      <c r="D67" s="1" t="s">
        <v>1894</v>
      </c>
      <c r="E67" s="2">
        <v>2014</v>
      </c>
      <c r="F67" s="2" t="s">
        <v>1557</v>
      </c>
      <c r="G67" s="1" t="s">
        <v>1895</v>
      </c>
      <c r="H67" s="2" t="s">
        <v>8</v>
      </c>
      <c r="K67" s="2" t="s">
        <v>1488</v>
      </c>
      <c r="L67" s="2"/>
      <c r="M67" s="7"/>
      <c r="N67" s="2"/>
      <c r="O67" s="2"/>
      <c r="P67" s="2">
        <f>COUNTA(Tabela1[[#This Row],[AFI]:[ICM]])</f>
        <v>1</v>
      </c>
    </row>
    <row r="68" spans="1:16">
      <c r="A68" s="1" t="s">
        <v>1851</v>
      </c>
      <c r="B68" s="2"/>
      <c r="C68" s="2"/>
      <c r="D68" s="1" t="s">
        <v>1852</v>
      </c>
      <c r="E68" s="2">
        <v>2014</v>
      </c>
      <c r="F68" s="2" t="s">
        <v>280</v>
      </c>
      <c r="G68" s="1" t="s">
        <v>1853</v>
      </c>
      <c r="H68" s="2" t="s">
        <v>0</v>
      </c>
      <c r="L68" s="2"/>
      <c r="M68" s="2"/>
      <c r="N68" s="2"/>
      <c r="O68" s="2"/>
      <c r="P68" s="7">
        <f>COUNTA(Tabela1[[#This Row],[AFI]:[ICM]])</f>
        <v>0</v>
      </c>
    </row>
    <row r="69" spans="1:16">
      <c r="A69" s="1" t="s">
        <v>1432</v>
      </c>
      <c r="B69" s="2"/>
      <c r="C69" s="2"/>
      <c r="D69" s="1" t="s">
        <v>1446</v>
      </c>
      <c r="E69" s="2">
        <v>2014</v>
      </c>
      <c r="F69" s="2" t="s">
        <v>280</v>
      </c>
      <c r="G69" s="1" t="s">
        <v>1445</v>
      </c>
      <c r="H69" s="2" t="s">
        <v>4</v>
      </c>
      <c r="L69" s="2"/>
      <c r="M69" s="7"/>
      <c r="N69" s="2">
        <v>45</v>
      </c>
      <c r="O69" s="2"/>
      <c r="P69" s="2">
        <f>COUNTA(Tabela1[[#This Row],[AFI]:[ICM]])</f>
        <v>1</v>
      </c>
    </row>
    <row r="70" spans="1:16">
      <c r="A70" s="1" t="s">
        <v>1216</v>
      </c>
      <c r="B70" s="2"/>
      <c r="C70" s="2"/>
      <c r="D70" s="1" t="s">
        <v>1270</v>
      </c>
      <c r="E70" s="2">
        <v>2013</v>
      </c>
      <c r="F70" s="2" t="s">
        <v>280</v>
      </c>
      <c r="G70" s="1" t="s">
        <v>1243</v>
      </c>
      <c r="H70" s="2" t="s">
        <v>4</v>
      </c>
      <c r="L70" s="2">
        <v>2014</v>
      </c>
      <c r="M70" s="2">
        <v>2014</v>
      </c>
      <c r="N70" s="2">
        <v>204</v>
      </c>
      <c r="O70" s="2"/>
      <c r="P70" s="7">
        <f>COUNTA(Tabela1[[#This Row],[AFI]:[ICM]])</f>
        <v>3</v>
      </c>
    </row>
    <row r="71" spans="1:16">
      <c r="A71" s="1" t="s">
        <v>1990</v>
      </c>
      <c r="B71" s="2"/>
      <c r="C71" s="2"/>
      <c r="D71" s="1" t="s">
        <v>1991</v>
      </c>
      <c r="E71" s="2">
        <v>2013</v>
      </c>
      <c r="F71" s="2" t="s">
        <v>338</v>
      </c>
      <c r="G71" s="1" t="s">
        <v>1992</v>
      </c>
      <c r="H71" s="2" t="s">
        <v>4</v>
      </c>
      <c r="K71" s="2" t="s">
        <v>1489</v>
      </c>
      <c r="L71" s="2"/>
      <c r="M71" s="2"/>
      <c r="N71" s="2"/>
      <c r="O71" s="2"/>
      <c r="P71" s="2">
        <f>COUNTA(Tabela1[[#This Row],[AFI]:[ICM]])</f>
        <v>1</v>
      </c>
    </row>
    <row r="72" spans="1:16">
      <c r="A72" s="1" t="s">
        <v>279</v>
      </c>
      <c r="B72" s="2"/>
      <c r="C72" s="2"/>
      <c r="D72" s="1" t="s">
        <v>187</v>
      </c>
      <c r="E72" s="2">
        <v>2013</v>
      </c>
      <c r="F72" s="2" t="s">
        <v>280</v>
      </c>
      <c r="G72" s="1" t="s">
        <v>281</v>
      </c>
      <c r="H72" s="2" t="s">
        <v>5</v>
      </c>
      <c r="K72" s="2" t="s">
        <v>1489</v>
      </c>
      <c r="L72" s="2"/>
      <c r="M72" s="2"/>
      <c r="N72" s="2"/>
      <c r="O72" s="2"/>
      <c r="P72" s="2">
        <f>COUNTA(Tabela1[[#This Row],[AFI]:[ICM]])</f>
        <v>1</v>
      </c>
    </row>
    <row r="73" spans="1:16">
      <c r="A73" s="1" t="s">
        <v>282</v>
      </c>
      <c r="B73" s="2"/>
      <c r="C73" s="2"/>
      <c r="D73" s="1" t="s">
        <v>20</v>
      </c>
      <c r="E73" s="2">
        <v>2013</v>
      </c>
      <c r="F73" s="2" t="s">
        <v>280</v>
      </c>
      <c r="G73" s="1" t="s">
        <v>283</v>
      </c>
      <c r="H73" s="2" t="s">
        <v>5</v>
      </c>
      <c r="K73" s="2" t="s">
        <v>1488</v>
      </c>
      <c r="L73" s="2"/>
      <c r="M73" s="7"/>
      <c r="N73" s="2"/>
      <c r="O73" s="2"/>
      <c r="P73" s="2">
        <f>COUNTA(Tabela1[[#This Row],[AFI]:[ICM]])</f>
        <v>1</v>
      </c>
    </row>
    <row r="74" spans="1:16">
      <c r="A74" s="1" t="s">
        <v>1410</v>
      </c>
      <c r="B74" s="2"/>
      <c r="C74" s="2"/>
      <c r="D74" s="1" t="s">
        <v>170</v>
      </c>
      <c r="E74" s="2">
        <v>2013</v>
      </c>
      <c r="F74" s="2" t="s">
        <v>280</v>
      </c>
      <c r="G74" s="1" t="s">
        <v>1504</v>
      </c>
      <c r="H74" s="2" t="s">
        <v>4</v>
      </c>
      <c r="K74" s="2" t="s">
        <v>1489</v>
      </c>
      <c r="L74" s="2"/>
      <c r="M74" s="7"/>
      <c r="N74" s="2">
        <v>141</v>
      </c>
      <c r="O74" s="2"/>
      <c r="P74" s="2">
        <f>COUNTA(Tabela1[[#This Row],[AFI]:[ICM]])</f>
        <v>2</v>
      </c>
    </row>
    <row r="75" spans="1:16">
      <c r="A75" s="1" t="s">
        <v>1434</v>
      </c>
      <c r="B75" s="2"/>
      <c r="C75" s="2"/>
      <c r="D75" s="1" t="s">
        <v>1569</v>
      </c>
      <c r="E75" s="2">
        <v>2013</v>
      </c>
      <c r="F75" s="2" t="s">
        <v>280</v>
      </c>
      <c r="G75" s="31" t="s">
        <v>1568</v>
      </c>
      <c r="H75" s="2" t="s">
        <v>8</v>
      </c>
      <c r="L75" s="2"/>
      <c r="M75" s="2"/>
      <c r="N75" s="2">
        <v>197</v>
      </c>
      <c r="O75" s="2"/>
      <c r="P75" s="2">
        <f>COUNTA(Tabela1[[#This Row],[AFI]:[ICM]])</f>
        <v>1</v>
      </c>
    </row>
    <row r="76" spans="1:16">
      <c r="A76" s="1" t="s">
        <v>1422</v>
      </c>
      <c r="B76" s="2"/>
      <c r="C76" s="2"/>
      <c r="D76" s="1" t="s">
        <v>227</v>
      </c>
      <c r="E76" s="2">
        <v>2013</v>
      </c>
      <c r="F76" s="2" t="s">
        <v>280</v>
      </c>
      <c r="G76" s="1" t="s">
        <v>2089</v>
      </c>
      <c r="H76" s="2" t="s">
        <v>1</v>
      </c>
      <c r="L76" s="2"/>
      <c r="M76" s="2"/>
      <c r="N76" s="2">
        <v>220</v>
      </c>
      <c r="O76" s="7"/>
      <c r="P76" s="2">
        <f>COUNTA(Tabela1[[#This Row],[AFI]:[ICM]])</f>
        <v>1</v>
      </c>
    </row>
    <row r="77" spans="1:16">
      <c r="A77" s="1" t="s">
        <v>2090</v>
      </c>
      <c r="B77" s="2"/>
      <c r="C77" s="2"/>
      <c r="D77" s="1" t="s">
        <v>2091</v>
      </c>
      <c r="E77" s="2">
        <v>2013</v>
      </c>
      <c r="F77" s="2" t="s">
        <v>2092</v>
      </c>
      <c r="G77" s="1" t="s">
        <v>2093</v>
      </c>
      <c r="H77" s="2" t="s">
        <v>4</v>
      </c>
      <c r="L77" s="2"/>
      <c r="M77" s="2"/>
      <c r="N77" s="2">
        <v>248</v>
      </c>
      <c r="O77" s="2"/>
      <c r="P77" s="7">
        <f>COUNTA(Tabela1[[#This Row],[AFI]:[ICM]])</f>
        <v>1</v>
      </c>
    </row>
    <row r="78" spans="1:16" ht="13.5" customHeight="1">
      <c r="A78" s="1" t="s">
        <v>284</v>
      </c>
      <c r="B78" s="2"/>
      <c r="C78" s="2"/>
      <c r="D78" s="1" t="s">
        <v>228</v>
      </c>
      <c r="E78" s="2">
        <v>2012</v>
      </c>
      <c r="F78" s="2" t="s">
        <v>280</v>
      </c>
      <c r="G78" s="1" t="s">
        <v>285</v>
      </c>
      <c r="H78" s="2" t="s">
        <v>1</v>
      </c>
      <c r="I78" s="2" t="s">
        <v>1937</v>
      </c>
      <c r="K78" s="2" t="s">
        <v>1488</v>
      </c>
      <c r="L78" s="2"/>
      <c r="M78" s="7"/>
      <c r="N78" s="2"/>
      <c r="O78" s="7"/>
      <c r="P78" s="2">
        <f>COUNTA(Tabela1[[#This Row],[AFI]:[ICM]])</f>
        <v>1</v>
      </c>
    </row>
    <row r="79" spans="1:16">
      <c r="A79" s="1" t="s">
        <v>1360</v>
      </c>
      <c r="B79" s="2"/>
      <c r="C79" s="2"/>
      <c r="D79" s="1" t="s">
        <v>1513</v>
      </c>
      <c r="E79" s="2">
        <v>2012</v>
      </c>
      <c r="F79" s="2" t="s">
        <v>722</v>
      </c>
      <c r="G79" s="1" t="s">
        <v>1512</v>
      </c>
      <c r="H79" s="2" t="s">
        <v>4</v>
      </c>
      <c r="L79" s="2"/>
      <c r="M79" s="2"/>
      <c r="N79" s="2">
        <v>96</v>
      </c>
      <c r="O79" s="7"/>
      <c r="P79" s="2">
        <f>COUNTA(Tabela1[[#This Row],[AFI]:[ICM]])</f>
        <v>1</v>
      </c>
    </row>
    <row r="80" spans="1:16">
      <c r="A80" s="1" t="s">
        <v>286</v>
      </c>
      <c r="B80" s="2"/>
      <c r="C80" s="2"/>
      <c r="D80" s="1" t="s">
        <v>28</v>
      </c>
      <c r="E80" s="2">
        <v>2012</v>
      </c>
      <c r="F80" s="2" t="s">
        <v>280</v>
      </c>
      <c r="G80" s="1" t="s">
        <v>287</v>
      </c>
      <c r="H80" s="2" t="s">
        <v>4</v>
      </c>
      <c r="K80" s="2" t="s">
        <v>1488</v>
      </c>
      <c r="L80" s="2"/>
      <c r="M80" s="2"/>
      <c r="N80" s="2"/>
      <c r="O80" s="2"/>
      <c r="P80" s="2">
        <f>COUNTA(Tabela1[[#This Row],[AFI]:[ICM]])</f>
        <v>1</v>
      </c>
    </row>
    <row r="81" spans="1:16">
      <c r="A81" s="1" t="s">
        <v>1215</v>
      </c>
      <c r="B81" s="2"/>
      <c r="C81" s="2"/>
      <c r="D81" s="1" t="s">
        <v>1269</v>
      </c>
      <c r="E81" s="2">
        <v>2012</v>
      </c>
      <c r="F81" s="2" t="s">
        <v>280</v>
      </c>
      <c r="G81" s="1" t="s">
        <v>1215</v>
      </c>
      <c r="H81" s="2" t="s">
        <v>4</v>
      </c>
      <c r="L81" s="2">
        <v>2013</v>
      </c>
      <c r="M81" s="2">
        <v>2013</v>
      </c>
      <c r="N81" s="2"/>
      <c r="O81" s="2"/>
      <c r="P81" s="2">
        <f>COUNTA(Tabela1[[#This Row],[AFI]:[ICM]])</f>
        <v>2</v>
      </c>
    </row>
    <row r="82" spans="1:16">
      <c r="A82" s="1" t="s">
        <v>1371</v>
      </c>
      <c r="B82" s="2"/>
      <c r="C82" s="2"/>
      <c r="D82" s="1" t="s">
        <v>52</v>
      </c>
      <c r="E82" s="2">
        <v>2012</v>
      </c>
      <c r="F82" s="2" t="s">
        <v>280</v>
      </c>
      <c r="G82" s="1" t="s">
        <v>1449</v>
      </c>
      <c r="H82" s="2" t="s">
        <v>1</v>
      </c>
      <c r="I82" s="2" t="s">
        <v>1936</v>
      </c>
      <c r="L82" s="2"/>
      <c r="M82" s="2"/>
      <c r="N82" s="2">
        <v>71</v>
      </c>
      <c r="O82" s="2"/>
      <c r="P82" s="2">
        <f>COUNTA(Tabela1[[#This Row],[AFI]:[ICM]])</f>
        <v>1</v>
      </c>
    </row>
    <row r="83" spans="1:16">
      <c r="A83" s="1" t="s">
        <v>1378</v>
      </c>
      <c r="B83" s="2"/>
      <c r="C83" s="2"/>
      <c r="D83" s="1" t="s">
        <v>206</v>
      </c>
      <c r="E83" s="2">
        <v>2012</v>
      </c>
      <c r="F83" s="2" t="s">
        <v>280</v>
      </c>
      <c r="G83" s="1" t="s">
        <v>288</v>
      </c>
      <c r="H83" s="2" t="s">
        <v>4</v>
      </c>
      <c r="L83" s="2"/>
      <c r="M83" s="2"/>
      <c r="N83" s="2">
        <v>58</v>
      </c>
      <c r="O83" s="2"/>
      <c r="P83" s="2">
        <f>COUNTA(Tabela1[[#This Row],[AFI]:[ICM]])</f>
        <v>1</v>
      </c>
    </row>
    <row r="84" spans="1:16">
      <c r="A84" s="1" t="s">
        <v>1748</v>
      </c>
      <c r="B84" s="2"/>
      <c r="C84" s="2"/>
      <c r="D84" s="1" t="s">
        <v>236</v>
      </c>
      <c r="E84" s="2">
        <v>2012</v>
      </c>
      <c r="F84" s="2" t="s">
        <v>280</v>
      </c>
      <c r="G84" s="1" t="s">
        <v>1749</v>
      </c>
      <c r="H84" s="2" t="s">
        <v>5</v>
      </c>
      <c r="L84" s="2"/>
      <c r="M84" s="2"/>
      <c r="N84" s="5"/>
      <c r="O84" s="5"/>
      <c r="P84" s="2">
        <f>COUNTA(Tabela1[[#This Row],[AFI]:[ICM]])</f>
        <v>0</v>
      </c>
    </row>
    <row r="85" spans="1:16">
      <c r="A85" s="1" t="s">
        <v>2094</v>
      </c>
      <c r="B85" s="2"/>
      <c r="C85" s="2"/>
      <c r="D85" s="1" t="s">
        <v>1585</v>
      </c>
      <c r="E85" s="2">
        <v>2012</v>
      </c>
      <c r="F85" s="2" t="s">
        <v>1456</v>
      </c>
      <c r="G85" s="1" t="s">
        <v>1380</v>
      </c>
      <c r="H85" s="2" t="s">
        <v>8</v>
      </c>
      <c r="L85" s="2"/>
      <c r="M85" s="2"/>
      <c r="N85" s="2">
        <v>232</v>
      </c>
      <c r="O85" s="2"/>
      <c r="P85" s="7">
        <f>COUNTA(Tabela1[[#This Row],[AFI]:[ICM]])</f>
        <v>1</v>
      </c>
    </row>
    <row r="86" spans="1:16">
      <c r="A86" s="1" t="s">
        <v>1381</v>
      </c>
      <c r="B86" s="2"/>
      <c r="C86" s="2"/>
      <c r="D86" s="1" t="s">
        <v>61</v>
      </c>
      <c r="E86" s="2">
        <v>2012</v>
      </c>
      <c r="F86" s="2" t="s">
        <v>280</v>
      </c>
      <c r="G86" s="1" t="s">
        <v>1546</v>
      </c>
      <c r="H86" s="2" t="s">
        <v>4</v>
      </c>
      <c r="K86" s="2" t="s">
        <v>1489</v>
      </c>
      <c r="L86" s="2"/>
      <c r="M86" s="2"/>
      <c r="N86" s="2">
        <v>188</v>
      </c>
      <c r="O86" s="2"/>
      <c r="P86" s="2">
        <f>COUNTA(Tabela1[[#This Row],[AFI]:[ICM]])</f>
        <v>2</v>
      </c>
    </row>
    <row r="87" spans="1:16">
      <c r="A87" s="1" t="s">
        <v>289</v>
      </c>
      <c r="B87" s="2"/>
      <c r="C87" s="2"/>
      <c r="D87" s="1" t="s">
        <v>243</v>
      </c>
      <c r="E87" s="2">
        <v>2012</v>
      </c>
      <c r="F87" s="2" t="s">
        <v>280</v>
      </c>
      <c r="G87" s="1" t="s">
        <v>289</v>
      </c>
      <c r="H87" s="2" t="s">
        <v>4</v>
      </c>
      <c r="L87" s="2"/>
      <c r="M87" s="2"/>
      <c r="N87" s="2"/>
      <c r="O87" s="2"/>
      <c r="P87" s="2">
        <f>COUNTA(Tabela1[[#This Row],[AFI]:[ICM]])</f>
        <v>0</v>
      </c>
    </row>
    <row r="88" spans="1:16">
      <c r="A88" s="1" t="s">
        <v>290</v>
      </c>
      <c r="B88" s="2"/>
      <c r="C88" s="2"/>
      <c r="D88" s="1" t="s">
        <v>34</v>
      </c>
      <c r="E88" s="2">
        <v>2012</v>
      </c>
      <c r="F88" s="2" t="s">
        <v>280</v>
      </c>
      <c r="G88" s="1" t="s">
        <v>291</v>
      </c>
      <c r="H88" s="2" t="s">
        <v>4</v>
      </c>
      <c r="K88" s="2" t="s">
        <v>1488</v>
      </c>
      <c r="L88" s="2"/>
      <c r="M88" s="2"/>
      <c r="N88" s="2"/>
      <c r="O88" s="2"/>
      <c r="P88" s="2">
        <f>COUNTA(Tabela1[[#This Row],[AFI]:[ICM]])</f>
        <v>1</v>
      </c>
    </row>
    <row r="89" spans="1:16">
      <c r="A89" s="1" t="s">
        <v>292</v>
      </c>
      <c r="B89" s="2"/>
      <c r="C89" s="2"/>
      <c r="D89" s="1" t="s">
        <v>222</v>
      </c>
      <c r="E89" s="2">
        <v>2012</v>
      </c>
      <c r="F89" s="2" t="s">
        <v>280</v>
      </c>
      <c r="G89" s="1" t="s">
        <v>293</v>
      </c>
      <c r="H89" s="2" t="s">
        <v>4</v>
      </c>
      <c r="K89" s="2" t="s">
        <v>1488</v>
      </c>
      <c r="L89" s="2"/>
      <c r="M89" s="2"/>
      <c r="N89" s="2"/>
      <c r="O89" s="7"/>
      <c r="P89" s="2">
        <f>COUNTA(Tabela1[[#This Row],[AFI]:[ICM]])</f>
        <v>1</v>
      </c>
    </row>
    <row r="90" spans="1:16">
      <c r="A90" s="1" t="s">
        <v>1969</v>
      </c>
      <c r="B90" s="2"/>
      <c r="C90" s="2"/>
      <c r="D90" s="1" t="s">
        <v>1267</v>
      </c>
      <c r="E90" s="2">
        <v>2012</v>
      </c>
      <c r="F90" s="2" t="s">
        <v>280</v>
      </c>
      <c r="G90" s="1" t="s">
        <v>1970</v>
      </c>
      <c r="H90" s="2" t="s">
        <v>4</v>
      </c>
      <c r="L90" s="2"/>
      <c r="M90" s="2"/>
      <c r="N90" s="2"/>
      <c r="O90" s="7"/>
      <c r="P90" s="2">
        <f>COUNTA(Tabela1[[#This Row],[AFI]:[ICM]])</f>
        <v>0</v>
      </c>
    </row>
    <row r="91" spans="1:16">
      <c r="A91" s="1" t="s">
        <v>294</v>
      </c>
      <c r="B91" s="2"/>
      <c r="C91" s="2"/>
      <c r="D91" s="1" t="s">
        <v>170</v>
      </c>
      <c r="E91" s="2">
        <v>2011</v>
      </c>
      <c r="F91" s="2" t="s">
        <v>280</v>
      </c>
      <c r="G91" s="1" t="s">
        <v>295</v>
      </c>
      <c r="H91" s="2" t="s">
        <v>4</v>
      </c>
      <c r="K91" s="2" t="s">
        <v>1488</v>
      </c>
      <c r="L91" s="2"/>
      <c r="M91" s="2"/>
      <c r="N91" s="2"/>
      <c r="O91" s="2"/>
      <c r="P91" s="2">
        <f>COUNTA(Tabela1[[#This Row],[AFI]:[ICM]])</f>
        <v>1</v>
      </c>
    </row>
    <row r="92" spans="1:16">
      <c r="A92" s="1" t="s">
        <v>1362</v>
      </c>
      <c r="B92" s="2"/>
      <c r="C92" s="2"/>
      <c r="D92" s="1" t="s">
        <v>1517</v>
      </c>
      <c r="E92" s="2">
        <v>2011</v>
      </c>
      <c r="F92" s="2" t="s">
        <v>474</v>
      </c>
      <c r="G92" s="1" t="s">
        <v>1516</v>
      </c>
      <c r="H92" s="2" t="s">
        <v>4</v>
      </c>
      <c r="L92" s="2"/>
      <c r="M92" s="2"/>
      <c r="N92" s="2">
        <v>114</v>
      </c>
      <c r="O92" s="7"/>
      <c r="P92" s="2">
        <f>COUNTA(Tabela1[[#This Row],[AFI]:[ICM]])</f>
        <v>1</v>
      </c>
    </row>
    <row r="93" spans="1:16">
      <c r="A93" s="1" t="s">
        <v>1746</v>
      </c>
      <c r="B93" s="2"/>
      <c r="C93" s="2"/>
      <c r="D93" s="1" t="s">
        <v>1747</v>
      </c>
      <c r="E93" s="2">
        <v>2011</v>
      </c>
      <c r="F93" s="2" t="s">
        <v>280</v>
      </c>
      <c r="G93" s="1" t="s">
        <v>1746</v>
      </c>
      <c r="H93" s="2" t="s">
        <v>4</v>
      </c>
      <c r="L93" s="2"/>
      <c r="M93" s="2"/>
      <c r="N93" s="2"/>
      <c r="O93" s="2"/>
      <c r="P93" s="7">
        <f>COUNTA(Tabela1[[#This Row],[AFI]:[ICM]])</f>
        <v>0</v>
      </c>
    </row>
    <row r="94" spans="1:16">
      <c r="A94" s="1" t="s">
        <v>1383</v>
      </c>
      <c r="B94" s="2"/>
      <c r="C94" s="2"/>
      <c r="D94" s="1" t="s">
        <v>1532</v>
      </c>
      <c r="E94" s="2">
        <v>2011</v>
      </c>
      <c r="F94" s="2" t="s">
        <v>280</v>
      </c>
      <c r="G94" s="31" t="s">
        <v>1531</v>
      </c>
      <c r="H94" s="2" t="s">
        <v>4</v>
      </c>
      <c r="L94" s="2"/>
      <c r="M94" s="2"/>
      <c r="N94" s="2">
        <v>161</v>
      </c>
      <c r="O94" s="2"/>
      <c r="P94" s="7">
        <f>COUNTA(Tabela1[[#This Row],[AFI]:[ICM]])</f>
        <v>1</v>
      </c>
    </row>
    <row r="95" spans="1:16">
      <c r="A95" s="1" t="s">
        <v>1589</v>
      </c>
      <c r="B95" s="2"/>
      <c r="C95" s="2"/>
      <c r="D95" s="1" t="s">
        <v>1567</v>
      </c>
      <c r="E95" s="2">
        <v>2011</v>
      </c>
      <c r="F95" s="2" t="s">
        <v>280</v>
      </c>
      <c r="G95" s="1" t="s">
        <v>1566</v>
      </c>
      <c r="H95" s="2" t="s">
        <v>1</v>
      </c>
      <c r="I95" s="2" t="s">
        <v>1938</v>
      </c>
      <c r="L95" s="2"/>
      <c r="M95" s="2"/>
      <c r="N95" s="2">
        <v>214</v>
      </c>
      <c r="O95" s="7">
        <v>97</v>
      </c>
      <c r="P95" s="2">
        <f>COUNTA(Tabela1[[#This Row],[AFI]:[ICM]])</f>
        <v>2</v>
      </c>
    </row>
    <row r="96" spans="1:16">
      <c r="A96" s="1" t="s">
        <v>1388</v>
      </c>
      <c r="B96" s="2"/>
      <c r="C96" s="2"/>
      <c r="D96" s="1" t="s">
        <v>1443</v>
      </c>
      <c r="E96" s="2">
        <v>2011</v>
      </c>
      <c r="F96" s="2" t="s">
        <v>371</v>
      </c>
      <c r="G96" s="1" t="s">
        <v>1442</v>
      </c>
      <c r="H96" s="2" t="s">
        <v>4</v>
      </c>
      <c r="L96" s="2"/>
      <c r="M96" s="2"/>
      <c r="N96" s="2">
        <v>44</v>
      </c>
      <c r="O96" s="2"/>
      <c r="P96" s="2">
        <f>COUNTA(Tabela1[[#This Row],[AFI]:[ICM]])</f>
        <v>1</v>
      </c>
    </row>
    <row r="97" spans="1:16">
      <c r="A97" s="1" t="s">
        <v>1953</v>
      </c>
      <c r="B97" s="2"/>
      <c r="C97" s="2"/>
      <c r="D97" s="1" t="s">
        <v>1636</v>
      </c>
      <c r="E97" s="2">
        <v>2011</v>
      </c>
      <c r="F97" s="2" t="s">
        <v>280</v>
      </c>
      <c r="G97" s="1" t="s">
        <v>1954</v>
      </c>
      <c r="H97" s="2" t="s">
        <v>1</v>
      </c>
      <c r="K97" s="2" t="s">
        <v>1489</v>
      </c>
      <c r="L97" s="2"/>
      <c r="M97" s="2"/>
      <c r="N97" s="2"/>
      <c r="O97" s="7"/>
      <c r="P97" s="2">
        <f>COUNTA(Tabela1[[#This Row],[AFI]:[ICM]])</f>
        <v>1</v>
      </c>
    </row>
    <row r="98" spans="1:16">
      <c r="A98" s="1" t="s">
        <v>1214</v>
      </c>
      <c r="B98" s="2"/>
      <c r="C98" s="2"/>
      <c r="D98" s="1" t="s">
        <v>1268</v>
      </c>
      <c r="E98" s="2">
        <v>2011</v>
      </c>
      <c r="F98" s="2" t="s">
        <v>280</v>
      </c>
      <c r="G98" s="1" t="s">
        <v>1242</v>
      </c>
      <c r="H98" s="2" t="s">
        <v>4</v>
      </c>
      <c r="K98" s="2" t="s">
        <v>1489</v>
      </c>
      <c r="L98" s="2">
        <v>2012</v>
      </c>
      <c r="M98" s="2"/>
      <c r="N98" s="2"/>
      <c r="O98" s="2"/>
      <c r="P98" s="2">
        <f>COUNTA(Tabela1[[#This Row],[AFI]:[ICM]])</f>
        <v>2</v>
      </c>
    </row>
    <row r="99" spans="1:16">
      <c r="A99" s="28" t="s">
        <v>1322</v>
      </c>
      <c r="B99" s="2"/>
      <c r="C99" s="2"/>
      <c r="D99" s="1" t="s">
        <v>19</v>
      </c>
      <c r="E99" s="2">
        <v>2011</v>
      </c>
      <c r="F99" s="2" t="s">
        <v>280</v>
      </c>
      <c r="G99" s="27" t="s">
        <v>1293</v>
      </c>
      <c r="H99" s="2" t="s">
        <v>2</v>
      </c>
      <c r="L99" s="2"/>
      <c r="M99" s="2">
        <v>2012</v>
      </c>
      <c r="N99" s="2"/>
      <c r="O99" s="2"/>
      <c r="P99" s="7">
        <f>COUNTA(Tabela1[[#This Row],[AFI]:[ICM]])</f>
        <v>1</v>
      </c>
    </row>
    <row r="100" spans="1:16">
      <c r="A100" s="1" t="s">
        <v>296</v>
      </c>
      <c r="B100" s="2"/>
      <c r="C100" s="2"/>
      <c r="D100" s="1" t="s">
        <v>52</v>
      </c>
      <c r="E100" s="2">
        <v>2010</v>
      </c>
      <c r="F100" s="2" t="s">
        <v>280</v>
      </c>
      <c r="G100" s="1" t="s">
        <v>297</v>
      </c>
      <c r="H100" s="2" t="s">
        <v>1</v>
      </c>
      <c r="K100" s="2" t="s">
        <v>1489</v>
      </c>
      <c r="L100" s="2"/>
      <c r="M100" s="2"/>
      <c r="N100" s="2">
        <v>13</v>
      </c>
      <c r="O100" s="2">
        <v>8</v>
      </c>
      <c r="P100" s="2">
        <f>COUNTA(Tabela1[[#This Row],[AFI]:[ICM]])</f>
        <v>3</v>
      </c>
    </row>
    <row r="101" spans="1:16">
      <c r="A101" s="1" t="s">
        <v>298</v>
      </c>
      <c r="B101" s="2"/>
      <c r="C101" s="2"/>
      <c r="D101" s="1" t="s">
        <v>61</v>
      </c>
      <c r="E101" s="2">
        <v>2010</v>
      </c>
      <c r="F101" s="2" t="s">
        <v>280</v>
      </c>
      <c r="G101" s="1" t="s">
        <v>299</v>
      </c>
      <c r="H101" s="2" t="s">
        <v>4</v>
      </c>
      <c r="K101" s="2" t="s">
        <v>1489</v>
      </c>
      <c r="L101" s="2"/>
      <c r="M101" s="2">
        <v>2011</v>
      </c>
      <c r="N101" s="2"/>
      <c r="O101" s="2">
        <v>69</v>
      </c>
      <c r="P101" s="7">
        <f>COUNTA(Tabela1[[#This Row],[AFI]:[ICM]])</f>
        <v>3</v>
      </c>
    </row>
    <row r="102" spans="1:16">
      <c r="A102" s="1" t="s">
        <v>300</v>
      </c>
      <c r="B102" s="2"/>
      <c r="C102" s="2"/>
      <c r="D102" s="1" t="s">
        <v>1273</v>
      </c>
      <c r="E102" s="2">
        <v>2010</v>
      </c>
      <c r="F102" s="2" t="s">
        <v>280</v>
      </c>
      <c r="G102" s="31" t="s">
        <v>301</v>
      </c>
      <c r="H102" s="2" t="s">
        <v>11</v>
      </c>
      <c r="K102" s="2" t="s">
        <v>1489</v>
      </c>
      <c r="L102" s="2"/>
      <c r="M102" s="2"/>
      <c r="N102" s="2"/>
      <c r="O102" s="2"/>
      <c r="P102" s="7">
        <f>COUNTA(Tabela1[[#This Row],[AFI]:[ICM]])</f>
        <v>1</v>
      </c>
    </row>
    <row r="103" spans="1:16">
      <c r="A103" s="1" t="s">
        <v>302</v>
      </c>
      <c r="B103" s="2"/>
      <c r="C103" s="2"/>
      <c r="D103" s="1" t="s">
        <v>58</v>
      </c>
      <c r="E103" s="2">
        <v>2010</v>
      </c>
      <c r="F103" s="2" t="s">
        <v>280</v>
      </c>
      <c r="G103" s="1" t="s">
        <v>303</v>
      </c>
      <c r="H103" s="2" t="s">
        <v>4</v>
      </c>
      <c r="K103" s="2" t="s">
        <v>1489</v>
      </c>
      <c r="L103" s="2"/>
      <c r="M103" s="2"/>
      <c r="N103" s="2"/>
      <c r="O103" s="2">
        <v>87</v>
      </c>
      <c r="P103" s="2">
        <f>COUNTA(Tabela1[[#This Row],[AFI]:[ICM]])</f>
        <v>2</v>
      </c>
    </row>
    <row r="104" spans="1:16">
      <c r="A104" s="1" t="s">
        <v>1373</v>
      </c>
      <c r="B104" s="2"/>
      <c r="C104" s="2"/>
      <c r="D104" s="1" t="s">
        <v>1542</v>
      </c>
      <c r="E104" s="2">
        <v>2010</v>
      </c>
      <c r="F104" s="2" t="s">
        <v>280</v>
      </c>
      <c r="G104" s="1" t="s">
        <v>1541</v>
      </c>
      <c r="H104" s="2" t="s">
        <v>0</v>
      </c>
      <c r="L104" s="2"/>
      <c r="M104" s="2"/>
      <c r="N104" s="2">
        <v>201</v>
      </c>
      <c r="O104" s="2"/>
      <c r="P104" s="2">
        <f>COUNTA(Tabela1[[#This Row],[AFI]:[ICM]])</f>
        <v>1</v>
      </c>
    </row>
    <row r="105" spans="1:16">
      <c r="A105" s="1" t="s">
        <v>304</v>
      </c>
      <c r="B105" s="2"/>
      <c r="C105" s="2"/>
      <c r="D105" s="1" t="s">
        <v>171</v>
      </c>
      <c r="E105" s="2">
        <v>2010</v>
      </c>
      <c r="F105" s="2" t="s">
        <v>280</v>
      </c>
      <c r="G105" s="1" t="s">
        <v>305</v>
      </c>
      <c r="H105" s="2" t="s">
        <v>10</v>
      </c>
      <c r="K105" s="2" t="s">
        <v>1488</v>
      </c>
      <c r="L105" s="2"/>
      <c r="M105" s="2"/>
      <c r="N105" s="2"/>
      <c r="O105" s="2"/>
      <c r="P105" s="2">
        <f>COUNTA(Tabela1[[#This Row],[AFI]:[ICM]])</f>
        <v>1</v>
      </c>
    </row>
    <row r="106" spans="1:16">
      <c r="A106" s="1" t="s">
        <v>2095</v>
      </c>
      <c r="B106" s="2"/>
      <c r="C106" s="2"/>
      <c r="D106" s="1" t="s">
        <v>2096</v>
      </c>
      <c r="E106" s="2">
        <v>2010</v>
      </c>
      <c r="F106" s="2" t="s">
        <v>280</v>
      </c>
      <c r="G106" s="1" t="s">
        <v>2095</v>
      </c>
      <c r="H106" s="2" t="s">
        <v>4</v>
      </c>
      <c r="L106" s="2"/>
      <c r="M106" s="2"/>
      <c r="N106" s="2">
        <v>48</v>
      </c>
      <c r="O106" s="2"/>
      <c r="P106" s="2">
        <f>COUNTA(Tabela1[[#This Row],[AFI]:[ICM]])</f>
        <v>1</v>
      </c>
    </row>
    <row r="107" spans="1:16">
      <c r="A107" s="1" t="s">
        <v>306</v>
      </c>
      <c r="B107" s="2"/>
      <c r="C107" s="2"/>
      <c r="D107" s="1" t="s">
        <v>170</v>
      </c>
      <c r="E107" s="2">
        <v>2010</v>
      </c>
      <c r="F107" s="2" t="s">
        <v>280</v>
      </c>
      <c r="G107" s="1" t="s">
        <v>307</v>
      </c>
      <c r="H107" s="2" t="s">
        <v>4</v>
      </c>
      <c r="K107" s="2" t="s">
        <v>1488</v>
      </c>
      <c r="L107" s="2"/>
      <c r="M107" s="2"/>
      <c r="N107" s="2">
        <v>156</v>
      </c>
      <c r="O107" s="2">
        <v>75</v>
      </c>
      <c r="P107" s="2">
        <f>COUNTA(Tabela1[[#This Row],[AFI]:[ICM]])</f>
        <v>3</v>
      </c>
    </row>
    <row r="108" spans="1:16">
      <c r="A108" s="1" t="s">
        <v>308</v>
      </c>
      <c r="B108" s="2"/>
      <c r="C108" s="2"/>
      <c r="D108" s="1" t="s">
        <v>1569</v>
      </c>
      <c r="E108" s="2">
        <v>2010</v>
      </c>
      <c r="F108" s="2" t="s">
        <v>309</v>
      </c>
      <c r="G108" s="1" t="s">
        <v>310</v>
      </c>
      <c r="H108" s="2" t="s">
        <v>4</v>
      </c>
      <c r="K108" s="2" t="s">
        <v>1488</v>
      </c>
      <c r="L108" s="2"/>
      <c r="M108" s="2"/>
      <c r="N108" s="2">
        <v>115</v>
      </c>
      <c r="O108" s="2"/>
      <c r="P108" s="2">
        <f>COUNTA(Tabela1[[#This Row],[AFI]:[ICM]])</f>
        <v>2</v>
      </c>
    </row>
    <row r="109" spans="1:16">
      <c r="A109" s="1" t="s">
        <v>311</v>
      </c>
      <c r="B109" s="2"/>
      <c r="C109" s="2"/>
      <c r="D109" s="1" t="s">
        <v>51</v>
      </c>
      <c r="E109" s="2">
        <v>2010</v>
      </c>
      <c r="F109" s="2" t="s">
        <v>280</v>
      </c>
      <c r="G109" s="1" t="s">
        <v>312</v>
      </c>
      <c r="H109" s="2" t="s">
        <v>1</v>
      </c>
      <c r="L109" s="2"/>
      <c r="M109" s="2"/>
      <c r="N109" s="2"/>
      <c r="O109" s="2"/>
      <c r="P109" s="7">
        <f>COUNTA(Tabela1[[#This Row],[AFI]:[ICM]])</f>
        <v>0</v>
      </c>
    </row>
    <row r="110" spans="1:16">
      <c r="A110" s="1" t="s">
        <v>313</v>
      </c>
      <c r="B110" s="2"/>
      <c r="C110" s="2"/>
      <c r="D110" s="1" t="s">
        <v>125</v>
      </c>
      <c r="E110" s="2">
        <v>2010</v>
      </c>
      <c r="F110" s="2" t="s">
        <v>280</v>
      </c>
      <c r="G110" s="1" t="s">
        <v>314</v>
      </c>
      <c r="H110" s="2" t="s">
        <v>10</v>
      </c>
      <c r="K110" s="2" t="s">
        <v>1489</v>
      </c>
      <c r="L110" s="2"/>
      <c r="M110" s="2"/>
      <c r="N110" s="2"/>
      <c r="O110" s="2"/>
      <c r="P110" s="2">
        <f>COUNTA(Tabela1[[#This Row],[AFI]:[ICM]])</f>
        <v>1</v>
      </c>
    </row>
    <row r="111" spans="1:16">
      <c r="A111" s="1" t="s">
        <v>1428</v>
      </c>
      <c r="B111" s="2"/>
      <c r="C111" s="2"/>
      <c r="D111" s="1" t="s">
        <v>1459</v>
      </c>
      <c r="E111" s="2">
        <v>2010</v>
      </c>
      <c r="F111" s="2" t="s">
        <v>280</v>
      </c>
      <c r="G111" s="1" t="s">
        <v>1428</v>
      </c>
      <c r="H111" s="2" t="s">
        <v>0</v>
      </c>
      <c r="I111" s="2" t="s">
        <v>1163</v>
      </c>
      <c r="L111" s="2"/>
      <c r="M111" s="2"/>
      <c r="N111" s="2">
        <v>111</v>
      </c>
      <c r="O111" s="2">
        <v>37</v>
      </c>
      <c r="P111" s="2">
        <f>COUNTA(Tabela1[[#This Row],[AFI]:[ICM]])</f>
        <v>2</v>
      </c>
    </row>
    <row r="112" spans="1:16">
      <c r="A112" s="1" t="s">
        <v>1920</v>
      </c>
      <c r="B112" s="2"/>
      <c r="C112" s="2"/>
      <c r="D112" s="1" t="s">
        <v>140</v>
      </c>
      <c r="E112" s="2">
        <v>2010</v>
      </c>
      <c r="F112" s="2" t="s">
        <v>336</v>
      </c>
      <c r="G112" s="31" t="s">
        <v>1920</v>
      </c>
      <c r="H112" s="2" t="s">
        <v>8</v>
      </c>
      <c r="I112" s="2" t="s">
        <v>1940</v>
      </c>
      <c r="K112" s="2" t="s">
        <v>1489</v>
      </c>
      <c r="L112" s="2"/>
      <c r="M112" s="2"/>
      <c r="N112" s="2"/>
      <c r="O112" s="7"/>
      <c r="P112" s="2">
        <f>COUNTA(Tabela1[[#This Row],[AFI]:[ICM]])</f>
        <v>1</v>
      </c>
    </row>
    <row r="113" spans="1:16">
      <c r="A113" s="1" t="s">
        <v>1358</v>
      </c>
      <c r="B113" s="2"/>
      <c r="C113" s="2"/>
      <c r="D113" s="1" t="s">
        <v>1511</v>
      </c>
      <c r="E113" s="2">
        <v>2009</v>
      </c>
      <c r="F113" s="2" t="s">
        <v>1456</v>
      </c>
      <c r="G113" s="1" t="s">
        <v>1510</v>
      </c>
      <c r="H113" s="2" t="s">
        <v>2</v>
      </c>
      <c r="L113" s="2"/>
      <c r="M113" s="7"/>
      <c r="N113" s="2">
        <v>80</v>
      </c>
      <c r="O113" s="2"/>
      <c r="P113" s="2">
        <f>COUNTA(Tabela1[[#This Row],[AFI]:[ICM]])</f>
        <v>1</v>
      </c>
    </row>
    <row r="114" spans="1:16">
      <c r="A114" s="1" t="s">
        <v>1980</v>
      </c>
      <c r="B114" s="2"/>
      <c r="C114" s="2"/>
      <c r="D114" s="1" t="s">
        <v>1981</v>
      </c>
      <c r="E114" s="2">
        <v>2009</v>
      </c>
      <c r="F114" s="2" t="s">
        <v>379</v>
      </c>
      <c r="G114" s="31" t="s">
        <v>1982</v>
      </c>
      <c r="H114" s="2" t="s">
        <v>4</v>
      </c>
      <c r="K114" s="2" t="s">
        <v>1489</v>
      </c>
      <c r="L114" s="2"/>
      <c r="M114" s="2"/>
      <c r="N114" s="2"/>
      <c r="O114" s="2"/>
      <c r="P114" s="7">
        <f>COUNTA(Tabela1[[#This Row],[AFI]:[ICM]])</f>
        <v>1</v>
      </c>
    </row>
    <row r="115" spans="1:16">
      <c r="A115" s="1" t="s">
        <v>1908</v>
      </c>
      <c r="B115" s="2"/>
      <c r="C115" s="2"/>
      <c r="D115" s="1" t="s">
        <v>1909</v>
      </c>
      <c r="E115" s="2">
        <v>2009</v>
      </c>
      <c r="F115" s="2" t="s">
        <v>379</v>
      </c>
      <c r="G115" s="1" t="s">
        <v>1910</v>
      </c>
      <c r="H115" s="2" t="s">
        <v>4</v>
      </c>
      <c r="K115" s="2" t="s">
        <v>1489</v>
      </c>
      <c r="L115" s="2"/>
      <c r="M115" s="2"/>
      <c r="N115" s="2"/>
      <c r="O115" s="7"/>
      <c r="P115" s="2">
        <f>COUNTA(Tabela1[[#This Row],[AFI]:[ICM]])</f>
        <v>1</v>
      </c>
    </row>
    <row r="116" spans="1:16">
      <c r="A116" s="1" t="s">
        <v>315</v>
      </c>
      <c r="B116" s="2"/>
      <c r="C116" s="2"/>
      <c r="D116" s="1" t="s">
        <v>120</v>
      </c>
      <c r="E116" s="2">
        <v>2009</v>
      </c>
      <c r="F116" s="2" t="s">
        <v>280</v>
      </c>
      <c r="G116" s="1" t="s">
        <v>316</v>
      </c>
      <c r="H116" s="2" t="s">
        <v>2</v>
      </c>
      <c r="K116" s="2" t="s">
        <v>1488</v>
      </c>
      <c r="L116" s="2"/>
      <c r="M116" s="2"/>
      <c r="N116" s="2"/>
      <c r="O116" s="2"/>
      <c r="P116" s="2">
        <f>COUNTA(Tabela1[[#This Row],[AFI]:[ICM]])</f>
        <v>1</v>
      </c>
    </row>
    <row r="117" spans="1:16">
      <c r="A117" s="1" t="s">
        <v>317</v>
      </c>
      <c r="B117" s="2"/>
      <c r="C117" s="2"/>
      <c r="D117" s="1" t="s">
        <v>113</v>
      </c>
      <c r="E117" s="2">
        <v>2009</v>
      </c>
      <c r="F117" s="2" t="s">
        <v>280</v>
      </c>
      <c r="G117" s="1" t="s">
        <v>317</v>
      </c>
      <c r="H117" s="2" t="s">
        <v>1</v>
      </c>
      <c r="K117" s="2" t="s">
        <v>1488</v>
      </c>
      <c r="L117" s="2"/>
      <c r="M117" s="7">
        <v>2010</v>
      </c>
      <c r="N117" s="2"/>
      <c r="O117" s="7">
        <v>27</v>
      </c>
      <c r="P117" s="2">
        <f>COUNTA(Tabela1[[#This Row],[AFI]:[ICM]])</f>
        <v>3</v>
      </c>
    </row>
    <row r="118" spans="1:16">
      <c r="A118" s="1" t="s">
        <v>318</v>
      </c>
      <c r="B118" s="2"/>
      <c r="C118" s="2"/>
      <c r="D118" s="1" t="s">
        <v>206</v>
      </c>
      <c r="E118" s="2">
        <v>2009</v>
      </c>
      <c r="F118" s="2" t="s">
        <v>280</v>
      </c>
      <c r="G118" s="1" t="s">
        <v>1590</v>
      </c>
      <c r="H118" s="2" t="s">
        <v>6</v>
      </c>
      <c r="K118" s="2" t="s">
        <v>1489</v>
      </c>
      <c r="L118" s="2"/>
      <c r="M118" s="2"/>
      <c r="N118" s="2">
        <v>85</v>
      </c>
      <c r="O118" s="2">
        <v>23</v>
      </c>
      <c r="P118" s="7">
        <f>COUNTA(Tabela1[[#This Row],[AFI]:[ICM]])</f>
        <v>3</v>
      </c>
    </row>
    <row r="119" spans="1:16">
      <c r="A119" s="1" t="s">
        <v>1903</v>
      </c>
      <c r="B119" s="2"/>
      <c r="C119" s="2"/>
      <c r="D119" s="1" t="s">
        <v>1904</v>
      </c>
      <c r="E119" s="2">
        <v>2009</v>
      </c>
      <c r="F119" s="2" t="s">
        <v>280</v>
      </c>
      <c r="G119" s="1" t="s">
        <v>1905</v>
      </c>
      <c r="H119" s="2" t="s">
        <v>8</v>
      </c>
      <c r="L119" s="2"/>
      <c r="M119" s="2"/>
      <c r="N119" s="2"/>
      <c r="O119" s="2"/>
      <c r="P119" s="2">
        <f>COUNTA(Tabela1[[#This Row],[AFI]:[ICM]])</f>
        <v>0</v>
      </c>
    </row>
    <row r="120" spans="1:16">
      <c r="A120" s="1" t="s">
        <v>319</v>
      </c>
      <c r="B120" s="2"/>
      <c r="C120" s="2"/>
      <c r="D120" s="1" t="s">
        <v>187</v>
      </c>
      <c r="E120" s="2">
        <v>2009</v>
      </c>
      <c r="F120" s="2" t="s">
        <v>320</v>
      </c>
      <c r="G120" s="1" t="s">
        <v>321</v>
      </c>
      <c r="H120" s="2" t="s">
        <v>5</v>
      </c>
      <c r="K120" s="2" t="s">
        <v>1488</v>
      </c>
      <c r="L120" s="2"/>
      <c r="M120" s="2"/>
      <c r="N120" s="2"/>
      <c r="O120" s="7">
        <v>83</v>
      </c>
      <c r="P120" s="2">
        <f>COUNTA(Tabela1[[#This Row],[AFI]:[ICM]])</f>
        <v>2</v>
      </c>
    </row>
    <row r="121" spans="1:16">
      <c r="A121" s="1" t="s">
        <v>322</v>
      </c>
      <c r="B121" s="2"/>
      <c r="C121" s="2"/>
      <c r="D121" s="1" t="s">
        <v>158</v>
      </c>
      <c r="E121" s="2">
        <v>2009</v>
      </c>
      <c r="F121" s="2" t="s">
        <v>323</v>
      </c>
      <c r="G121" s="1" t="s">
        <v>324</v>
      </c>
      <c r="H121" s="2" t="s">
        <v>4</v>
      </c>
      <c r="K121" s="2" t="s">
        <v>1488</v>
      </c>
      <c r="L121" s="2"/>
      <c r="M121" s="2"/>
      <c r="N121" s="2"/>
      <c r="O121" s="2"/>
      <c r="P121" s="2">
        <f>COUNTA(Tabela1[[#This Row],[AFI]:[ICM]])</f>
        <v>1</v>
      </c>
    </row>
    <row r="122" spans="1:16">
      <c r="A122" s="1" t="s">
        <v>325</v>
      </c>
      <c r="B122" s="2"/>
      <c r="C122" s="2"/>
      <c r="D122" s="1" t="s">
        <v>145</v>
      </c>
      <c r="E122" s="2">
        <v>2009</v>
      </c>
      <c r="F122" s="2" t="s">
        <v>280</v>
      </c>
      <c r="G122" s="1" t="s">
        <v>2097</v>
      </c>
      <c r="H122" s="2" t="s">
        <v>6</v>
      </c>
      <c r="K122" s="2" t="s">
        <v>1489</v>
      </c>
      <c r="L122" s="2">
        <v>2010</v>
      </c>
      <c r="M122" s="2"/>
      <c r="N122" s="2"/>
      <c r="O122" s="7"/>
      <c r="P122" s="2">
        <f>COUNTA(Tabela1[[#This Row],[AFI]:[ICM]])</f>
        <v>2</v>
      </c>
    </row>
    <row r="123" spans="1:16">
      <c r="A123" s="1" t="s">
        <v>1645</v>
      </c>
      <c r="B123" s="2"/>
      <c r="C123" s="2"/>
      <c r="D123" s="1" t="s">
        <v>1567</v>
      </c>
      <c r="E123" s="2">
        <v>2009</v>
      </c>
      <c r="F123" s="2" t="s">
        <v>280</v>
      </c>
      <c r="G123" s="31" t="s">
        <v>1618</v>
      </c>
      <c r="H123" s="2" t="s">
        <v>1</v>
      </c>
      <c r="I123" s="2" t="s">
        <v>1938</v>
      </c>
      <c r="L123" s="2"/>
      <c r="M123" s="2"/>
      <c r="N123" s="2"/>
      <c r="O123" s="2">
        <v>82</v>
      </c>
      <c r="P123" s="2">
        <f>COUNTA(Tabela1[[#This Row],[AFI]:[ICM]])</f>
        <v>1</v>
      </c>
    </row>
    <row r="124" spans="1:16">
      <c r="A124" s="1" t="s">
        <v>1344</v>
      </c>
      <c r="B124" s="2"/>
      <c r="C124" s="2"/>
      <c r="D124" s="1" t="s">
        <v>12</v>
      </c>
      <c r="E124" s="2">
        <v>2009</v>
      </c>
      <c r="F124" s="2" t="s">
        <v>280</v>
      </c>
      <c r="G124" s="1" t="s">
        <v>326</v>
      </c>
      <c r="H124" s="2" t="s">
        <v>0</v>
      </c>
      <c r="K124" s="2" t="s">
        <v>1489</v>
      </c>
      <c r="L124" s="2"/>
      <c r="M124" s="2"/>
      <c r="N124" s="2">
        <v>187</v>
      </c>
      <c r="O124" s="7"/>
      <c r="P124" s="2">
        <f>COUNTA(Tabela1[[#This Row],[AFI]:[ICM]])</f>
        <v>2</v>
      </c>
    </row>
    <row r="125" spans="1:16">
      <c r="A125" s="1" t="s">
        <v>1349</v>
      </c>
      <c r="B125" s="2"/>
      <c r="C125" s="2"/>
      <c r="D125" s="1" t="s">
        <v>142</v>
      </c>
      <c r="E125" s="2">
        <v>2009</v>
      </c>
      <c r="F125" s="2" t="s">
        <v>327</v>
      </c>
      <c r="G125" s="1" t="s">
        <v>328</v>
      </c>
      <c r="H125" s="2" t="s">
        <v>4</v>
      </c>
      <c r="K125" s="2" t="s">
        <v>1488</v>
      </c>
      <c r="L125" s="2"/>
      <c r="M125" s="2"/>
      <c r="N125" s="5">
        <v>143</v>
      </c>
      <c r="O125" s="5"/>
      <c r="P125" s="2">
        <f>COUNTA(Tabela1[[#This Row],[AFI]:[ICM]])</f>
        <v>2</v>
      </c>
    </row>
    <row r="126" spans="1:16">
      <c r="A126" s="1" t="s">
        <v>329</v>
      </c>
      <c r="B126" s="2"/>
      <c r="C126" s="2"/>
      <c r="D126" s="1" t="s">
        <v>257</v>
      </c>
      <c r="E126" s="2">
        <v>2009</v>
      </c>
      <c r="F126" s="2" t="s">
        <v>280</v>
      </c>
      <c r="G126" s="1" t="s">
        <v>330</v>
      </c>
      <c r="H126" s="2" t="s">
        <v>2</v>
      </c>
      <c r="K126" s="2" t="s">
        <v>1489</v>
      </c>
      <c r="L126" s="2"/>
      <c r="M126" s="2"/>
      <c r="N126" s="2"/>
      <c r="O126" s="2">
        <v>52</v>
      </c>
      <c r="P126" s="2">
        <f>COUNTA(Tabela1[[#This Row],[AFI]:[ICM]])</f>
        <v>2</v>
      </c>
    </row>
    <row r="127" spans="1:16">
      <c r="A127" s="1" t="s">
        <v>1423</v>
      </c>
      <c r="B127" s="2"/>
      <c r="C127" s="2"/>
      <c r="D127" s="1" t="s">
        <v>1563</v>
      </c>
      <c r="E127" s="2">
        <v>2009</v>
      </c>
      <c r="F127" s="2" t="s">
        <v>323</v>
      </c>
      <c r="G127" s="1" t="s">
        <v>1562</v>
      </c>
      <c r="H127" s="2" t="s">
        <v>4</v>
      </c>
      <c r="L127" s="2"/>
      <c r="M127" s="2"/>
      <c r="N127" s="2">
        <v>213</v>
      </c>
      <c r="O127" s="2"/>
      <c r="P127" s="2">
        <f>COUNTA(Tabela1[[#This Row],[AFI]:[ICM]])</f>
        <v>1</v>
      </c>
    </row>
    <row r="128" spans="1:16">
      <c r="A128" s="1" t="s">
        <v>1836</v>
      </c>
      <c r="B128" s="2"/>
      <c r="C128" s="2"/>
      <c r="D128" s="1" t="s">
        <v>1837</v>
      </c>
      <c r="E128" s="2">
        <v>2009</v>
      </c>
      <c r="F128" s="2" t="s">
        <v>280</v>
      </c>
      <c r="G128" s="1" t="s">
        <v>1838</v>
      </c>
      <c r="H128" s="2" t="s">
        <v>5</v>
      </c>
      <c r="I128" s="2" t="s">
        <v>1836</v>
      </c>
      <c r="L128" s="2"/>
      <c r="M128" s="2"/>
      <c r="N128" s="2"/>
      <c r="O128" s="2"/>
      <c r="P128" s="2">
        <f>COUNTA(Tabela1[[#This Row],[AFI]:[ICM]])</f>
        <v>0</v>
      </c>
    </row>
    <row r="129" spans="1:16">
      <c r="A129" s="1" t="s">
        <v>1353</v>
      </c>
      <c r="B129" s="2"/>
      <c r="C129" s="2"/>
      <c r="D129" s="1" t="s">
        <v>198</v>
      </c>
      <c r="E129" s="2">
        <v>2009</v>
      </c>
      <c r="F129" s="2" t="s">
        <v>280</v>
      </c>
      <c r="G129" s="1" t="s">
        <v>331</v>
      </c>
      <c r="H129" s="2" t="s">
        <v>0</v>
      </c>
      <c r="K129" s="2" t="s">
        <v>1489</v>
      </c>
      <c r="L129" s="2"/>
      <c r="M129" s="2"/>
      <c r="N129" s="2">
        <v>121</v>
      </c>
      <c r="O129" s="2">
        <v>17</v>
      </c>
      <c r="P129" s="2">
        <f>COUNTA(Tabela1[[#This Row],[AFI]:[ICM]])</f>
        <v>3</v>
      </c>
    </row>
    <row r="130" spans="1:16">
      <c r="A130" s="1" t="s">
        <v>332</v>
      </c>
      <c r="B130" s="2"/>
      <c r="C130" s="2"/>
      <c r="D130" s="1" t="s">
        <v>270</v>
      </c>
      <c r="E130" s="2">
        <v>2008</v>
      </c>
      <c r="F130" s="2" t="s">
        <v>333</v>
      </c>
      <c r="G130" s="1" t="s">
        <v>334</v>
      </c>
      <c r="H130" s="2" t="s">
        <v>4</v>
      </c>
      <c r="K130" s="2" t="s">
        <v>1488</v>
      </c>
      <c r="L130" s="2"/>
      <c r="M130" s="2"/>
      <c r="N130" s="2"/>
      <c r="O130" s="7"/>
      <c r="P130" s="2">
        <f>COUNTA(Tabela1[[#This Row],[AFI]:[ICM]])</f>
        <v>1</v>
      </c>
    </row>
    <row r="131" spans="1:16">
      <c r="A131" s="1" t="s">
        <v>1365</v>
      </c>
      <c r="B131" s="2"/>
      <c r="C131" s="2"/>
      <c r="D131" s="1" t="s">
        <v>1536</v>
      </c>
      <c r="E131" s="2">
        <v>2008</v>
      </c>
      <c r="F131" s="2" t="s">
        <v>1456</v>
      </c>
      <c r="G131" s="1" t="s">
        <v>1365</v>
      </c>
      <c r="H131" s="2" t="s">
        <v>4</v>
      </c>
      <c r="L131" s="2"/>
      <c r="M131" s="2"/>
      <c r="N131" s="2"/>
      <c r="O131" s="2"/>
      <c r="P131" s="7">
        <f>COUNTA(Tabela1[[#This Row],[AFI]:[ICM]])</f>
        <v>0</v>
      </c>
    </row>
    <row r="132" spans="1:16">
      <c r="A132" s="1" t="s">
        <v>335</v>
      </c>
      <c r="B132" s="2"/>
      <c r="C132" s="2"/>
      <c r="D132" s="1" t="s">
        <v>34</v>
      </c>
      <c r="E132" s="2">
        <v>2008</v>
      </c>
      <c r="F132" s="2" t="s">
        <v>280</v>
      </c>
      <c r="G132" s="31" t="s">
        <v>1719</v>
      </c>
      <c r="H132" s="2" t="s">
        <v>4</v>
      </c>
      <c r="L132" s="2"/>
      <c r="M132" s="2"/>
      <c r="N132" s="2"/>
      <c r="O132" s="2"/>
      <c r="P132" s="2">
        <f>COUNTA(Tabela1[[#This Row],[AFI]:[ICM]])</f>
        <v>0</v>
      </c>
    </row>
    <row r="133" spans="1:16">
      <c r="A133" s="1" t="s">
        <v>1331</v>
      </c>
      <c r="B133" s="2"/>
      <c r="C133" s="2"/>
      <c r="D133" s="1" t="s">
        <v>52</v>
      </c>
      <c r="E133" s="2">
        <v>2008</v>
      </c>
      <c r="F133" s="2" t="s">
        <v>280</v>
      </c>
      <c r="G133" s="1" t="s">
        <v>342</v>
      </c>
      <c r="H133" s="2" t="s">
        <v>1</v>
      </c>
      <c r="I133" s="2" t="s">
        <v>1936</v>
      </c>
      <c r="K133" s="2" t="s">
        <v>1488</v>
      </c>
      <c r="L133" s="2"/>
      <c r="M133" s="2"/>
      <c r="N133" s="2">
        <v>4</v>
      </c>
      <c r="O133" s="2">
        <v>1</v>
      </c>
      <c r="P133" s="2">
        <f>COUNTA(Tabela1[[#This Row],[AFI]:[ICM]])</f>
        <v>3</v>
      </c>
    </row>
    <row r="134" spans="1:16">
      <c r="A134" s="1" t="s">
        <v>1752</v>
      </c>
      <c r="B134" s="2"/>
      <c r="C134" s="2"/>
      <c r="D134" s="1" t="s">
        <v>77</v>
      </c>
      <c r="E134" s="2">
        <v>2008</v>
      </c>
      <c r="F134" s="2" t="s">
        <v>336</v>
      </c>
      <c r="G134" s="1" t="s">
        <v>1753</v>
      </c>
      <c r="H134" s="2" t="s">
        <v>4</v>
      </c>
      <c r="L134" s="2"/>
      <c r="M134" s="2"/>
      <c r="N134" s="2"/>
      <c r="O134" s="7"/>
      <c r="P134" s="2">
        <f>COUNTA(Tabela1[[#This Row],[AFI]:[ICM]])</f>
        <v>0</v>
      </c>
    </row>
    <row r="135" spans="1:16">
      <c r="A135" s="1" t="s">
        <v>337</v>
      </c>
      <c r="B135" s="2"/>
      <c r="C135" s="2"/>
      <c r="D135" s="1" t="s">
        <v>172</v>
      </c>
      <c r="E135" s="2">
        <v>2008</v>
      </c>
      <c r="F135" s="2" t="s">
        <v>338</v>
      </c>
      <c r="G135" s="1" t="s">
        <v>337</v>
      </c>
      <c r="H135" s="2" t="s">
        <v>4</v>
      </c>
      <c r="K135" s="2" t="s">
        <v>1489</v>
      </c>
      <c r="L135" s="2"/>
      <c r="M135" s="2"/>
      <c r="N135" s="2"/>
      <c r="O135" s="2"/>
      <c r="P135" s="2">
        <f>COUNTA(Tabela1[[#This Row],[AFI]:[ICM]])</f>
        <v>1</v>
      </c>
    </row>
    <row r="136" spans="1:16">
      <c r="A136" s="1" t="s">
        <v>339</v>
      </c>
      <c r="B136" s="2"/>
      <c r="C136" s="2"/>
      <c r="D136" s="1" t="s">
        <v>53</v>
      </c>
      <c r="E136" s="2">
        <v>2008</v>
      </c>
      <c r="F136" s="2" t="s">
        <v>280</v>
      </c>
      <c r="G136" s="1" t="s">
        <v>339</v>
      </c>
      <c r="H136" s="2" t="s">
        <v>4</v>
      </c>
      <c r="K136" s="2" t="s">
        <v>1488</v>
      </c>
      <c r="L136" s="2"/>
      <c r="M136" s="2"/>
      <c r="N136" s="2">
        <v>180</v>
      </c>
      <c r="O136" s="2"/>
      <c r="P136" s="7">
        <f>COUNTA(Tabela1[[#This Row],[AFI]:[ICM]])</f>
        <v>2</v>
      </c>
    </row>
    <row r="137" spans="1:16">
      <c r="A137" s="1" t="s">
        <v>1629</v>
      </c>
      <c r="B137" s="2"/>
      <c r="C137" s="2"/>
      <c r="D137" s="1" t="s">
        <v>1648</v>
      </c>
      <c r="E137" s="2">
        <v>2008</v>
      </c>
      <c r="F137" s="2" t="s">
        <v>280</v>
      </c>
      <c r="G137" s="1" t="s">
        <v>1608</v>
      </c>
      <c r="H137" s="2" t="s">
        <v>1</v>
      </c>
      <c r="I137" s="2" t="s">
        <v>1629</v>
      </c>
      <c r="L137" s="2"/>
      <c r="M137" s="7"/>
      <c r="N137" s="2"/>
      <c r="O137" s="7">
        <v>54</v>
      </c>
      <c r="P137" s="2">
        <f>COUNTA(Tabela1[[#This Row],[AFI]:[ICM]])</f>
        <v>1</v>
      </c>
    </row>
    <row r="138" spans="1:16">
      <c r="A138" s="1" t="s">
        <v>340</v>
      </c>
      <c r="B138" s="2"/>
      <c r="C138" s="2"/>
      <c r="D138" s="1" t="s">
        <v>168</v>
      </c>
      <c r="E138" s="2">
        <v>2008</v>
      </c>
      <c r="F138" s="2" t="s">
        <v>280</v>
      </c>
      <c r="G138" s="1" t="s">
        <v>341</v>
      </c>
      <c r="H138" s="2" t="s">
        <v>4</v>
      </c>
      <c r="K138" s="2" t="s">
        <v>1488</v>
      </c>
      <c r="L138" s="2"/>
      <c r="M138" s="7"/>
      <c r="N138" s="2"/>
      <c r="O138" s="7"/>
      <c r="P138" s="2">
        <f>COUNTA(Tabela1[[#This Row],[AFI]:[ICM]])</f>
        <v>1</v>
      </c>
    </row>
    <row r="139" spans="1:16">
      <c r="A139" s="1" t="s">
        <v>1790</v>
      </c>
      <c r="B139" s="2"/>
      <c r="C139" s="2"/>
      <c r="D139" s="1" t="s">
        <v>61</v>
      </c>
      <c r="E139" s="2">
        <v>2008</v>
      </c>
      <c r="F139" s="2" t="s">
        <v>280</v>
      </c>
      <c r="G139" s="1" t="s">
        <v>1791</v>
      </c>
      <c r="H139" s="2" t="s">
        <v>4</v>
      </c>
      <c r="L139" s="2"/>
      <c r="M139" s="7"/>
      <c r="N139" s="2"/>
      <c r="O139" s="2"/>
      <c r="P139" s="2">
        <f>COUNTA(Tabela1[[#This Row],[AFI]:[ICM]])</f>
        <v>0</v>
      </c>
    </row>
    <row r="140" spans="1:16">
      <c r="A140" s="1" t="s">
        <v>343</v>
      </c>
      <c r="B140" s="2"/>
      <c r="C140" s="2"/>
      <c r="D140" s="1" t="s">
        <v>58</v>
      </c>
      <c r="E140" s="2">
        <v>2008</v>
      </c>
      <c r="F140" s="2" t="s">
        <v>280</v>
      </c>
      <c r="G140" s="1" t="s">
        <v>344</v>
      </c>
      <c r="H140" s="2" t="s">
        <v>4</v>
      </c>
      <c r="K140" s="2" t="s">
        <v>1488</v>
      </c>
      <c r="L140" s="2"/>
      <c r="M140" s="2"/>
      <c r="N140" s="2"/>
      <c r="O140" s="7"/>
      <c r="P140" s="2">
        <f>COUNTA(Tabela1[[#This Row],[AFI]:[ICM]])</f>
        <v>1</v>
      </c>
    </row>
    <row r="141" spans="1:16" ht="17.25" customHeight="1">
      <c r="A141" s="1" t="s">
        <v>1900</v>
      </c>
      <c r="B141" s="2"/>
      <c r="C141" s="2"/>
      <c r="D141" s="1" t="s">
        <v>1901</v>
      </c>
      <c r="E141" s="2">
        <v>2008</v>
      </c>
      <c r="F141" s="2" t="s">
        <v>280</v>
      </c>
      <c r="G141" s="1" t="s">
        <v>1902</v>
      </c>
      <c r="H141" s="2" t="s">
        <v>6</v>
      </c>
      <c r="L141" s="2"/>
      <c r="M141" s="2"/>
      <c r="N141" s="2"/>
      <c r="O141" s="2"/>
      <c r="P141" s="2">
        <f>COUNTA(Tabela1[[#This Row],[AFI]:[ICM]])</f>
        <v>0</v>
      </c>
    </row>
    <row r="142" spans="1:16">
      <c r="A142" s="1" t="s">
        <v>345</v>
      </c>
      <c r="B142" s="2"/>
      <c r="C142" s="2"/>
      <c r="D142" s="1" t="s">
        <v>57</v>
      </c>
      <c r="E142" s="2">
        <v>2008</v>
      </c>
      <c r="F142" s="2" t="s">
        <v>280</v>
      </c>
      <c r="G142" s="1" t="s">
        <v>346</v>
      </c>
      <c r="H142" s="2" t="s">
        <v>4</v>
      </c>
      <c r="K142" s="2" t="s">
        <v>1488</v>
      </c>
      <c r="L142" s="2">
        <v>2009</v>
      </c>
      <c r="M142" s="2">
        <v>2009</v>
      </c>
      <c r="N142" s="2"/>
      <c r="O142" s="2">
        <v>46</v>
      </c>
      <c r="P142" s="7">
        <f>COUNTA(Tabela1[[#This Row],[AFI]:[ICM]])</f>
        <v>4</v>
      </c>
    </row>
    <row r="143" spans="1:16">
      <c r="A143" s="1" t="s">
        <v>347</v>
      </c>
      <c r="B143" s="2"/>
      <c r="C143" s="2"/>
      <c r="D143" s="1" t="s">
        <v>214</v>
      </c>
      <c r="E143" s="2">
        <v>2008</v>
      </c>
      <c r="F143" s="2" t="s">
        <v>280</v>
      </c>
      <c r="G143" s="1" t="s">
        <v>348</v>
      </c>
      <c r="H143" s="2" t="s">
        <v>4</v>
      </c>
      <c r="K143" s="2" t="s">
        <v>1489</v>
      </c>
      <c r="L143" s="2"/>
      <c r="M143" s="2"/>
      <c r="N143" s="2"/>
      <c r="O143" s="2"/>
      <c r="P143" s="2">
        <f>COUNTA(Tabela1[[#This Row],[AFI]:[ICM]])</f>
        <v>1</v>
      </c>
    </row>
    <row r="144" spans="1:16">
      <c r="A144" s="1" t="s">
        <v>349</v>
      </c>
      <c r="B144" s="2"/>
      <c r="C144" s="2"/>
      <c r="D144" s="1" t="s">
        <v>196</v>
      </c>
      <c r="E144" s="2">
        <v>2008</v>
      </c>
      <c r="F144" s="2" t="s">
        <v>280</v>
      </c>
      <c r="G144" s="1" t="s">
        <v>350</v>
      </c>
      <c r="H144" s="2" t="s">
        <v>4</v>
      </c>
      <c r="K144" s="2" t="s">
        <v>1488</v>
      </c>
      <c r="L144" s="2"/>
      <c r="M144" s="7"/>
      <c r="N144" s="2">
        <v>146</v>
      </c>
      <c r="O144" s="7"/>
      <c r="P144" s="2">
        <f>COUNTA(Tabela1[[#This Row],[AFI]:[ICM]])</f>
        <v>2</v>
      </c>
    </row>
    <row r="145" spans="1:18">
      <c r="A145" s="1" t="s">
        <v>351</v>
      </c>
      <c r="B145" s="2"/>
      <c r="C145" s="2"/>
      <c r="D145" s="1" t="s">
        <v>70</v>
      </c>
      <c r="E145" s="2">
        <v>2008</v>
      </c>
      <c r="F145" s="2" t="s">
        <v>280</v>
      </c>
      <c r="G145" s="1" t="s">
        <v>352</v>
      </c>
      <c r="H145" s="2" t="s">
        <v>6</v>
      </c>
      <c r="K145" s="2" t="s">
        <v>1489</v>
      </c>
      <c r="L145" s="2"/>
      <c r="M145" s="2"/>
      <c r="N145" s="2"/>
      <c r="O145" s="2"/>
      <c r="P145" s="2">
        <f>COUNTA(Tabela1[[#This Row],[AFI]:[ICM]])</f>
        <v>1</v>
      </c>
    </row>
    <row r="146" spans="1:18" s="4" customFormat="1">
      <c r="A146" s="1" t="s">
        <v>1338</v>
      </c>
      <c r="B146" s="2"/>
      <c r="C146" s="2"/>
      <c r="D146" s="1" t="s">
        <v>26</v>
      </c>
      <c r="E146" s="2">
        <v>2008</v>
      </c>
      <c r="F146" s="2" t="s">
        <v>280</v>
      </c>
      <c r="G146" s="1" t="s">
        <v>1338</v>
      </c>
      <c r="H146" s="2" t="s">
        <v>0</v>
      </c>
      <c r="I146" s="2"/>
      <c r="J146" s="2"/>
      <c r="K146" s="2" t="s">
        <v>1488</v>
      </c>
      <c r="L146" s="2"/>
      <c r="M146" s="2"/>
      <c r="N146" s="2">
        <v>62</v>
      </c>
      <c r="O146" s="2">
        <v>15</v>
      </c>
      <c r="P146" s="2">
        <f>COUNTA(Tabela1[[#This Row],[AFI]:[ICM]])</f>
        <v>3</v>
      </c>
      <c r="R146" s="1"/>
    </row>
    <row r="147" spans="1:18">
      <c r="A147" s="1" t="s">
        <v>353</v>
      </c>
      <c r="B147" s="2"/>
      <c r="C147" s="2"/>
      <c r="D147" s="1" t="s">
        <v>234</v>
      </c>
      <c r="E147" s="2">
        <v>2007</v>
      </c>
      <c r="F147" s="2" t="s">
        <v>280</v>
      </c>
      <c r="G147" s="1" t="s">
        <v>354</v>
      </c>
      <c r="H147" s="2" t="s">
        <v>4</v>
      </c>
      <c r="K147" s="2" t="s">
        <v>1488</v>
      </c>
      <c r="L147" s="2"/>
      <c r="M147" s="2"/>
      <c r="N147" s="2"/>
      <c r="O147" s="7"/>
      <c r="P147" s="2">
        <f>COUNTA(Tabela1[[#This Row],[AFI]:[ICM]])</f>
        <v>1</v>
      </c>
    </row>
    <row r="148" spans="1:18">
      <c r="A148" s="1" t="s">
        <v>1925</v>
      </c>
      <c r="B148" s="2"/>
      <c r="C148" s="2"/>
      <c r="D148" s="1" t="s">
        <v>1927</v>
      </c>
      <c r="E148" s="2">
        <v>2007</v>
      </c>
      <c r="F148" s="2" t="s">
        <v>280</v>
      </c>
      <c r="G148" s="1" t="s">
        <v>1926</v>
      </c>
      <c r="H148" s="2" t="s">
        <v>2</v>
      </c>
      <c r="K148" s="2" t="s">
        <v>1489</v>
      </c>
      <c r="L148" s="2"/>
      <c r="M148" s="2"/>
      <c r="N148" s="2"/>
      <c r="O148" s="2"/>
      <c r="P148" s="2">
        <f>COUNTA(Tabela1[[#This Row],[AFI]:[ICM]])</f>
        <v>1</v>
      </c>
    </row>
    <row r="149" spans="1:18">
      <c r="A149" s="1" t="s">
        <v>1730</v>
      </c>
      <c r="B149" s="2"/>
      <c r="C149" s="2"/>
      <c r="D149" s="1" t="s">
        <v>1731</v>
      </c>
      <c r="E149" s="2">
        <v>2007</v>
      </c>
      <c r="F149" s="2" t="s">
        <v>280</v>
      </c>
      <c r="G149" s="1" t="s">
        <v>1732</v>
      </c>
      <c r="H149" s="2" t="s">
        <v>1</v>
      </c>
      <c r="L149" s="2"/>
      <c r="M149" s="2"/>
      <c r="N149" s="2"/>
      <c r="O149" s="2"/>
      <c r="P149" s="2">
        <f>COUNTA(Tabela1[[#This Row],[AFI]:[ICM]])</f>
        <v>0</v>
      </c>
    </row>
    <row r="150" spans="1:18">
      <c r="A150" s="1" t="s">
        <v>1372</v>
      </c>
      <c r="B150" s="2"/>
      <c r="C150" s="2"/>
      <c r="D150" s="1" t="s">
        <v>1457</v>
      </c>
      <c r="E150" s="2">
        <v>2007</v>
      </c>
      <c r="F150" s="2" t="s">
        <v>1456</v>
      </c>
      <c r="G150" s="1" t="s">
        <v>1455</v>
      </c>
      <c r="H150" s="2" t="s">
        <v>4</v>
      </c>
      <c r="L150" s="2"/>
      <c r="M150" s="2"/>
      <c r="N150" s="2">
        <v>87</v>
      </c>
      <c r="O150" s="2"/>
      <c r="P150" s="2">
        <f>COUNTA(Tabela1[[#This Row],[AFI]:[ICM]])</f>
        <v>1</v>
      </c>
    </row>
    <row r="151" spans="1:18">
      <c r="A151" s="1" t="s">
        <v>1320</v>
      </c>
      <c r="B151" s="2"/>
      <c r="C151" s="2"/>
      <c r="D151" s="1" t="s">
        <v>1321</v>
      </c>
      <c r="E151" s="2">
        <v>2007</v>
      </c>
      <c r="F151" s="2" t="s">
        <v>280</v>
      </c>
      <c r="G151" s="1" t="s">
        <v>1292</v>
      </c>
      <c r="H151" s="2" t="s">
        <v>4</v>
      </c>
      <c r="L151" s="2"/>
      <c r="M151" s="2">
        <v>2008</v>
      </c>
      <c r="N151" s="2"/>
      <c r="O151" s="2"/>
      <c r="P151" s="2">
        <f>COUNTA(Tabela1[[#This Row],[AFI]:[ICM]])</f>
        <v>1</v>
      </c>
    </row>
    <row r="152" spans="1:18">
      <c r="A152" s="1" t="s">
        <v>1644</v>
      </c>
      <c r="B152" s="2"/>
      <c r="C152" s="2"/>
      <c r="D152" s="1" t="s">
        <v>1567</v>
      </c>
      <c r="E152" s="2">
        <v>2007</v>
      </c>
      <c r="F152" s="2" t="s">
        <v>280</v>
      </c>
      <c r="G152" s="1" t="s">
        <v>1616</v>
      </c>
      <c r="H152" s="2" t="s">
        <v>1</v>
      </c>
      <c r="I152" s="2" t="s">
        <v>1938</v>
      </c>
      <c r="L152" s="2"/>
      <c r="M152" s="2"/>
      <c r="N152" s="2"/>
      <c r="O152" s="2">
        <v>77</v>
      </c>
      <c r="P152" s="2">
        <f>COUNTA(Tabela1[[#This Row],[AFI]:[ICM]])</f>
        <v>1</v>
      </c>
    </row>
    <row r="153" spans="1:18">
      <c r="A153" s="1" t="s">
        <v>1619</v>
      </c>
      <c r="B153" s="2"/>
      <c r="C153" s="2"/>
      <c r="D153" s="1" t="s">
        <v>120</v>
      </c>
      <c r="E153" s="2">
        <v>2007</v>
      </c>
      <c r="F153" s="2" t="s">
        <v>280</v>
      </c>
      <c r="G153" s="1" t="s">
        <v>1619</v>
      </c>
      <c r="H153" s="2" t="s">
        <v>0</v>
      </c>
      <c r="L153" s="2"/>
      <c r="M153" s="2"/>
      <c r="N153" s="2"/>
      <c r="O153" s="2">
        <v>89</v>
      </c>
      <c r="P153" s="7">
        <f>COUNTA(Tabela1[[#This Row],[AFI]:[ICM]])</f>
        <v>1</v>
      </c>
    </row>
    <row r="154" spans="1:18">
      <c r="A154" s="1" t="s">
        <v>355</v>
      </c>
      <c r="B154" s="2"/>
      <c r="C154" s="2"/>
      <c r="D154" s="1" t="s">
        <v>231</v>
      </c>
      <c r="E154" s="2">
        <v>2007</v>
      </c>
      <c r="F154" s="2" t="s">
        <v>280</v>
      </c>
      <c r="G154" s="1" t="s">
        <v>356</v>
      </c>
      <c r="H154" s="2" t="s">
        <v>1</v>
      </c>
      <c r="L154" s="2"/>
      <c r="M154" s="2"/>
      <c r="N154" s="2">
        <v>216</v>
      </c>
      <c r="O154" s="2"/>
      <c r="P154" s="2">
        <f>COUNTA(Tabela1[[#This Row],[AFI]:[ICM]])</f>
        <v>1</v>
      </c>
    </row>
    <row r="155" spans="1:18">
      <c r="A155" s="1" t="s">
        <v>1796</v>
      </c>
      <c r="B155" s="2"/>
      <c r="C155" s="2"/>
      <c r="D155" s="1" t="s">
        <v>1797</v>
      </c>
      <c r="E155" s="2">
        <v>2007</v>
      </c>
      <c r="F155" s="2" t="s">
        <v>280</v>
      </c>
      <c r="G155" s="31" t="s">
        <v>1798</v>
      </c>
      <c r="H155" s="2" t="s">
        <v>4</v>
      </c>
      <c r="L155" s="2"/>
      <c r="M155" s="2"/>
      <c r="N155" s="2"/>
      <c r="O155" s="2"/>
      <c r="P155" s="7">
        <f>COUNTA(Tabela1[[#This Row],[AFI]:[ICM]])</f>
        <v>0</v>
      </c>
    </row>
    <row r="156" spans="1:18">
      <c r="A156" s="1" t="s">
        <v>357</v>
      </c>
      <c r="B156" s="2"/>
      <c r="C156" s="2"/>
      <c r="D156" s="1" t="s">
        <v>214</v>
      </c>
      <c r="E156" s="2">
        <v>2007</v>
      </c>
      <c r="F156" s="2" t="s">
        <v>280</v>
      </c>
      <c r="G156" s="1" t="s">
        <v>358</v>
      </c>
      <c r="H156" s="2" t="s">
        <v>8</v>
      </c>
      <c r="L156" s="2"/>
      <c r="M156" s="2"/>
      <c r="N156" s="2"/>
      <c r="O156" s="2"/>
      <c r="P156" s="2">
        <f>COUNTA(Tabela1[[#This Row],[AFI]:[ICM]])</f>
        <v>0</v>
      </c>
    </row>
    <row r="157" spans="1:18">
      <c r="A157" s="1" t="s">
        <v>1416</v>
      </c>
      <c r="B157" s="2"/>
      <c r="C157" s="2"/>
      <c r="D157" s="1" t="s">
        <v>1573</v>
      </c>
      <c r="E157" s="2">
        <v>2007</v>
      </c>
      <c r="F157" s="2" t="s">
        <v>280</v>
      </c>
      <c r="G157" s="1" t="s">
        <v>1572</v>
      </c>
      <c r="H157" s="2" t="s">
        <v>1</v>
      </c>
      <c r="I157" s="2" t="s">
        <v>1939</v>
      </c>
      <c r="L157" s="2"/>
      <c r="M157" s="2"/>
      <c r="N157" s="2"/>
      <c r="O157" s="2"/>
      <c r="P157" s="2">
        <f>COUNTA(Tabela1[[#This Row],[AFI]:[ICM]])</f>
        <v>0</v>
      </c>
    </row>
    <row r="158" spans="1:18">
      <c r="A158" s="1" t="s">
        <v>1186</v>
      </c>
      <c r="B158" s="2"/>
      <c r="C158" s="2"/>
      <c r="D158" s="1" t="s">
        <v>1273</v>
      </c>
      <c r="E158" s="2">
        <v>2007</v>
      </c>
      <c r="F158" s="2" t="s">
        <v>280</v>
      </c>
      <c r="G158" s="1" t="s">
        <v>359</v>
      </c>
      <c r="H158" s="2" t="s">
        <v>4</v>
      </c>
      <c r="L158" s="2">
        <v>2008</v>
      </c>
      <c r="M158" s="2"/>
      <c r="N158" s="2">
        <v>157</v>
      </c>
      <c r="O158" s="2">
        <v>93</v>
      </c>
      <c r="P158" s="2">
        <f>COUNTA(Tabela1[[#This Row],[AFI]:[ICM]])</f>
        <v>3</v>
      </c>
    </row>
    <row r="159" spans="1:18">
      <c r="A159" s="1" t="s">
        <v>360</v>
      </c>
      <c r="B159" s="2"/>
      <c r="C159" s="2"/>
      <c r="D159" s="1" t="s">
        <v>59</v>
      </c>
      <c r="E159" s="2">
        <v>2007</v>
      </c>
      <c r="F159" s="2" t="s">
        <v>280</v>
      </c>
      <c r="G159" s="1" t="s">
        <v>361</v>
      </c>
      <c r="H159" s="2" t="s">
        <v>8</v>
      </c>
      <c r="K159" s="2" t="s">
        <v>1489</v>
      </c>
      <c r="L159" s="2"/>
      <c r="M159" s="2"/>
      <c r="N159" s="2"/>
      <c r="O159" s="7"/>
      <c r="P159" s="2">
        <f>COUNTA(Tabela1[[#This Row],[AFI]:[ICM]])</f>
        <v>1</v>
      </c>
    </row>
    <row r="160" spans="1:18">
      <c r="A160" s="1" t="s">
        <v>1653</v>
      </c>
      <c r="B160" s="2"/>
      <c r="C160" s="2"/>
      <c r="D160" s="1" t="s">
        <v>1652</v>
      </c>
      <c r="E160" s="2">
        <v>2007</v>
      </c>
      <c r="F160" s="2" t="s">
        <v>280</v>
      </c>
      <c r="G160" s="1" t="s">
        <v>1621</v>
      </c>
      <c r="H160" s="2" t="s">
        <v>1</v>
      </c>
      <c r="L160" s="2"/>
      <c r="M160" s="2"/>
      <c r="N160" s="2"/>
      <c r="O160" s="2">
        <v>98</v>
      </c>
      <c r="P160" s="2">
        <f>COUNTA(Tabela1[[#This Row],[AFI]:[ICM]])</f>
        <v>1</v>
      </c>
    </row>
    <row r="161" spans="1:16">
      <c r="A161" s="1" t="s">
        <v>1600</v>
      </c>
      <c r="B161" s="2"/>
      <c r="C161" s="2"/>
      <c r="D161" s="1" t="s">
        <v>1636</v>
      </c>
      <c r="E161" s="2">
        <v>2007</v>
      </c>
      <c r="F161" s="2" t="s">
        <v>280</v>
      </c>
      <c r="G161" s="1" t="s">
        <v>1600</v>
      </c>
      <c r="H161" s="2" t="s">
        <v>0</v>
      </c>
      <c r="L161" s="2"/>
      <c r="M161" s="2"/>
      <c r="N161" s="2"/>
      <c r="O161" s="2">
        <v>33</v>
      </c>
      <c r="P161" s="7">
        <f>COUNTA(Tabela1[[#This Row],[AFI]:[ICM]])</f>
        <v>1</v>
      </c>
    </row>
    <row r="162" spans="1:16">
      <c r="A162" s="1" t="s">
        <v>362</v>
      </c>
      <c r="B162" s="2"/>
      <c r="C162" s="2"/>
      <c r="D162" s="1" t="s">
        <v>117</v>
      </c>
      <c r="E162" s="2">
        <v>2007</v>
      </c>
      <c r="F162" s="2" t="s">
        <v>280</v>
      </c>
      <c r="G162" s="1" t="s">
        <v>363</v>
      </c>
      <c r="H162" s="2" t="s">
        <v>8</v>
      </c>
      <c r="K162" s="2" t="s">
        <v>1489</v>
      </c>
      <c r="L162" s="2"/>
      <c r="M162" s="2"/>
      <c r="N162" s="2"/>
      <c r="O162" s="7"/>
      <c r="P162" s="2">
        <f>COUNTA(Tabela1[[#This Row],[AFI]:[ICM]])</f>
        <v>1</v>
      </c>
    </row>
    <row r="163" spans="1:16">
      <c r="A163" s="1" t="s">
        <v>364</v>
      </c>
      <c r="B163" s="2"/>
      <c r="C163" s="2"/>
      <c r="D163" s="1" t="s">
        <v>140</v>
      </c>
      <c r="E163" s="2">
        <v>2007</v>
      </c>
      <c r="F163" s="2" t="s">
        <v>336</v>
      </c>
      <c r="G163" s="31" t="s">
        <v>364</v>
      </c>
      <c r="H163" s="2" t="s">
        <v>8</v>
      </c>
      <c r="I163" s="2" t="s">
        <v>1940</v>
      </c>
      <c r="K163" s="2" t="s">
        <v>1488</v>
      </c>
      <c r="L163" s="2"/>
      <c r="M163" s="2"/>
      <c r="N163" s="2"/>
      <c r="O163" s="2"/>
      <c r="P163" s="2">
        <f>COUNTA(Tabela1[[#This Row],[AFI]:[ICM]])</f>
        <v>1</v>
      </c>
    </row>
    <row r="164" spans="1:16">
      <c r="A164" s="1" t="s">
        <v>365</v>
      </c>
      <c r="B164" s="2"/>
      <c r="C164" s="2"/>
      <c r="D164" s="1" t="s">
        <v>185</v>
      </c>
      <c r="E164" s="2">
        <v>2007</v>
      </c>
      <c r="F164" s="2" t="s">
        <v>280</v>
      </c>
      <c r="G164" s="31" t="s">
        <v>366</v>
      </c>
      <c r="H164" s="2" t="s">
        <v>8</v>
      </c>
      <c r="K164" s="2" t="s">
        <v>1489</v>
      </c>
      <c r="L164" s="2"/>
      <c r="M164" s="2"/>
      <c r="N164" s="2"/>
      <c r="O164" s="2"/>
      <c r="P164" s="2">
        <f>COUNTA(Tabela1[[#This Row],[AFI]:[ICM]])</f>
        <v>1</v>
      </c>
    </row>
    <row r="165" spans="1:16">
      <c r="A165" s="1" t="s">
        <v>1857</v>
      </c>
      <c r="B165" s="2"/>
      <c r="C165" s="2"/>
      <c r="D165" s="1" t="s">
        <v>61</v>
      </c>
      <c r="E165" s="2">
        <v>2007</v>
      </c>
      <c r="F165" s="2" t="s">
        <v>280</v>
      </c>
      <c r="G165" s="1" t="s">
        <v>1858</v>
      </c>
      <c r="H165" s="2" t="s">
        <v>8</v>
      </c>
      <c r="L165" s="2"/>
      <c r="M165" s="2"/>
      <c r="N165" s="2"/>
      <c r="O165" s="7"/>
      <c r="P165" s="2">
        <f>COUNTA(Tabela1[[#This Row],[AFI]:[ICM]])</f>
        <v>0</v>
      </c>
    </row>
    <row r="166" spans="1:16">
      <c r="A166" s="1" t="s">
        <v>367</v>
      </c>
      <c r="B166" s="2"/>
      <c r="C166" s="2"/>
      <c r="D166" s="1" t="s">
        <v>167</v>
      </c>
      <c r="E166" s="2">
        <v>2006</v>
      </c>
      <c r="F166" s="2" t="s">
        <v>280</v>
      </c>
      <c r="G166" s="1" t="s">
        <v>1592</v>
      </c>
      <c r="H166" s="2" t="s">
        <v>1</v>
      </c>
      <c r="I166" s="2" t="s">
        <v>1937</v>
      </c>
      <c r="L166" s="2"/>
      <c r="M166" s="2"/>
      <c r="N166" s="2"/>
      <c r="O166" s="2">
        <v>96</v>
      </c>
      <c r="P166" s="7">
        <f>COUNTA(Tabela1[[#This Row],[AFI]:[ICM]])</f>
        <v>1</v>
      </c>
    </row>
    <row r="167" spans="1:16">
      <c r="A167" s="1" t="s">
        <v>368</v>
      </c>
      <c r="B167" s="2"/>
      <c r="C167" s="2"/>
      <c r="D167" s="1" t="s">
        <v>210</v>
      </c>
      <c r="E167" s="2">
        <v>2006</v>
      </c>
      <c r="F167" s="2" t="s">
        <v>280</v>
      </c>
      <c r="G167" s="1" t="s">
        <v>369</v>
      </c>
      <c r="H167" s="2" t="s">
        <v>8</v>
      </c>
      <c r="K167" s="2" t="s">
        <v>1489</v>
      </c>
      <c r="L167" s="2"/>
      <c r="M167" s="2"/>
      <c r="N167" s="2"/>
      <c r="O167" s="7"/>
      <c r="P167" s="2">
        <f>COUNTA(Tabela1[[#This Row],[AFI]:[ICM]])</f>
        <v>1</v>
      </c>
    </row>
    <row r="168" spans="1:16">
      <c r="A168" s="1" t="s">
        <v>1623</v>
      </c>
      <c r="B168" s="2"/>
      <c r="C168" s="2"/>
      <c r="D168" s="1" t="s">
        <v>271</v>
      </c>
      <c r="E168" s="2">
        <v>2006</v>
      </c>
      <c r="F168" s="2" t="s">
        <v>280</v>
      </c>
      <c r="G168" s="1" t="s">
        <v>1623</v>
      </c>
      <c r="H168" s="2" t="s">
        <v>1</v>
      </c>
      <c r="L168" s="2"/>
      <c r="M168" s="5"/>
      <c r="N168" s="2"/>
      <c r="O168" s="2">
        <v>100</v>
      </c>
      <c r="P168" s="2">
        <f>COUNTA(Tabela1[[#This Row],[AFI]:[ICM]])</f>
        <v>1</v>
      </c>
    </row>
    <row r="169" spans="1:16">
      <c r="A169" s="1" t="s">
        <v>370</v>
      </c>
      <c r="B169" s="2"/>
      <c r="C169" s="2"/>
      <c r="D169" s="1" t="s">
        <v>143</v>
      </c>
      <c r="E169" s="2">
        <v>2006</v>
      </c>
      <c r="F169" s="2" t="s">
        <v>371</v>
      </c>
      <c r="G169" s="1" t="s">
        <v>372</v>
      </c>
      <c r="H169" s="2" t="s">
        <v>4</v>
      </c>
      <c r="K169" s="2" t="s">
        <v>1488</v>
      </c>
      <c r="L169" s="2"/>
      <c r="M169" s="2"/>
      <c r="N169" s="2"/>
      <c r="O169" s="2"/>
      <c r="P169" s="2">
        <f>COUNTA(Tabela1[[#This Row],[AFI]:[ICM]])</f>
        <v>1</v>
      </c>
    </row>
    <row r="170" spans="1:16">
      <c r="A170" s="1" t="s">
        <v>373</v>
      </c>
      <c r="B170" s="2"/>
      <c r="C170" s="2"/>
      <c r="D170" s="1" t="s">
        <v>272</v>
      </c>
      <c r="E170" s="2">
        <v>2006</v>
      </c>
      <c r="F170" s="2" t="s">
        <v>374</v>
      </c>
      <c r="G170" s="1" t="s">
        <v>375</v>
      </c>
      <c r="H170" s="2" t="s">
        <v>4</v>
      </c>
      <c r="K170" s="2" t="s">
        <v>1489</v>
      </c>
      <c r="L170" s="2"/>
      <c r="M170" s="2"/>
      <c r="N170" s="2"/>
      <c r="O170" s="2"/>
      <c r="P170" s="2">
        <f>COUNTA(Tabela1[[#This Row],[AFI]:[ICM]])</f>
        <v>1</v>
      </c>
    </row>
    <row r="171" spans="1:16">
      <c r="A171" s="1" t="s">
        <v>376</v>
      </c>
      <c r="B171" s="2"/>
      <c r="C171" s="2"/>
      <c r="D171" s="1" t="s">
        <v>241</v>
      </c>
      <c r="E171" s="2">
        <v>2006</v>
      </c>
      <c r="F171" s="2" t="s">
        <v>280</v>
      </c>
      <c r="G171" s="1" t="s">
        <v>377</v>
      </c>
      <c r="H171" s="2" t="s">
        <v>4</v>
      </c>
      <c r="K171" s="2" t="s">
        <v>1489</v>
      </c>
      <c r="L171" s="2"/>
      <c r="M171" s="7"/>
      <c r="N171" s="2"/>
      <c r="O171" s="2"/>
      <c r="P171" s="2">
        <f>COUNTA(Tabela1[[#This Row],[AFI]:[ICM]])</f>
        <v>1</v>
      </c>
    </row>
    <row r="172" spans="1:16">
      <c r="A172" s="1" t="s">
        <v>378</v>
      </c>
      <c r="B172" s="2"/>
      <c r="C172" s="2"/>
      <c r="D172" s="1" t="s">
        <v>78</v>
      </c>
      <c r="E172" s="2">
        <v>2006</v>
      </c>
      <c r="F172" s="2" t="s">
        <v>379</v>
      </c>
      <c r="G172" s="1" t="s">
        <v>380</v>
      </c>
      <c r="H172" s="2" t="s">
        <v>4</v>
      </c>
      <c r="K172" s="2" t="s">
        <v>1488</v>
      </c>
      <c r="L172" s="2"/>
      <c r="M172" s="2"/>
      <c r="N172" s="2">
        <v>59</v>
      </c>
      <c r="O172" s="2"/>
      <c r="P172" s="2">
        <f>COUNTA(Tabela1[[#This Row],[AFI]:[ICM]])</f>
        <v>2</v>
      </c>
    </row>
    <row r="173" spans="1:16">
      <c r="A173" s="1" t="s">
        <v>381</v>
      </c>
      <c r="B173" s="2"/>
      <c r="C173" s="2"/>
      <c r="D173" s="1" t="s">
        <v>174</v>
      </c>
      <c r="E173" s="2">
        <v>2006</v>
      </c>
      <c r="F173" s="2" t="s">
        <v>280</v>
      </c>
      <c r="G173" s="1" t="s">
        <v>381</v>
      </c>
      <c r="H173" s="2" t="s">
        <v>4</v>
      </c>
      <c r="K173" s="2" t="s">
        <v>1488</v>
      </c>
      <c r="L173" s="2"/>
      <c r="M173" s="2"/>
      <c r="N173" s="2"/>
      <c r="O173" s="2"/>
      <c r="P173" s="2">
        <f>COUNTA(Tabela1[[#This Row],[AFI]:[ICM]])</f>
        <v>1</v>
      </c>
    </row>
    <row r="174" spans="1:16">
      <c r="A174" s="1" t="s">
        <v>382</v>
      </c>
      <c r="B174" s="2"/>
      <c r="C174" s="2"/>
      <c r="D174" s="1" t="s">
        <v>17</v>
      </c>
      <c r="E174" s="2">
        <v>2006</v>
      </c>
      <c r="F174" s="2" t="s">
        <v>280</v>
      </c>
      <c r="G174" s="31" t="s">
        <v>382</v>
      </c>
      <c r="H174" s="2" t="s">
        <v>4</v>
      </c>
      <c r="L174" s="2"/>
      <c r="M174" s="2">
        <v>2007</v>
      </c>
      <c r="N174" s="2"/>
      <c r="O174" s="2"/>
      <c r="P174" s="2">
        <f>COUNTA(Tabela1[[#This Row],[AFI]:[ICM]])</f>
        <v>1</v>
      </c>
    </row>
    <row r="175" spans="1:16">
      <c r="A175" s="1" t="s">
        <v>383</v>
      </c>
      <c r="B175" s="2"/>
      <c r="C175" s="2"/>
      <c r="D175" s="1" t="s">
        <v>70</v>
      </c>
      <c r="E175" s="2">
        <v>2006</v>
      </c>
      <c r="F175" s="2" t="s">
        <v>280</v>
      </c>
      <c r="G175" s="1" t="s">
        <v>384</v>
      </c>
      <c r="H175" s="2" t="s">
        <v>4</v>
      </c>
      <c r="K175" s="2" t="s">
        <v>1488</v>
      </c>
      <c r="L175" s="2"/>
      <c r="M175" s="2"/>
      <c r="N175" s="2"/>
      <c r="O175" s="2"/>
      <c r="P175" s="2">
        <f>COUNTA(Tabela1[[#This Row],[AFI]:[ICM]])</f>
        <v>1</v>
      </c>
    </row>
    <row r="176" spans="1:16">
      <c r="A176" s="1" t="s">
        <v>385</v>
      </c>
      <c r="B176" s="2"/>
      <c r="C176" s="2"/>
      <c r="D176" s="1" t="s">
        <v>20</v>
      </c>
      <c r="E176" s="2">
        <v>2006</v>
      </c>
      <c r="F176" s="2" t="s">
        <v>280</v>
      </c>
      <c r="G176" s="1" t="s">
        <v>386</v>
      </c>
      <c r="H176" s="2" t="s">
        <v>1</v>
      </c>
      <c r="K176" s="2" t="s">
        <v>1489</v>
      </c>
      <c r="L176" s="2"/>
      <c r="M176" s="2"/>
      <c r="N176" s="2"/>
      <c r="O176" s="2"/>
      <c r="P176" s="2">
        <f>COUNTA(Tabela1[[#This Row],[AFI]:[ICM]])</f>
        <v>1</v>
      </c>
    </row>
    <row r="177" spans="1:16">
      <c r="A177" s="1" t="s">
        <v>387</v>
      </c>
      <c r="B177" s="2"/>
      <c r="C177" s="2"/>
      <c r="D177" s="1" t="s">
        <v>42</v>
      </c>
      <c r="E177" s="2">
        <v>2006</v>
      </c>
      <c r="F177" s="2" t="s">
        <v>280</v>
      </c>
      <c r="G177" s="1" t="s">
        <v>388</v>
      </c>
      <c r="H177" s="2" t="s">
        <v>8</v>
      </c>
      <c r="K177" s="2" t="s">
        <v>1489</v>
      </c>
      <c r="L177" s="2"/>
      <c r="M177" s="2"/>
      <c r="N177" s="2"/>
      <c r="O177" s="7"/>
      <c r="P177" s="2">
        <f>COUNTA(Tabela1[[#This Row],[AFI]:[ICM]])</f>
        <v>1</v>
      </c>
    </row>
    <row r="178" spans="1:16">
      <c r="A178" s="1" t="s">
        <v>389</v>
      </c>
      <c r="B178" s="2"/>
      <c r="C178" s="2"/>
      <c r="D178" s="1" t="s">
        <v>62</v>
      </c>
      <c r="E178" s="2">
        <v>2006</v>
      </c>
      <c r="F178" s="2" t="s">
        <v>280</v>
      </c>
      <c r="G178" s="1" t="s">
        <v>390</v>
      </c>
      <c r="H178" s="2" t="s">
        <v>2</v>
      </c>
      <c r="K178" s="2" t="s">
        <v>1488</v>
      </c>
      <c r="L178" s="2"/>
      <c r="M178" s="2"/>
      <c r="N178" s="2"/>
      <c r="O178" s="7"/>
      <c r="P178" s="2">
        <f>COUNTA(Tabela1[[#This Row],[AFI]:[ICM]])</f>
        <v>1</v>
      </c>
    </row>
    <row r="179" spans="1:16">
      <c r="A179" s="1" t="s">
        <v>391</v>
      </c>
      <c r="B179" s="2"/>
      <c r="C179" s="2"/>
      <c r="D179" s="1" t="s">
        <v>52</v>
      </c>
      <c r="E179" s="2">
        <v>2006</v>
      </c>
      <c r="F179" s="2" t="s">
        <v>280</v>
      </c>
      <c r="G179" s="31" t="s">
        <v>392</v>
      </c>
      <c r="H179" s="2" t="s">
        <v>4</v>
      </c>
      <c r="K179" s="2" t="s">
        <v>1488</v>
      </c>
      <c r="L179" s="2"/>
      <c r="M179" s="2"/>
      <c r="N179" s="2">
        <v>46</v>
      </c>
      <c r="O179" s="2">
        <v>65</v>
      </c>
      <c r="P179" s="2">
        <f>COUNTA(Tabela1[[#This Row],[AFI]:[ICM]])</f>
        <v>3</v>
      </c>
    </row>
    <row r="180" spans="1:16">
      <c r="A180" s="1" t="s">
        <v>393</v>
      </c>
      <c r="B180" s="2"/>
      <c r="C180" s="2"/>
      <c r="D180" s="1" t="s">
        <v>97</v>
      </c>
      <c r="E180" s="2">
        <v>2006</v>
      </c>
      <c r="F180" s="2" t="s">
        <v>280</v>
      </c>
      <c r="G180" s="1" t="s">
        <v>1470</v>
      </c>
      <c r="H180" s="2" t="s">
        <v>4</v>
      </c>
      <c r="K180" s="2" t="s">
        <v>1488</v>
      </c>
      <c r="L180" s="2"/>
      <c r="M180" s="2"/>
      <c r="N180" s="2">
        <v>142</v>
      </c>
      <c r="O180" s="2"/>
      <c r="P180" s="2">
        <f>COUNTA(Tabela1[[#This Row],[AFI]:[ICM]])</f>
        <v>2</v>
      </c>
    </row>
    <row r="181" spans="1:16">
      <c r="A181" s="1" t="s">
        <v>394</v>
      </c>
      <c r="B181" s="2"/>
      <c r="C181" s="2"/>
      <c r="D181" s="1" t="s">
        <v>237</v>
      </c>
      <c r="E181" s="2">
        <v>2006</v>
      </c>
      <c r="F181" s="2" t="s">
        <v>280</v>
      </c>
      <c r="G181" s="1" t="s">
        <v>395</v>
      </c>
      <c r="H181" s="2" t="s">
        <v>8</v>
      </c>
      <c r="K181" s="2" t="s">
        <v>1489</v>
      </c>
      <c r="L181" s="2"/>
      <c r="M181" s="2"/>
      <c r="N181" s="2"/>
      <c r="O181" s="7"/>
      <c r="P181" s="2">
        <f>COUNTA(Tabela1[[#This Row],[AFI]:[ICM]])</f>
        <v>1</v>
      </c>
    </row>
    <row r="182" spans="1:16">
      <c r="A182" s="1" t="s">
        <v>396</v>
      </c>
      <c r="B182" s="2"/>
      <c r="C182" s="2"/>
      <c r="D182" s="1" t="s">
        <v>186</v>
      </c>
      <c r="E182" s="2">
        <v>2006</v>
      </c>
      <c r="F182" s="2" t="s">
        <v>280</v>
      </c>
      <c r="G182" s="1" t="s">
        <v>397</v>
      </c>
      <c r="H182" s="2" t="s">
        <v>9</v>
      </c>
      <c r="K182" s="2" t="s">
        <v>1489</v>
      </c>
      <c r="L182" s="2"/>
      <c r="M182" s="2"/>
      <c r="N182" s="2"/>
      <c r="O182" s="2"/>
      <c r="P182" s="2">
        <f>COUNTA(Tabela1[[#This Row],[AFI]:[ICM]])</f>
        <v>1</v>
      </c>
    </row>
    <row r="183" spans="1:16">
      <c r="A183" s="1" t="s">
        <v>398</v>
      </c>
      <c r="B183" s="2"/>
      <c r="C183" s="2"/>
      <c r="D183" s="1" t="s">
        <v>148</v>
      </c>
      <c r="E183" s="2">
        <v>2006</v>
      </c>
      <c r="F183" s="2" t="s">
        <v>323</v>
      </c>
      <c r="G183" s="1" t="s">
        <v>399</v>
      </c>
      <c r="H183" s="2" t="s">
        <v>4</v>
      </c>
      <c r="K183" s="2" t="s">
        <v>1489</v>
      </c>
      <c r="L183" s="2"/>
      <c r="M183" s="7"/>
      <c r="N183" s="2"/>
      <c r="O183" s="2"/>
      <c r="P183" s="2">
        <f>COUNTA(Tabela1[[#This Row],[AFI]:[ICM]])</f>
        <v>1</v>
      </c>
    </row>
    <row r="184" spans="1:16">
      <c r="A184" s="1" t="s">
        <v>2049</v>
      </c>
      <c r="B184" s="2"/>
      <c r="C184" s="2"/>
      <c r="D184" s="1" t="s">
        <v>1321</v>
      </c>
      <c r="E184" s="2">
        <v>2006</v>
      </c>
      <c r="F184" s="2" t="s">
        <v>280</v>
      </c>
      <c r="G184" s="1" t="s">
        <v>2050</v>
      </c>
      <c r="H184" s="2" t="s">
        <v>4</v>
      </c>
      <c r="L184" s="2"/>
      <c r="M184" s="2"/>
      <c r="N184" s="2"/>
      <c r="O184" s="7"/>
      <c r="P184" s="2">
        <f>COUNTA(Tabela1[[#This Row],[AFI]:[ICM]])</f>
        <v>0</v>
      </c>
    </row>
    <row r="185" spans="1:16">
      <c r="A185" s="1" t="s">
        <v>400</v>
      </c>
      <c r="B185" s="2"/>
      <c r="C185" s="2"/>
      <c r="D185" s="1" t="s">
        <v>170</v>
      </c>
      <c r="E185" s="2">
        <v>2006</v>
      </c>
      <c r="F185" s="2" t="s">
        <v>280</v>
      </c>
      <c r="G185" s="1" t="s">
        <v>401</v>
      </c>
      <c r="H185" s="2" t="s">
        <v>8</v>
      </c>
      <c r="K185" s="2" t="s">
        <v>1488</v>
      </c>
      <c r="L185" s="2">
        <v>2007</v>
      </c>
      <c r="M185" s="2"/>
      <c r="N185" s="2">
        <v>43</v>
      </c>
      <c r="O185" s="2">
        <v>61</v>
      </c>
      <c r="P185" s="2">
        <f>COUNTA(Tabela1[[#This Row],[AFI]:[ICM]])</f>
        <v>4</v>
      </c>
    </row>
    <row r="186" spans="1:16">
      <c r="A186" s="1" t="s">
        <v>402</v>
      </c>
      <c r="B186" s="2"/>
      <c r="C186" s="2"/>
      <c r="D186" s="1" t="s">
        <v>138</v>
      </c>
      <c r="E186" s="2">
        <v>2006</v>
      </c>
      <c r="F186" s="2" t="s">
        <v>280</v>
      </c>
      <c r="G186" s="1" t="s">
        <v>403</v>
      </c>
      <c r="H186" s="2" t="s">
        <v>2</v>
      </c>
      <c r="K186" s="2" t="s">
        <v>1488</v>
      </c>
      <c r="L186" s="2"/>
      <c r="M186" s="2"/>
      <c r="N186" s="2"/>
      <c r="O186" s="2"/>
      <c r="P186" s="7">
        <f>COUNTA(Tabela1[[#This Row],[AFI]:[ICM]])</f>
        <v>1</v>
      </c>
    </row>
    <row r="187" spans="1:16">
      <c r="A187" s="1" t="s">
        <v>404</v>
      </c>
      <c r="B187" s="2"/>
      <c r="C187" s="2"/>
      <c r="D187" s="1" t="s">
        <v>258</v>
      </c>
      <c r="E187" s="2">
        <v>2006</v>
      </c>
      <c r="F187" s="2" t="s">
        <v>379</v>
      </c>
      <c r="G187" s="1" t="s">
        <v>405</v>
      </c>
      <c r="H187" s="2" t="s">
        <v>4</v>
      </c>
      <c r="K187" s="2" t="s">
        <v>1488</v>
      </c>
      <c r="L187" s="2"/>
      <c r="M187" s="2"/>
      <c r="N187" s="2"/>
      <c r="O187" s="2"/>
      <c r="P187" s="2">
        <f>COUNTA(Tabela1[[#This Row],[AFI]:[ICM]])</f>
        <v>1</v>
      </c>
    </row>
    <row r="188" spans="1:16">
      <c r="A188" s="1" t="s">
        <v>1417</v>
      </c>
      <c r="B188" s="2"/>
      <c r="C188" s="2"/>
      <c r="D188" s="1" t="s">
        <v>1540</v>
      </c>
      <c r="E188" s="2">
        <v>2006</v>
      </c>
      <c r="F188" s="2" t="s">
        <v>1456</v>
      </c>
      <c r="G188" s="1" t="s">
        <v>1539</v>
      </c>
      <c r="H188" s="2" t="s">
        <v>4</v>
      </c>
      <c r="L188" s="2"/>
      <c r="M188" s="2"/>
      <c r="N188" s="2">
        <v>235</v>
      </c>
      <c r="O188" s="2"/>
      <c r="P188" s="7">
        <f>COUNTA(Tabela1[[#This Row],[AFI]:[ICM]])</f>
        <v>1</v>
      </c>
    </row>
    <row r="189" spans="1:16">
      <c r="A189" s="1" t="s">
        <v>1651</v>
      </c>
      <c r="B189" s="2"/>
      <c r="C189" s="2"/>
      <c r="D189" s="1" t="s">
        <v>1652</v>
      </c>
      <c r="E189" s="2">
        <v>2006</v>
      </c>
      <c r="F189" s="2" t="s">
        <v>280</v>
      </c>
      <c r="G189" s="1" t="s">
        <v>1613</v>
      </c>
      <c r="H189" s="2" t="s">
        <v>1</v>
      </c>
      <c r="I189" s="2" t="s">
        <v>1941</v>
      </c>
      <c r="L189" s="2"/>
      <c r="M189" s="2"/>
      <c r="N189" s="2"/>
      <c r="O189" s="2">
        <v>74</v>
      </c>
      <c r="P189" s="2">
        <f>COUNTA(Tabela1[[#This Row],[AFI]:[ICM]])</f>
        <v>1</v>
      </c>
    </row>
    <row r="190" spans="1:16">
      <c r="A190" s="1" t="s">
        <v>406</v>
      </c>
      <c r="B190" s="2"/>
      <c r="C190" s="2"/>
      <c r="D190" s="1" t="s">
        <v>115</v>
      </c>
      <c r="E190" s="2">
        <v>2006</v>
      </c>
      <c r="F190" s="2" t="s">
        <v>1915</v>
      </c>
      <c r="G190" s="1" t="s">
        <v>407</v>
      </c>
      <c r="H190" s="2" t="s">
        <v>5</v>
      </c>
      <c r="K190" s="2" t="s">
        <v>1488</v>
      </c>
      <c r="L190" s="2"/>
      <c r="M190" s="2"/>
      <c r="N190" s="2">
        <v>158</v>
      </c>
      <c r="O190" s="2">
        <v>31</v>
      </c>
      <c r="P190" s="2">
        <f>COUNTA(Tabela1[[#This Row],[AFI]:[ICM]])</f>
        <v>3</v>
      </c>
    </row>
    <row r="191" spans="1:16">
      <c r="A191" s="1" t="s">
        <v>1633</v>
      </c>
      <c r="B191" s="2"/>
      <c r="C191" s="2"/>
      <c r="D191" s="1" t="s">
        <v>253</v>
      </c>
      <c r="E191" s="2">
        <v>2005</v>
      </c>
      <c r="F191" s="2" t="s">
        <v>280</v>
      </c>
      <c r="G191" s="1" t="s">
        <v>1620</v>
      </c>
      <c r="H191" s="2" t="s">
        <v>1</v>
      </c>
      <c r="L191" s="2"/>
      <c r="M191" s="2"/>
      <c r="N191" s="2"/>
      <c r="O191" s="2">
        <v>92</v>
      </c>
      <c r="P191" s="2">
        <f>COUNTA(Tabela1[[#This Row],[AFI]:[ICM]])</f>
        <v>1</v>
      </c>
    </row>
    <row r="192" spans="1:16">
      <c r="A192" s="1" t="s">
        <v>408</v>
      </c>
      <c r="B192" s="2"/>
      <c r="C192" s="2"/>
      <c r="D192" s="1" t="s">
        <v>121</v>
      </c>
      <c r="E192" s="2">
        <v>2005</v>
      </c>
      <c r="F192" s="2" t="s">
        <v>280</v>
      </c>
      <c r="G192" s="1" t="s">
        <v>409</v>
      </c>
      <c r="H192" s="2" t="s">
        <v>8</v>
      </c>
      <c r="K192" s="2" t="s">
        <v>1489</v>
      </c>
      <c r="L192" s="2"/>
      <c r="M192" s="2"/>
      <c r="N192" s="2"/>
      <c r="O192" s="2"/>
      <c r="P192" s="2">
        <f>COUNTA(Tabela1[[#This Row],[AFI]:[ICM]])</f>
        <v>1</v>
      </c>
    </row>
    <row r="193" spans="1:16">
      <c r="A193" s="1" t="s">
        <v>1370</v>
      </c>
      <c r="B193" s="2"/>
      <c r="C193" s="2"/>
      <c r="D193" s="1" t="s">
        <v>52</v>
      </c>
      <c r="E193" s="2">
        <v>2005</v>
      </c>
      <c r="F193" s="2" t="s">
        <v>280</v>
      </c>
      <c r="G193" s="1" t="s">
        <v>1370</v>
      </c>
      <c r="H193" s="2" t="s">
        <v>1</v>
      </c>
      <c r="I193" s="2" t="s">
        <v>1936</v>
      </c>
      <c r="L193" s="2"/>
      <c r="M193" s="2"/>
      <c r="N193" s="2">
        <v>129</v>
      </c>
      <c r="O193" s="2">
        <v>21</v>
      </c>
      <c r="P193" s="7">
        <f>COUNTA(Tabela1[[#This Row],[AFI]:[ICM]])</f>
        <v>2</v>
      </c>
    </row>
    <row r="194" spans="1:16">
      <c r="A194" s="1" t="s">
        <v>1184</v>
      </c>
      <c r="B194" s="2"/>
      <c r="C194" s="2"/>
      <c r="D194" s="1" t="s">
        <v>195</v>
      </c>
      <c r="E194" s="2">
        <v>2005</v>
      </c>
      <c r="F194" s="2" t="s">
        <v>280</v>
      </c>
      <c r="G194" s="1" t="s">
        <v>410</v>
      </c>
      <c r="H194" s="2" t="s">
        <v>4</v>
      </c>
      <c r="K194" s="2" t="s">
        <v>1488</v>
      </c>
      <c r="L194" s="2">
        <v>2006</v>
      </c>
      <c r="M194" s="2"/>
      <c r="N194" s="2"/>
      <c r="O194" s="7"/>
      <c r="P194" s="2">
        <f>COUNTA(Tabela1[[#This Row],[AFI]:[ICM]])</f>
        <v>2</v>
      </c>
    </row>
    <row r="195" spans="1:16">
      <c r="A195" s="1" t="s">
        <v>1643</v>
      </c>
      <c r="B195" s="2"/>
      <c r="C195" s="2"/>
      <c r="D195" s="1" t="s">
        <v>182</v>
      </c>
      <c r="E195" s="2">
        <v>2005</v>
      </c>
      <c r="F195" s="2" t="s">
        <v>280</v>
      </c>
      <c r="G195" s="1" t="s">
        <v>1610</v>
      </c>
      <c r="H195" s="2" t="s">
        <v>1</v>
      </c>
      <c r="I195" s="2" t="s">
        <v>1938</v>
      </c>
      <c r="L195" s="2"/>
      <c r="M195" s="2"/>
      <c r="N195" s="2"/>
      <c r="O195" s="2">
        <v>60</v>
      </c>
      <c r="P195" s="2">
        <f>COUNTA(Tabela1[[#This Row],[AFI]:[ICM]])</f>
        <v>1</v>
      </c>
    </row>
    <row r="196" spans="1:16">
      <c r="A196" s="1" t="s">
        <v>1397</v>
      </c>
      <c r="B196" s="2"/>
      <c r="C196" s="2"/>
      <c r="D196" s="1" t="s">
        <v>1466</v>
      </c>
      <c r="E196" s="2">
        <v>2005</v>
      </c>
      <c r="F196" s="2" t="s">
        <v>1465</v>
      </c>
      <c r="G196" s="1" t="s">
        <v>1464</v>
      </c>
      <c r="H196" s="2" t="s">
        <v>4</v>
      </c>
      <c r="L196" s="2"/>
      <c r="M196" s="7"/>
      <c r="N196" s="2">
        <v>155</v>
      </c>
      <c r="O196" s="2"/>
      <c r="P196" s="2">
        <f>COUNTA(Tabela1[[#This Row],[AFI]:[ICM]])</f>
        <v>1</v>
      </c>
    </row>
    <row r="197" spans="1:16">
      <c r="A197" s="1" t="s">
        <v>411</v>
      </c>
      <c r="B197" s="2"/>
      <c r="C197" s="2"/>
      <c r="D197" s="1" t="s">
        <v>243</v>
      </c>
      <c r="E197" s="2">
        <v>2005</v>
      </c>
      <c r="F197" s="2" t="s">
        <v>280</v>
      </c>
      <c r="G197" s="1" t="s">
        <v>412</v>
      </c>
      <c r="H197" s="2" t="s">
        <v>4</v>
      </c>
      <c r="L197" s="2"/>
      <c r="M197" s="2"/>
      <c r="N197" s="2"/>
      <c r="O197" s="2"/>
      <c r="P197" s="2">
        <f>COUNTA(Tabela1[[#This Row],[AFI]:[ICM]])</f>
        <v>0</v>
      </c>
    </row>
    <row r="198" spans="1:16">
      <c r="A198" s="1" t="s">
        <v>413</v>
      </c>
      <c r="B198" s="2"/>
      <c r="C198" s="2"/>
      <c r="D198" s="1" t="s">
        <v>71</v>
      </c>
      <c r="E198" s="2">
        <v>2005</v>
      </c>
      <c r="F198" s="2" t="s">
        <v>280</v>
      </c>
      <c r="G198" s="31" t="s">
        <v>414</v>
      </c>
      <c r="H198" s="2" t="s">
        <v>10</v>
      </c>
      <c r="K198" s="2" t="s">
        <v>1489</v>
      </c>
      <c r="L198" s="2"/>
      <c r="M198" s="2"/>
      <c r="N198" s="2"/>
      <c r="O198" s="2"/>
      <c r="P198" s="7">
        <f>COUNTA(Tabela1[[#This Row],[AFI]:[ICM]])</f>
        <v>1</v>
      </c>
    </row>
    <row r="199" spans="1:16">
      <c r="A199" s="1" t="s">
        <v>1804</v>
      </c>
      <c r="B199" s="2"/>
      <c r="C199" s="2"/>
      <c r="D199" s="1" t="s">
        <v>77</v>
      </c>
      <c r="E199" s="2">
        <v>2005</v>
      </c>
      <c r="F199" s="2" t="s">
        <v>280</v>
      </c>
      <c r="G199" s="1" t="s">
        <v>1805</v>
      </c>
      <c r="H199" s="2" t="s">
        <v>4</v>
      </c>
      <c r="L199" s="2"/>
      <c r="M199" s="2"/>
      <c r="N199" s="2"/>
      <c r="O199" s="2"/>
      <c r="P199" s="2">
        <f>COUNTA(Tabela1[[#This Row],[AFI]:[ICM]])</f>
        <v>0</v>
      </c>
    </row>
    <row r="200" spans="1:16">
      <c r="A200" s="1" t="s">
        <v>415</v>
      </c>
      <c r="B200" s="2"/>
      <c r="C200" s="2"/>
      <c r="D200" s="1" t="s">
        <v>28</v>
      </c>
      <c r="E200" s="2">
        <v>2005</v>
      </c>
      <c r="F200" s="2" t="s">
        <v>280</v>
      </c>
      <c r="G200" s="31" t="s">
        <v>416</v>
      </c>
      <c r="H200" s="2" t="s">
        <v>4</v>
      </c>
      <c r="L200" s="2"/>
      <c r="M200" s="2">
        <v>2006</v>
      </c>
      <c r="N200" s="2"/>
      <c r="O200" s="2"/>
      <c r="P200" s="7">
        <f>COUNTA(Tabela1[[#This Row],[AFI]:[ICM]])</f>
        <v>1</v>
      </c>
    </row>
    <row r="201" spans="1:16">
      <c r="A201" s="1" t="s">
        <v>417</v>
      </c>
      <c r="B201" s="2"/>
      <c r="C201" s="2"/>
      <c r="D201" s="1" t="s">
        <v>245</v>
      </c>
      <c r="E201" s="2">
        <v>2005</v>
      </c>
      <c r="F201" s="2" t="s">
        <v>280</v>
      </c>
      <c r="G201" s="1" t="s">
        <v>418</v>
      </c>
      <c r="H201" s="2" t="s">
        <v>2</v>
      </c>
      <c r="L201" s="2"/>
      <c r="M201" s="2"/>
      <c r="N201" s="2"/>
      <c r="O201" s="2"/>
      <c r="P201" s="2">
        <f>COUNTA(Tabela1[[#This Row],[AFI]:[ICM]])</f>
        <v>0</v>
      </c>
    </row>
    <row r="202" spans="1:16">
      <c r="A202" s="1" t="s">
        <v>419</v>
      </c>
      <c r="B202" s="2"/>
      <c r="C202" s="2"/>
      <c r="D202" s="1" t="s">
        <v>220</v>
      </c>
      <c r="E202" s="2">
        <v>2005</v>
      </c>
      <c r="F202" s="2" t="s">
        <v>280</v>
      </c>
      <c r="G202" s="1" t="s">
        <v>420</v>
      </c>
      <c r="H202" s="2" t="s">
        <v>8</v>
      </c>
      <c r="K202" s="2" t="s">
        <v>1488</v>
      </c>
      <c r="L202" s="2"/>
      <c r="M202" s="2"/>
      <c r="N202" s="2"/>
      <c r="O202" s="2">
        <v>85</v>
      </c>
      <c r="P202" s="7">
        <f>COUNTA(Tabela1[[#This Row],[AFI]:[ICM]])</f>
        <v>2</v>
      </c>
    </row>
    <row r="203" spans="1:16">
      <c r="A203" s="1" t="s">
        <v>421</v>
      </c>
      <c r="B203" s="2"/>
      <c r="C203" s="2"/>
      <c r="D203" s="1" t="s">
        <v>228</v>
      </c>
      <c r="E203" s="2">
        <v>2005</v>
      </c>
      <c r="F203" s="2" t="s">
        <v>280</v>
      </c>
      <c r="G203" s="31" t="s">
        <v>422</v>
      </c>
      <c r="H203" s="2" t="s">
        <v>6</v>
      </c>
      <c r="K203" s="2" t="s">
        <v>1489</v>
      </c>
      <c r="L203" s="2"/>
      <c r="M203" s="2"/>
      <c r="N203" s="2"/>
      <c r="O203" s="2"/>
      <c r="P203" s="2">
        <f>COUNTA(Tabela1[[#This Row],[AFI]:[ICM]])</f>
        <v>1</v>
      </c>
    </row>
    <row r="204" spans="1:16">
      <c r="A204" s="1" t="s">
        <v>423</v>
      </c>
      <c r="B204" s="2"/>
      <c r="C204" s="2"/>
      <c r="D204" s="1" t="s">
        <v>89</v>
      </c>
      <c r="E204" s="2">
        <v>2005</v>
      </c>
      <c r="F204" s="2" t="s">
        <v>280</v>
      </c>
      <c r="G204" s="1" t="s">
        <v>424</v>
      </c>
      <c r="H204" s="2" t="s">
        <v>10</v>
      </c>
      <c r="K204" s="2" t="s">
        <v>1489</v>
      </c>
      <c r="L204" s="2"/>
      <c r="M204" s="2"/>
      <c r="N204" s="2"/>
      <c r="O204" s="2"/>
      <c r="P204" s="2">
        <f>COUNTA(Tabela1[[#This Row],[AFI]:[ICM]])</f>
        <v>1</v>
      </c>
    </row>
    <row r="205" spans="1:16">
      <c r="A205" s="1" t="s">
        <v>425</v>
      </c>
      <c r="B205" s="2"/>
      <c r="C205" s="2"/>
      <c r="D205" s="1" t="s">
        <v>174</v>
      </c>
      <c r="E205" s="2">
        <v>2004</v>
      </c>
      <c r="F205" s="2" t="s">
        <v>280</v>
      </c>
      <c r="G205" s="1" t="s">
        <v>426</v>
      </c>
      <c r="H205" s="2" t="s">
        <v>4</v>
      </c>
      <c r="K205" s="2" t="s">
        <v>1489</v>
      </c>
      <c r="L205" s="2"/>
      <c r="M205" s="2"/>
      <c r="N205" s="2"/>
      <c r="O205" s="2"/>
      <c r="P205" s="2">
        <f>COUNTA(Tabela1[[#This Row],[AFI]:[ICM]])</f>
        <v>1</v>
      </c>
    </row>
    <row r="206" spans="1:16">
      <c r="A206" s="1" t="s">
        <v>1328</v>
      </c>
      <c r="B206" s="2"/>
      <c r="C206" s="2"/>
      <c r="D206" s="1" t="s">
        <v>191</v>
      </c>
      <c r="E206" s="2">
        <v>2004</v>
      </c>
      <c r="F206" s="2" t="s">
        <v>379</v>
      </c>
      <c r="G206" s="31" t="s">
        <v>427</v>
      </c>
      <c r="H206" s="2" t="s">
        <v>6</v>
      </c>
      <c r="K206" s="2" t="s">
        <v>1488</v>
      </c>
      <c r="L206" s="2"/>
      <c r="M206" s="2"/>
      <c r="N206" s="2">
        <v>131</v>
      </c>
      <c r="O206" s="2"/>
      <c r="P206" s="2">
        <f>COUNTA(Tabela1[[#This Row],[AFI]:[ICM]])</f>
        <v>2</v>
      </c>
    </row>
    <row r="207" spans="1:16">
      <c r="A207" s="1" t="s">
        <v>2098</v>
      </c>
      <c r="B207" s="2"/>
      <c r="C207" s="2"/>
      <c r="D207" s="1" t="s">
        <v>212</v>
      </c>
      <c r="E207" s="2">
        <v>2004</v>
      </c>
      <c r="F207" s="2" t="s">
        <v>280</v>
      </c>
      <c r="G207" s="1" t="s">
        <v>2099</v>
      </c>
      <c r="H207" s="2" t="s">
        <v>4</v>
      </c>
      <c r="L207" s="2"/>
      <c r="M207" s="2"/>
      <c r="N207" s="2">
        <v>236</v>
      </c>
      <c r="O207" s="2"/>
      <c r="P207" s="2">
        <f>COUNTA(Tabela1[[#This Row],[AFI]:[ICM]])</f>
        <v>1</v>
      </c>
    </row>
    <row r="208" spans="1:16">
      <c r="A208" s="1" t="s">
        <v>1354</v>
      </c>
      <c r="B208" s="2"/>
      <c r="C208" s="2"/>
      <c r="D208" s="1" t="s">
        <v>178</v>
      </c>
      <c r="E208" s="2">
        <v>2004</v>
      </c>
      <c r="F208" s="2" t="s">
        <v>280</v>
      </c>
      <c r="G208" s="1" t="s">
        <v>1596</v>
      </c>
      <c r="H208" s="2" t="s">
        <v>4</v>
      </c>
      <c r="K208" s="2" t="s">
        <v>1489</v>
      </c>
      <c r="L208" s="2"/>
      <c r="M208" s="2"/>
      <c r="N208" s="2">
        <v>94</v>
      </c>
      <c r="O208" s="2">
        <v>45</v>
      </c>
      <c r="P208" s="2">
        <f>COUNTA(Tabela1[[#This Row],[AFI]:[ICM]])</f>
        <v>3</v>
      </c>
    </row>
    <row r="209" spans="1:18">
      <c r="A209" s="1" t="s">
        <v>428</v>
      </c>
      <c r="B209" s="2"/>
      <c r="C209" s="2"/>
      <c r="D209" s="1" t="s">
        <v>183</v>
      </c>
      <c r="E209" s="2">
        <v>2004</v>
      </c>
      <c r="F209" s="2" t="s">
        <v>280</v>
      </c>
      <c r="G209" s="1" t="s">
        <v>429</v>
      </c>
      <c r="H209" s="2" t="s">
        <v>4</v>
      </c>
      <c r="K209" s="2" t="s">
        <v>1489</v>
      </c>
      <c r="L209" s="2"/>
      <c r="M209" s="2"/>
      <c r="N209" s="2"/>
      <c r="O209" s="7"/>
      <c r="P209" s="2">
        <f>COUNTA(Tabela1[[#This Row],[AFI]:[ICM]])</f>
        <v>1</v>
      </c>
    </row>
    <row r="210" spans="1:18">
      <c r="A210" s="1" t="s">
        <v>430</v>
      </c>
      <c r="B210" s="2"/>
      <c r="C210" s="2"/>
      <c r="D210" s="1" t="s">
        <v>179</v>
      </c>
      <c r="E210" s="2">
        <v>2004</v>
      </c>
      <c r="F210" s="2" t="s">
        <v>280</v>
      </c>
      <c r="G210" s="31" t="s">
        <v>431</v>
      </c>
      <c r="H210" s="2" t="s">
        <v>8</v>
      </c>
      <c r="K210" s="2" t="s">
        <v>1488</v>
      </c>
      <c r="L210" s="2"/>
      <c r="M210" s="2"/>
      <c r="N210" s="2"/>
      <c r="O210" s="2"/>
      <c r="P210" s="2">
        <f>COUNTA(Tabela1[[#This Row],[AFI]:[ICM]])</f>
        <v>1</v>
      </c>
    </row>
    <row r="211" spans="1:18">
      <c r="A211" s="1" t="s">
        <v>432</v>
      </c>
      <c r="B211" s="2"/>
      <c r="C211" s="2"/>
      <c r="D211" s="1" t="s">
        <v>262</v>
      </c>
      <c r="E211" s="2">
        <v>2004</v>
      </c>
      <c r="F211" s="2" t="s">
        <v>336</v>
      </c>
      <c r="G211" s="1" t="s">
        <v>433</v>
      </c>
      <c r="H211" s="2" t="s">
        <v>4</v>
      </c>
      <c r="L211" s="2"/>
      <c r="M211" s="2"/>
      <c r="N211" s="2"/>
      <c r="O211" s="2"/>
      <c r="P211" s="7">
        <f>COUNTA(Tabela1[[#This Row],[AFI]:[ICM]])</f>
        <v>0</v>
      </c>
    </row>
    <row r="212" spans="1:18">
      <c r="A212" s="1" t="s">
        <v>1641</v>
      </c>
      <c r="B212" s="2"/>
      <c r="C212" s="2"/>
      <c r="D212" s="1" t="s">
        <v>20</v>
      </c>
      <c r="E212" s="2">
        <v>2004</v>
      </c>
      <c r="F212" s="2" t="s">
        <v>280</v>
      </c>
      <c r="G212" s="1" t="s">
        <v>1607</v>
      </c>
      <c r="H212" s="2" t="s">
        <v>1</v>
      </c>
      <c r="I212" s="2" t="s">
        <v>1938</v>
      </c>
      <c r="L212" s="2"/>
      <c r="M212" s="2"/>
      <c r="N212" s="2"/>
      <c r="O212" s="2">
        <v>48</v>
      </c>
      <c r="P212" s="2">
        <f>COUNTA(Tabela1[[#This Row],[AFI]:[ICM]])</f>
        <v>1</v>
      </c>
    </row>
    <row r="213" spans="1:18" s="4" customFormat="1">
      <c r="A213" s="1" t="s">
        <v>1630</v>
      </c>
      <c r="B213" s="2"/>
      <c r="C213" s="2"/>
      <c r="D213" s="1" t="s">
        <v>230</v>
      </c>
      <c r="E213" s="2">
        <v>2004</v>
      </c>
      <c r="F213" s="2" t="s">
        <v>280</v>
      </c>
      <c r="G213" s="1" t="s">
        <v>1611</v>
      </c>
      <c r="H213" s="2" t="s">
        <v>1</v>
      </c>
      <c r="I213" s="2" t="s">
        <v>1943</v>
      </c>
      <c r="J213" s="2"/>
      <c r="K213" s="2"/>
      <c r="L213" s="2"/>
      <c r="M213" s="2"/>
      <c r="N213" s="2"/>
      <c r="O213" s="2">
        <v>66</v>
      </c>
      <c r="P213" s="2">
        <f>COUNTA(Tabela1[[#This Row],[AFI]:[ICM]])</f>
        <v>1</v>
      </c>
      <c r="R213" s="1"/>
    </row>
    <row r="214" spans="1:18">
      <c r="A214" s="1" t="s">
        <v>434</v>
      </c>
      <c r="B214" s="2"/>
      <c r="C214" s="2"/>
      <c r="D214" s="1" t="s">
        <v>251</v>
      </c>
      <c r="E214" s="2">
        <v>2004</v>
      </c>
      <c r="F214" s="2" t="s">
        <v>280</v>
      </c>
      <c r="G214" s="1" t="s">
        <v>435</v>
      </c>
      <c r="H214" s="2" t="s">
        <v>4</v>
      </c>
      <c r="K214" s="2" t="s">
        <v>1488</v>
      </c>
      <c r="L214" s="2"/>
      <c r="M214" s="2"/>
      <c r="N214" s="2">
        <v>226</v>
      </c>
      <c r="O214" s="2"/>
      <c r="P214" s="7">
        <f>COUNTA(Tabela1[[#This Row],[AFI]:[ICM]])</f>
        <v>2</v>
      </c>
    </row>
    <row r="215" spans="1:18">
      <c r="A215" s="1" t="s">
        <v>1928</v>
      </c>
      <c r="B215" s="2"/>
      <c r="C215" s="2"/>
      <c r="D215" s="1" t="s">
        <v>117</v>
      </c>
      <c r="E215" s="2">
        <v>2004</v>
      </c>
      <c r="F215" s="2" t="s">
        <v>280</v>
      </c>
      <c r="G215" s="1" t="s">
        <v>1929</v>
      </c>
      <c r="H215" s="2" t="s">
        <v>10</v>
      </c>
      <c r="K215" s="2" t="s">
        <v>1489</v>
      </c>
      <c r="L215" s="2"/>
      <c r="M215" s="2"/>
      <c r="N215" s="2"/>
      <c r="O215" s="2"/>
      <c r="P215" s="2">
        <f>COUNTA(Tabela1[[#This Row],[AFI]:[ICM]])</f>
        <v>1</v>
      </c>
    </row>
    <row r="216" spans="1:18">
      <c r="A216" s="1" t="s">
        <v>1631</v>
      </c>
      <c r="B216" s="2"/>
      <c r="C216" s="2"/>
      <c r="D216" s="1" t="s">
        <v>206</v>
      </c>
      <c r="E216" s="2">
        <v>2004</v>
      </c>
      <c r="F216" s="2" t="s">
        <v>280</v>
      </c>
      <c r="G216" s="1" t="s">
        <v>1615</v>
      </c>
      <c r="H216" s="2" t="s">
        <v>4</v>
      </c>
      <c r="I216" s="2" t="s">
        <v>1942</v>
      </c>
      <c r="L216" s="2"/>
      <c r="M216" s="2"/>
      <c r="N216" s="2"/>
      <c r="O216" s="2">
        <v>76</v>
      </c>
      <c r="P216" s="2">
        <f>COUNTA(Tabela1[[#This Row],[AFI]:[ICM]])</f>
        <v>1</v>
      </c>
    </row>
    <row r="217" spans="1:18">
      <c r="A217" s="1" t="s">
        <v>436</v>
      </c>
      <c r="B217" s="2"/>
      <c r="C217" s="2"/>
      <c r="D217" s="1" t="s">
        <v>271</v>
      </c>
      <c r="E217" s="2">
        <v>2004</v>
      </c>
      <c r="F217" s="2" t="s">
        <v>280</v>
      </c>
      <c r="G217" s="1" t="s">
        <v>437</v>
      </c>
      <c r="H217" s="2" t="s">
        <v>10</v>
      </c>
      <c r="K217" s="2" t="s">
        <v>1489</v>
      </c>
      <c r="L217" s="2"/>
      <c r="M217" s="2"/>
      <c r="N217" s="2"/>
      <c r="O217" s="2"/>
      <c r="P217" s="2">
        <f>COUNTA(Tabela1[[#This Row],[AFI]:[ICM]])</f>
        <v>1</v>
      </c>
    </row>
    <row r="218" spans="1:18">
      <c r="A218" s="1" t="s">
        <v>438</v>
      </c>
      <c r="B218" s="2"/>
      <c r="C218" s="2"/>
      <c r="D218" s="1" t="s">
        <v>16</v>
      </c>
      <c r="E218" s="2">
        <v>2004</v>
      </c>
      <c r="F218" s="2" t="s">
        <v>439</v>
      </c>
      <c r="G218" s="1" t="s">
        <v>438</v>
      </c>
      <c r="H218" s="2" t="s">
        <v>4</v>
      </c>
      <c r="K218" s="2" t="s">
        <v>1489</v>
      </c>
      <c r="L218" s="2"/>
      <c r="M218" s="2"/>
      <c r="N218" s="2"/>
      <c r="O218" s="2"/>
      <c r="P218" s="2">
        <f>COUNTA(Tabela1[[#This Row],[AFI]:[ICM]])</f>
        <v>1</v>
      </c>
    </row>
    <row r="219" spans="1:18">
      <c r="A219" s="1" t="s">
        <v>440</v>
      </c>
      <c r="B219" s="2"/>
      <c r="C219" s="2"/>
      <c r="D219" s="1" t="s">
        <v>1273</v>
      </c>
      <c r="E219" s="2">
        <v>2004</v>
      </c>
      <c r="F219" s="2" t="s">
        <v>280</v>
      </c>
      <c r="G219" s="1" t="s">
        <v>441</v>
      </c>
      <c r="H219" s="2" t="s">
        <v>2</v>
      </c>
      <c r="K219" s="2" t="s">
        <v>1489</v>
      </c>
      <c r="L219" s="2"/>
      <c r="M219" s="2"/>
      <c r="N219" s="2"/>
      <c r="O219" s="7"/>
      <c r="P219" s="2">
        <f>COUNTA(Tabela1[[#This Row],[AFI]:[ICM]])</f>
        <v>1</v>
      </c>
    </row>
    <row r="220" spans="1:18">
      <c r="A220" s="1" t="s">
        <v>442</v>
      </c>
      <c r="B220" s="2"/>
      <c r="C220" s="2"/>
      <c r="D220" s="1" t="s">
        <v>53</v>
      </c>
      <c r="E220" s="2">
        <v>2004</v>
      </c>
      <c r="F220" s="2" t="s">
        <v>280</v>
      </c>
      <c r="G220" s="1" t="s">
        <v>443</v>
      </c>
      <c r="H220" s="2" t="s">
        <v>4</v>
      </c>
      <c r="L220" s="2">
        <v>2005</v>
      </c>
      <c r="M220" s="2"/>
      <c r="N220" s="2">
        <v>207</v>
      </c>
      <c r="O220" s="2"/>
      <c r="P220" s="2">
        <f>COUNTA(Tabela1[[#This Row],[AFI]:[ICM]])</f>
        <v>2</v>
      </c>
    </row>
    <row r="221" spans="1:18" s="4" customFormat="1">
      <c r="A221" s="1" t="s">
        <v>1319</v>
      </c>
      <c r="B221" s="2"/>
      <c r="C221" s="2"/>
      <c r="D221" s="1" t="s">
        <v>170</v>
      </c>
      <c r="E221" s="2">
        <v>2004</v>
      </c>
      <c r="F221" s="2" t="s">
        <v>280</v>
      </c>
      <c r="G221" s="1" t="s">
        <v>1291</v>
      </c>
      <c r="H221" s="2" t="s">
        <v>4</v>
      </c>
      <c r="I221" s="2"/>
      <c r="J221" s="2"/>
      <c r="K221" s="2"/>
      <c r="L221" s="2"/>
      <c r="M221" s="2">
        <v>2005</v>
      </c>
      <c r="N221" s="2"/>
      <c r="O221" s="2"/>
      <c r="P221" s="2">
        <f>COUNTA(Tabela1[[#This Row],[AFI]:[ICM]])</f>
        <v>1</v>
      </c>
      <c r="R221" s="1"/>
    </row>
    <row r="222" spans="1:18">
      <c r="A222" s="1" t="s">
        <v>1405</v>
      </c>
      <c r="B222" s="2"/>
      <c r="C222" s="2"/>
      <c r="D222" s="1" t="s">
        <v>1451</v>
      </c>
      <c r="E222" s="2">
        <v>2004</v>
      </c>
      <c r="F222" s="2" t="s">
        <v>333</v>
      </c>
      <c r="G222" s="31" t="s">
        <v>1528</v>
      </c>
      <c r="H222" s="2" t="s">
        <v>0</v>
      </c>
      <c r="L222" s="2"/>
      <c r="M222" s="2"/>
      <c r="N222" s="2">
        <v>136</v>
      </c>
      <c r="O222" s="2"/>
      <c r="P222" s="2">
        <f>COUNTA(Tabela1[[#This Row],[AFI]:[ICM]])</f>
        <v>1</v>
      </c>
    </row>
    <row r="223" spans="1:18">
      <c r="A223" s="1" t="s">
        <v>444</v>
      </c>
      <c r="B223" s="2"/>
      <c r="C223" s="2"/>
      <c r="D223" s="1" t="s">
        <v>272</v>
      </c>
      <c r="E223" s="2">
        <v>2004</v>
      </c>
      <c r="F223" s="2" t="s">
        <v>374</v>
      </c>
      <c r="G223" s="31" t="s">
        <v>445</v>
      </c>
      <c r="H223" s="2" t="s">
        <v>4</v>
      </c>
      <c r="K223" s="2" t="s">
        <v>1488</v>
      </c>
      <c r="L223" s="2"/>
      <c r="M223" s="2"/>
      <c r="N223" s="2"/>
      <c r="O223" s="2"/>
      <c r="P223" s="7">
        <f>COUNTA(Tabela1[[#This Row],[AFI]:[ICM]])</f>
        <v>1</v>
      </c>
    </row>
    <row r="224" spans="1:18">
      <c r="A224" s="1" t="s">
        <v>1799</v>
      </c>
      <c r="B224" s="2"/>
      <c r="C224" s="2"/>
      <c r="D224" s="1" t="s">
        <v>222</v>
      </c>
      <c r="E224" s="2">
        <v>2004</v>
      </c>
      <c r="F224" s="2" t="s">
        <v>280</v>
      </c>
      <c r="G224" s="1" t="s">
        <v>1800</v>
      </c>
      <c r="H224" s="2" t="s">
        <v>0</v>
      </c>
      <c r="L224" s="2"/>
      <c r="M224" s="2"/>
      <c r="N224" s="2"/>
      <c r="O224" s="2"/>
      <c r="P224" s="2">
        <f>COUNTA(Tabela1[[#This Row],[AFI]:[ICM]])</f>
        <v>0</v>
      </c>
    </row>
    <row r="225" spans="1:16">
      <c r="A225" s="1" t="s">
        <v>1626</v>
      </c>
      <c r="B225" s="2"/>
      <c r="C225" s="2"/>
      <c r="D225" s="1" t="s">
        <v>1636</v>
      </c>
      <c r="E225" s="2">
        <v>2004</v>
      </c>
      <c r="F225" s="2" t="s">
        <v>280</v>
      </c>
      <c r="G225" s="1" t="s">
        <v>1598</v>
      </c>
      <c r="H225" s="2" t="s">
        <v>0</v>
      </c>
      <c r="L225" s="2"/>
      <c r="M225" s="2"/>
      <c r="N225" s="2"/>
      <c r="O225" s="2">
        <v>19</v>
      </c>
      <c r="P225" s="2">
        <f>COUNTA(Tabela1[[#This Row],[AFI]:[ICM]])</f>
        <v>1</v>
      </c>
    </row>
    <row r="226" spans="1:16">
      <c r="A226" s="1" t="s">
        <v>1612</v>
      </c>
      <c r="B226" s="2"/>
      <c r="C226" s="2"/>
      <c r="D226" s="1" t="s">
        <v>1647</v>
      </c>
      <c r="E226" s="2">
        <v>2004</v>
      </c>
      <c r="F226" s="2" t="s">
        <v>280</v>
      </c>
      <c r="G226" s="1" t="s">
        <v>1612</v>
      </c>
      <c r="H226" s="2" t="s">
        <v>0</v>
      </c>
      <c r="I226" s="2" t="s">
        <v>1599</v>
      </c>
      <c r="L226" s="2"/>
      <c r="M226" s="2"/>
      <c r="N226" s="2"/>
      <c r="O226" s="2">
        <v>73</v>
      </c>
      <c r="P226" s="2">
        <f>COUNTA(Tabela1[[#This Row],[AFI]:[ICM]])</f>
        <v>1</v>
      </c>
    </row>
    <row r="227" spans="1:16">
      <c r="A227" s="1" t="s">
        <v>446</v>
      </c>
      <c r="B227" s="2"/>
      <c r="C227" s="2"/>
      <c r="D227" s="1" t="s">
        <v>19</v>
      </c>
      <c r="E227" s="2">
        <v>2004</v>
      </c>
      <c r="F227" s="2" t="s">
        <v>280</v>
      </c>
      <c r="G227" s="1" t="s">
        <v>447</v>
      </c>
      <c r="H227" s="2" t="s">
        <v>4</v>
      </c>
      <c r="K227" s="2" t="s">
        <v>1489</v>
      </c>
      <c r="L227" s="2"/>
      <c r="M227" s="2"/>
      <c r="N227" s="2"/>
      <c r="O227" s="7"/>
      <c r="P227" s="2">
        <f>COUNTA(Tabela1[[#This Row],[AFI]:[ICM]])</f>
        <v>1</v>
      </c>
    </row>
    <row r="228" spans="1:16">
      <c r="A228" s="1" t="s">
        <v>1840</v>
      </c>
      <c r="B228" s="2"/>
      <c r="C228" s="2"/>
      <c r="D228" s="1" t="s">
        <v>1731</v>
      </c>
      <c r="E228" s="2">
        <v>2004</v>
      </c>
      <c r="F228" s="2" t="s">
        <v>280</v>
      </c>
      <c r="G228" s="1" t="s">
        <v>1841</v>
      </c>
      <c r="H228" s="2" t="s">
        <v>10</v>
      </c>
      <c r="K228" s="2" t="s">
        <v>1489</v>
      </c>
      <c r="L228" s="2"/>
      <c r="M228" s="7"/>
      <c r="N228" s="2"/>
      <c r="O228" s="7"/>
      <c r="P228" s="2">
        <f>COUNTA(Tabela1[[#This Row],[AFI]:[ICM]])</f>
        <v>1</v>
      </c>
    </row>
    <row r="229" spans="1:16">
      <c r="A229" s="1" t="s">
        <v>448</v>
      </c>
      <c r="B229" s="2"/>
      <c r="C229" s="2"/>
      <c r="D229" s="1" t="s">
        <v>17</v>
      </c>
      <c r="E229" s="2">
        <v>2003</v>
      </c>
      <c r="F229" s="2" t="s">
        <v>280</v>
      </c>
      <c r="G229" s="1" t="s">
        <v>449</v>
      </c>
      <c r="H229" s="2" t="s">
        <v>4</v>
      </c>
      <c r="K229" s="2" t="s">
        <v>1488</v>
      </c>
      <c r="L229" s="2"/>
      <c r="M229" s="2"/>
      <c r="N229" s="2"/>
      <c r="O229" s="2"/>
      <c r="P229" s="2">
        <f>COUNTA(Tabela1[[#This Row],[AFI]:[ICM]])</f>
        <v>1</v>
      </c>
    </row>
    <row r="230" spans="1:16">
      <c r="A230" s="1" t="s">
        <v>450</v>
      </c>
      <c r="B230" s="2"/>
      <c r="C230" s="2"/>
      <c r="D230" s="1" t="s">
        <v>267</v>
      </c>
      <c r="E230" s="2">
        <v>2003</v>
      </c>
      <c r="F230" s="2" t="s">
        <v>379</v>
      </c>
      <c r="G230" s="1" t="s">
        <v>1476</v>
      </c>
      <c r="H230" s="2" t="s">
        <v>2</v>
      </c>
      <c r="K230" s="2" t="s">
        <v>1488</v>
      </c>
      <c r="L230" s="2"/>
      <c r="M230" s="2"/>
      <c r="N230" s="2"/>
      <c r="O230" s="7"/>
      <c r="P230" s="2">
        <f>COUNTA(Tabela1[[#This Row],[AFI]:[ICM]])</f>
        <v>1</v>
      </c>
    </row>
    <row r="231" spans="1:16">
      <c r="A231" s="1" t="s">
        <v>1710</v>
      </c>
      <c r="B231" s="2"/>
      <c r="C231" s="2"/>
      <c r="D231" s="1" t="s">
        <v>1711</v>
      </c>
      <c r="E231" s="2">
        <v>2003</v>
      </c>
      <c r="F231" s="2" t="s">
        <v>309</v>
      </c>
      <c r="G231" s="1" t="s">
        <v>1712</v>
      </c>
      <c r="H231" s="2" t="s">
        <v>4</v>
      </c>
      <c r="L231" s="2"/>
      <c r="M231" s="2"/>
      <c r="N231" s="2"/>
      <c r="O231" s="2"/>
      <c r="P231" s="2">
        <f>COUNTA(Tabela1[[#This Row],[AFI]:[ICM]])</f>
        <v>0</v>
      </c>
    </row>
    <row r="232" spans="1:16">
      <c r="A232" s="1" t="s">
        <v>451</v>
      </c>
      <c r="B232" s="2"/>
      <c r="C232" s="2"/>
      <c r="D232" s="1" t="s">
        <v>241</v>
      </c>
      <c r="E232" s="2">
        <v>2003</v>
      </c>
      <c r="F232" s="2" t="s">
        <v>280</v>
      </c>
      <c r="G232" s="1" t="s">
        <v>452</v>
      </c>
      <c r="H232" s="2" t="s">
        <v>4</v>
      </c>
      <c r="K232" s="2" t="s">
        <v>1489</v>
      </c>
      <c r="L232" s="2"/>
      <c r="M232" s="7"/>
      <c r="N232" s="2"/>
      <c r="O232" s="7"/>
      <c r="P232" s="2">
        <f>COUNTA(Tabela1[[#This Row],[AFI]:[ICM]])</f>
        <v>1</v>
      </c>
    </row>
    <row r="233" spans="1:16">
      <c r="A233" s="1" t="s">
        <v>1735</v>
      </c>
      <c r="B233" s="2"/>
      <c r="C233" s="2"/>
      <c r="D233" s="1" t="s">
        <v>1264</v>
      </c>
      <c r="E233" s="2">
        <v>2003</v>
      </c>
      <c r="F233" s="2" t="s">
        <v>280</v>
      </c>
      <c r="G233" s="31" t="s">
        <v>1735</v>
      </c>
      <c r="H233" s="2" t="s">
        <v>4</v>
      </c>
      <c r="L233" s="2"/>
      <c r="M233" s="2"/>
      <c r="N233" s="2"/>
      <c r="O233" s="2"/>
      <c r="P233" s="2">
        <f>COUNTA(Tabela1[[#This Row],[AFI]:[ICM]])</f>
        <v>0</v>
      </c>
    </row>
    <row r="234" spans="1:16">
      <c r="A234" s="1" t="s">
        <v>453</v>
      </c>
      <c r="B234" s="2"/>
      <c r="C234" s="2"/>
      <c r="D234" s="1" t="s">
        <v>151</v>
      </c>
      <c r="E234" s="2">
        <v>2003</v>
      </c>
      <c r="F234" s="2" t="s">
        <v>371</v>
      </c>
      <c r="G234" s="1" t="s">
        <v>453</v>
      </c>
      <c r="H234" s="2" t="s">
        <v>4</v>
      </c>
      <c r="K234" s="2" t="s">
        <v>1488</v>
      </c>
      <c r="L234" s="2"/>
      <c r="M234" s="2"/>
      <c r="N234" s="2"/>
      <c r="O234" s="2"/>
      <c r="P234" s="2">
        <f>COUNTA(Tabela1[[#This Row],[AFI]:[ICM]])</f>
        <v>1</v>
      </c>
    </row>
    <row r="235" spans="1:16">
      <c r="A235" s="1" t="s">
        <v>1750</v>
      </c>
      <c r="B235" s="2"/>
      <c r="C235" s="2"/>
      <c r="D235" s="1" t="s">
        <v>1714</v>
      </c>
      <c r="E235" s="2">
        <v>2003</v>
      </c>
      <c r="F235" s="2" t="s">
        <v>280</v>
      </c>
      <c r="G235" s="1" t="s">
        <v>1751</v>
      </c>
      <c r="H235" s="2" t="s">
        <v>4</v>
      </c>
      <c r="L235" s="2"/>
      <c r="M235" s="2"/>
      <c r="N235" s="2"/>
      <c r="O235" s="2"/>
      <c r="P235" s="2">
        <f>COUNTA(Tabela1[[#This Row],[AFI]:[ICM]])</f>
        <v>0</v>
      </c>
    </row>
    <row r="236" spans="1:16">
      <c r="A236" s="1" t="s">
        <v>1955</v>
      </c>
      <c r="B236" s="2"/>
      <c r="C236" s="2"/>
      <c r="D236" s="1" t="s">
        <v>1956</v>
      </c>
      <c r="E236" s="2">
        <v>2003</v>
      </c>
      <c r="F236" s="2" t="s">
        <v>1915</v>
      </c>
      <c r="G236" s="1" t="s">
        <v>1955</v>
      </c>
      <c r="H236" s="2" t="s">
        <v>2</v>
      </c>
      <c r="I236" s="2" t="s">
        <v>1955</v>
      </c>
      <c r="K236" s="2" t="s">
        <v>1489</v>
      </c>
      <c r="L236" s="2"/>
      <c r="M236" s="2"/>
      <c r="N236" s="2"/>
      <c r="O236" s="7"/>
      <c r="P236" s="2">
        <f>COUNTA(Tabela1[[#This Row],[AFI]:[ICM]])</f>
        <v>1</v>
      </c>
    </row>
    <row r="237" spans="1:16">
      <c r="A237" s="1" t="s">
        <v>1390</v>
      </c>
      <c r="B237" s="2"/>
      <c r="C237" s="2"/>
      <c r="D237" s="1" t="s">
        <v>206</v>
      </c>
      <c r="E237" s="2">
        <v>2003</v>
      </c>
      <c r="F237" s="2" t="s">
        <v>280</v>
      </c>
      <c r="G237" s="1" t="s">
        <v>1543</v>
      </c>
      <c r="H237" s="2" t="s">
        <v>4</v>
      </c>
      <c r="I237" s="2" t="s">
        <v>1942</v>
      </c>
      <c r="L237" s="2"/>
      <c r="M237" s="2"/>
      <c r="N237" s="2">
        <v>173</v>
      </c>
      <c r="O237" s="2">
        <v>29</v>
      </c>
      <c r="P237" s="7">
        <f>COUNTA(Tabela1[[#This Row],[AFI]:[ICM]])</f>
        <v>2</v>
      </c>
    </row>
    <row r="238" spans="1:16">
      <c r="A238" s="1" t="s">
        <v>1395</v>
      </c>
      <c r="B238" s="2"/>
      <c r="C238" s="2"/>
      <c r="D238" s="1" t="s">
        <v>1556</v>
      </c>
      <c r="E238" s="2">
        <v>2003</v>
      </c>
      <c r="F238" s="2" t="s">
        <v>1557</v>
      </c>
      <c r="G238" s="31" t="s">
        <v>1555</v>
      </c>
      <c r="H238" s="2" t="s">
        <v>8</v>
      </c>
      <c r="L238" s="2"/>
      <c r="M238" s="2"/>
      <c r="N238" s="2">
        <v>177</v>
      </c>
      <c r="O238" s="2"/>
      <c r="P238" s="2">
        <f>COUNTA(Tabela1[[#This Row],[AFI]:[ICM]])</f>
        <v>1</v>
      </c>
    </row>
    <row r="239" spans="1:16">
      <c r="A239" s="1" t="s">
        <v>1399</v>
      </c>
      <c r="B239" s="2"/>
      <c r="C239" s="2"/>
      <c r="D239" s="1" t="s">
        <v>1511</v>
      </c>
      <c r="E239" s="2">
        <v>2003</v>
      </c>
      <c r="F239" s="2" t="s">
        <v>1456</v>
      </c>
      <c r="G239" s="1" t="s">
        <v>1399</v>
      </c>
      <c r="H239" s="2" t="s">
        <v>2</v>
      </c>
      <c r="L239" s="2"/>
      <c r="M239" s="2"/>
      <c r="N239" s="2"/>
      <c r="O239" s="2"/>
      <c r="P239" s="2">
        <f>COUNTA(Tabela1[[#This Row],[AFI]:[ICM]])</f>
        <v>0</v>
      </c>
    </row>
    <row r="240" spans="1:16">
      <c r="A240" s="1" t="s">
        <v>1212</v>
      </c>
      <c r="B240" s="2"/>
      <c r="C240" s="2"/>
      <c r="D240" s="1" t="s">
        <v>201</v>
      </c>
      <c r="E240" s="2">
        <v>2003</v>
      </c>
      <c r="F240" s="2" t="s">
        <v>280</v>
      </c>
      <c r="G240" s="1" t="s">
        <v>1240</v>
      </c>
      <c r="H240" s="2" t="s">
        <v>1</v>
      </c>
      <c r="I240" s="2" t="s">
        <v>1945</v>
      </c>
      <c r="K240" s="2" t="s">
        <v>1489</v>
      </c>
      <c r="L240" s="2">
        <v>2004</v>
      </c>
      <c r="M240" s="2">
        <v>2004</v>
      </c>
      <c r="N240" s="2">
        <v>7</v>
      </c>
      <c r="O240" s="2">
        <v>9</v>
      </c>
      <c r="P240" s="2">
        <f>COUNTA(Tabela1[[#This Row],[AFI]:[ICM]])</f>
        <v>5</v>
      </c>
    </row>
    <row r="241" spans="1:16">
      <c r="A241" s="1" t="s">
        <v>1336</v>
      </c>
      <c r="B241" s="2"/>
      <c r="C241" s="2"/>
      <c r="D241" s="1" t="s">
        <v>47</v>
      </c>
      <c r="E241" s="2">
        <v>2003</v>
      </c>
      <c r="F241" s="2" t="s">
        <v>1557</v>
      </c>
      <c r="G241" s="31" t="s">
        <v>1472</v>
      </c>
      <c r="H241" s="2" t="s">
        <v>8</v>
      </c>
      <c r="K241" s="2" t="s">
        <v>1488</v>
      </c>
      <c r="L241" s="2"/>
      <c r="M241" s="2"/>
      <c r="N241" s="2">
        <v>69</v>
      </c>
      <c r="O241" s="2"/>
      <c r="P241" s="2">
        <f>COUNTA(Tabela1[[#This Row],[AFI]:[ICM]])</f>
        <v>2</v>
      </c>
    </row>
    <row r="242" spans="1:16">
      <c r="A242" s="1" t="s">
        <v>1986</v>
      </c>
      <c r="B242" s="2"/>
      <c r="C242" s="2"/>
      <c r="D242" s="1" t="s">
        <v>253</v>
      </c>
      <c r="E242" s="2">
        <v>2003</v>
      </c>
      <c r="F242" s="2" t="s">
        <v>280</v>
      </c>
      <c r="G242" s="1" t="s">
        <v>1987</v>
      </c>
      <c r="H242" s="2" t="s">
        <v>4</v>
      </c>
      <c r="K242" s="2" t="s">
        <v>1489</v>
      </c>
      <c r="L242" s="2"/>
      <c r="M242" s="2"/>
      <c r="N242" s="2"/>
      <c r="O242" s="7"/>
      <c r="P242" s="2">
        <f>COUNTA(Tabela1[[#This Row],[AFI]:[ICM]])</f>
        <v>1</v>
      </c>
    </row>
    <row r="243" spans="1:16">
      <c r="A243" s="1" t="s">
        <v>1342</v>
      </c>
      <c r="B243" s="2"/>
      <c r="C243" s="2"/>
      <c r="D243" s="1" t="s">
        <v>95</v>
      </c>
      <c r="E243" s="2">
        <v>2003</v>
      </c>
      <c r="F243" s="2" t="s">
        <v>280</v>
      </c>
      <c r="G243" s="1" t="s">
        <v>1595</v>
      </c>
      <c r="H243" s="2" t="s">
        <v>1</v>
      </c>
      <c r="I243" s="2" t="s">
        <v>1941</v>
      </c>
      <c r="K243" s="2" t="s">
        <v>1489</v>
      </c>
      <c r="L243" s="2"/>
      <c r="M243" s="2"/>
      <c r="N243" s="2"/>
      <c r="O243" s="2">
        <v>16</v>
      </c>
      <c r="P243" s="2">
        <f>COUNTA(Tabela1[[#This Row],[AFI]:[ICM]])</f>
        <v>2</v>
      </c>
    </row>
    <row r="244" spans="1:16">
      <c r="A244" s="1" t="s">
        <v>454</v>
      </c>
      <c r="B244" s="2"/>
      <c r="C244" s="2"/>
      <c r="D244" s="1" t="s">
        <v>26</v>
      </c>
      <c r="E244" s="2">
        <v>2003</v>
      </c>
      <c r="F244" s="2" t="s">
        <v>280</v>
      </c>
      <c r="G244" s="31" t="s">
        <v>455</v>
      </c>
      <c r="H244" s="2" t="s">
        <v>0</v>
      </c>
      <c r="L244" s="2"/>
      <c r="M244" s="2"/>
      <c r="N244" s="2">
        <v>169</v>
      </c>
      <c r="O244" s="2">
        <v>7</v>
      </c>
      <c r="P244" s="2">
        <f>COUNTA(Tabela1[[#This Row],[AFI]:[ICM]])</f>
        <v>2</v>
      </c>
    </row>
    <row r="245" spans="1:16">
      <c r="A245" s="1" t="s">
        <v>456</v>
      </c>
      <c r="B245" s="2"/>
      <c r="C245" s="2"/>
      <c r="D245" s="1" t="s">
        <v>53</v>
      </c>
      <c r="E245" s="2">
        <v>2003</v>
      </c>
      <c r="F245" s="2" t="s">
        <v>280</v>
      </c>
      <c r="G245" s="31" t="s">
        <v>457</v>
      </c>
      <c r="H245" s="2" t="s">
        <v>8</v>
      </c>
      <c r="K245" s="2" t="s">
        <v>1488</v>
      </c>
      <c r="L245" s="2"/>
      <c r="M245" s="2"/>
      <c r="N245" s="2"/>
      <c r="O245" s="2"/>
      <c r="P245" s="7">
        <f>COUNTA(Tabela1[[#This Row],[AFI]:[ICM]])</f>
        <v>1</v>
      </c>
    </row>
    <row r="246" spans="1:16">
      <c r="A246" s="1" t="s">
        <v>1656</v>
      </c>
      <c r="B246" s="2"/>
      <c r="C246" s="2"/>
      <c r="D246" s="1" t="s">
        <v>1655</v>
      </c>
      <c r="E246" s="2">
        <v>2003</v>
      </c>
      <c r="F246" s="2" t="s">
        <v>280</v>
      </c>
      <c r="G246" s="1" t="s">
        <v>1624</v>
      </c>
      <c r="H246" s="2" t="s">
        <v>2</v>
      </c>
      <c r="L246" s="2"/>
      <c r="M246" s="2"/>
      <c r="N246" s="2"/>
      <c r="O246" s="2"/>
      <c r="P246" s="2">
        <f>COUNTA(Tabela1[[#This Row],[AFI]:[ICM]])</f>
        <v>0</v>
      </c>
    </row>
    <row r="247" spans="1:16">
      <c r="A247" s="1" t="s">
        <v>1649</v>
      </c>
      <c r="B247" s="2"/>
      <c r="C247" s="2"/>
      <c r="D247" s="1" t="s">
        <v>1650</v>
      </c>
      <c r="E247" s="2">
        <v>2002</v>
      </c>
      <c r="F247" s="2" t="s">
        <v>280</v>
      </c>
      <c r="G247" s="1" t="s">
        <v>1614</v>
      </c>
      <c r="H247" s="2" t="s">
        <v>0</v>
      </c>
      <c r="L247" s="2"/>
      <c r="M247" s="2"/>
      <c r="N247" s="2"/>
      <c r="O247" s="7">
        <v>72</v>
      </c>
      <c r="P247" s="2">
        <f>COUNTA(Tabela1[[#This Row],[AFI]:[ICM]])</f>
        <v>1</v>
      </c>
    </row>
    <row r="248" spans="1:16">
      <c r="A248" s="1" t="s">
        <v>1695</v>
      </c>
      <c r="B248" s="2"/>
      <c r="C248" s="2"/>
      <c r="D248" s="1" t="s">
        <v>237</v>
      </c>
      <c r="E248" s="2">
        <v>2002</v>
      </c>
      <c r="F248" s="2" t="s">
        <v>280</v>
      </c>
      <c r="G248" s="31" t="s">
        <v>1696</v>
      </c>
      <c r="H248" s="2" t="s">
        <v>4</v>
      </c>
      <c r="L248" s="2"/>
      <c r="M248" s="2"/>
      <c r="N248" s="2"/>
      <c r="O248" s="2"/>
      <c r="P248" s="2">
        <f>COUNTA(Tabela1[[#This Row],[AFI]:[ICM]])</f>
        <v>0</v>
      </c>
    </row>
    <row r="249" spans="1:16">
      <c r="A249" s="1" t="s">
        <v>458</v>
      </c>
      <c r="B249" s="2"/>
      <c r="C249" s="2"/>
      <c r="D249" s="1" t="s">
        <v>236</v>
      </c>
      <c r="E249" s="2">
        <v>2002</v>
      </c>
      <c r="F249" s="2" t="s">
        <v>280</v>
      </c>
      <c r="G249" s="1" t="s">
        <v>459</v>
      </c>
      <c r="H249" s="2" t="s">
        <v>2</v>
      </c>
      <c r="K249" s="2" t="s">
        <v>1489</v>
      </c>
      <c r="L249" s="2"/>
      <c r="M249" s="2"/>
      <c r="N249" s="2"/>
      <c r="O249" s="7"/>
      <c r="P249" s="2">
        <f>COUNTA(Tabela1[[#This Row],[AFI]:[ICM]])</f>
        <v>1</v>
      </c>
    </row>
    <row r="250" spans="1:16">
      <c r="A250" s="1" t="s">
        <v>460</v>
      </c>
      <c r="B250" s="2"/>
      <c r="C250" s="2"/>
      <c r="D250" s="1" t="s">
        <v>19</v>
      </c>
      <c r="E250" s="2">
        <v>2002</v>
      </c>
      <c r="F250" s="2" t="s">
        <v>280</v>
      </c>
      <c r="G250" s="1" t="s">
        <v>461</v>
      </c>
      <c r="H250" s="2" t="s">
        <v>2</v>
      </c>
      <c r="K250" s="2" t="s">
        <v>1488</v>
      </c>
      <c r="L250" s="2"/>
      <c r="M250" s="2"/>
      <c r="N250" s="2"/>
      <c r="O250" s="2"/>
      <c r="P250" s="7">
        <f>COUNTA(Tabela1[[#This Row],[AFI]:[ICM]])</f>
        <v>1</v>
      </c>
    </row>
    <row r="251" spans="1:16">
      <c r="A251" s="1" t="s">
        <v>1317</v>
      </c>
      <c r="B251" s="2"/>
      <c r="C251" s="2"/>
      <c r="D251" s="1" t="s">
        <v>1318</v>
      </c>
      <c r="E251" s="2">
        <v>2002</v>
      </c>
      <c r="F251" s="2" t="s">
        <v>280</v>
      </c>
      <c r="G251" s="1" t="s">
        <v>1290</v>
      </c>
      <c r="H251" s="2" t="s">
        <v>4</v>
      </c>
      <c r="L251" s="2"/>
      <c r="M251" s="2">
        <v>2003</v>
      </c>
      <c r="N251" s="2"/>
      <c r="O251" s="7"/>
      <c r="P251" s="2">
        <f>COUNTA(Tabela1[[#This Row],[AFI]:[ICM]])</f>
        <v>1</v>
      </c>
    </row>
    <row r="252" spans="1:16">
      <c r="A252" s="1" t="s">
        <v>1211</v>
      </c>
      <c r="B252" s="2"/>
      <c r="C252" s="2"/>
      <c r="D252" s="1" t="s">
        <v>1266</v>
      </c>
      <c r="E252" s="2">
        <v>2002</v>
      </c>
      <c r="F252" s="2" t="s">
        <v>280</v>
      </c>
      <c r="G252" s="1" t="s">
        <v>1211</v>
      </c>
      <c r="H252" s="2" t="s">
        <v>7</v>
      </c>
      <c r="L252" s="2">
        <v>2003</v>
      </c>
      <c r="M252" s="2"/>
      <c r="N252" s="2"/>
      <c r="O252" s="2"/>
      <c r="P252" s="7">
        <f>COUNTA(Tabela1[[#This Row],[AFI]:[ICM]])</f>
        <v>1</v>
      </c>
    </row>
    <row r="253" spans="1:16">
      <c r="A253" s="1" t="s">
        <v>462</v>
      </c>
      <c r="B253" s="2"/>
      <c r="C253" s="2"/>
      <c r="D253" s="1" t="s">
        <v>77</v>
      </c>
      <c r="E253" s="2">
        <v>2002</v>
      </c>
      <c r="F253" s="2" t="s">
        <v>336</v>
      </c>
      <c r="G253" s="1" t="s">
        <v>462</v>
      </c>
      <c r="H253" s="2" t="s">
        <v>4</v>
      </c>
      <c r="K253" s="2" t="s">
        <v>1488</v>
      </c>
      <c r="L253" s="2"/>
      <c r="M253" s="2"/>
      <c r="N253" s="2">
        <v>22</v>
      </c>
      <c r="O253" s="2"/>
      <c r="P253" s="7">
        <f>COUNTA(Tabela1[[#This Row],[AFI]:[ICM]])</f>
        <v>2</v>
      </c>
    </row>
    <row r="254" spans="1:16">
      <c r="A254" s="1" t="s">
        <v>1374</v>
      </c>
      <c r="B254" s="2"/>
      <c r="C254" s="2"/>
      <c r="D254" s="1" t="s">
        <v>1579</v>
      </c>
      <c r="E254" s="2">
        <v>2002</v>
      </c>
      <c r="F254" s="2" t="s">
        <v>374</v>
      </c>
      <c r="G254" s="1" t="s">
        <v>1578</v>
      </c>
      <c r="H254" s="2" t="s">
        <v>8</v>
      </c>
      <c r="L254" s="2"/>
      <c r="M254" s="2"/>
      <c r="N254" s="2"/>
      <c r="O254" s="2"/>
      <c r="P254" s="7">
        <f>COUNTA(Tabela1[[#This Row],[AFI]:[ICM]])</f>
        <v>0</v>
      </c>
    </row>
    <row r="255" spans="1:16">
      <c r="A255" s="1" t="s">
        <v>1757</v>
      </c>
      <c r="B255" s="2"/>
      <c r="C255" s="2"/>
      <c r="D255" s="1" t="s">
        <v>1758</v>
      </c>
      <c r="E255" s="2">
        <v>2002</v>
      </c>
      <c r="F255" s="2" t="s">
        <v>439</v>
      </c>
      <c r="G255" s="1" t="s">
        <v>1759</v>
      </c>
      <c r="H255" s="2" t="s">
        <v>4</v>
      </c>
      <c r="L255" s="2"/>
      <c r="M255" s="2"/>
      <c r="N255" s="2"/>
      <c r="O255" s="2"/>
      <c r="P255" s="7">
        <f>COUNTA(Tabela1[[#This Row],[AFI]:[ICM]])</f>
        <v>0</v>
      </c>
    </row>
    <row r="256" spans="1:16">
      <c r="A256" s="1" t="s">
        <v>1642</v>
      </c>
      <c r="B256" s="2"/>
      <c r="C256" s="2"/>
      <c r="D256" s="1" t="s">
        <v>1639</v>
      </c>
      <c r="E256" s="2">
        <v>2002</v>
      </c>
      <c r="F256" s="2" t="s">
        <v>280</v>
      </c>
      <c r="G256" s="1" t="s">
        <v>1609</v>
      </c>
      <c r="H256" s="2" t="s">
        <v>1</v>
      </c>
      <c r="I256" s="2" t="s">
        <v>1938</v>
      </c>
      <c r="L256" s="2"/>
      <c r="M256" s="2"/>
      <c r="N256" s="2"/>
      <c r="O256" s="2">
        <v>58</v>
      </c>
      <c r="P256" s="2">
        <f>COUNTA(Tabela1[[#This Row],[AFI]:[ICM]])</f>
        <v>1</v>
      </c>
    </row>
    <row r="257" spans="1:16">
      <c r="A257" s="1" t="s">
        <v>463</v>
      </c>
      <c r="B257" s="2"/>
      <c r="C257" s="2"/>
      <c r="D257" s="1" t="s">
        <v>272</v>
      </c>
      <c r="E257" s="2">
        <v>2002</v>
      </c>
      <c r="F257" s="2" t="s">
        <v>374</v>
      </c>
      <c r="G257" s="1" t="s">
        <v>464</v>
      </c>
      <c r="H257" s="2" t="s">
        <v>4</v>
      </c>
      <c r="K257" s="2" t="s">
        <v>1489</v>
      </c>
      <c r="L257" s="2"/>
      <c r="M257" s="2"/>
      <c r="N257" s="2"/>
      <c r="O257" s="2"/>
      <c r="P257" s="7">
        <f>COUNTA(Tabela1[[#This Row],[AFI]:[ICM]])</f>
        <v>1</v>
      </c>
    </row>
    <row r="258" spans="1:16">
      <c r="A258" s="1" t="s">
        <v>1628</v>
      </c>
      <c r="B258" s="2"/>
      <c r="C258" s="2"/>
      <c r="D258" s="1" t="s">
        <v>230</v>
      </c>
      <c r="E258" s="2">
        <v>2002</v>
      </c>
      <c r="F258" s="2" t="s">
        <v>280</v>
      </c>
      <c r="G258" s="1" t="s">
        <v>1606</v>
      </c>
      <c r="H258" s="2" t="s">
        <v>1</v>
      </c>
      <c r="L258" s="2"/>
      <c r="M258" s="2"/>
      <c r="N258" s="2"/>
      <c r="O258" s="2">
        <v>51</v>
      </c>
      <c r="P258" s="7">
        <f>COUNTA(Tabela1[[#This Row],[AFI]:[ICM]])</f>
        <v>1</v>
      </c>
    </row>
    <row r="259" spans="1:16">
      <c r="A259" s="1" t="s">
        <v>1950</v>
      </c>
      <c r="B259" s="2"/>
      <c r="C259" s="2"/>
      <c r="D259" s="1" t="s">
        <v>1951</v>
      </c>
      <c r="E259" s="2">
        <v>2002</v>
      </c>
      <c r="F259" s="2" t="s">
        <v>280</v>
      </c>
      <c r="G259" s="1" t="s">
        <v>1952</v>
      </c>
      <c r="H259" s="2" t="s">
        <v>1</v>
      </c>
      <c r="I259" s="2" t="s">
        <v>1939</v>
      </c>
      <c r="K259" s="2" t="s">
        <v>1489</v>
      </c>
      <c r="L259" s="2"/>
      <c r="M259" s="2"/>
      <c r="N259" s="2"/>
      <c r="O259" s="2"/>
      <c r="P259" s="7">
        <f>COUNTA(Tabela1[[#This Row],[AFI]:[ICM]])</f>
        <v>1</v>
      </c>
    </row>
    <row r="260" spans="1:16">
      <c r="A260" s="1" t="s">
        <v>465</v>
      </c>
      <c r="B260" s="2"/>
      <c r="C260" s="2"/>
      <c r="D260" s="1" t="s">
        <v>13</v>
      </c>
      <c r="E260" s="2">
        <v>2002</v>
      </c>
      <c r="F260" s="2" t="s">
        <v>280</v>
      </c>
      <c r="G260" s="31" t="s">
        <v>466</v>
      </c>
      <c r="H260" s="2" t="s">
        <v>4</v>
      </c>
      <c r="K260" s="2" t="s">
        <v>1489</v>
      </c>
      <c r="L260" s="2"/>
      <c r="M260" s="2"/>
      <c r="N260" s="2"/>
      <c r="O260" s="2"/>
      <c r="P260" s="2">
        <f>COUNTA(Tabela1[[#This Row],[AFI]:[ICM]])</f>
        <v>1</v>
      </c>
    </row>
    <row r="261" spans="1:16">
      <c r="A261" s="1" t="s">
        <v>1213</v>
      </c>
      <c r="B261" s="2"/>
      <c r="C261" s="2"/>
      <c r="D261" s="1" t="s">
        <v>1267</v>
      </c>
      <c r="E261" s="2">
        <v>2002</v>
      </c>
      <c r="F261" s="2" t="s">
        <v>280</v>
      </c>
      <c r="G261" s="1" t="s">
        <v>1241</v>
      </c>
      <c r="H261" s="2" t="s">
        <v>4</v>
      </c>
      <c r="L261" s="2">
        <v>2011</v>
      </c>
      <c r="M261" s="2"/>
      <c r="N261" s="2"/>
      <c r="O261" s="2"/>
      <c r="P261" s="2">
        <f>COUNTA(Tabela1[[#This Row],[AFI]:[ICM]])</f>
        <v>1</v>
      </c>
    </row>
    <row r="262" spans="1:16">
      <c r="A262" s="1" t="s">
        <v>467</v>
      </c>
      <c r="B262" s="2"/>
      <c r="C262" s="2"/>
      <c r="D262" s="1" t="s">
        <v>226</v>
      </c>
      <c r="E262" s="2">
        <v>2002</v>
      </c>
      <c r="F262" s="2" t="s">
        <v>371</v>
      </c>
      <c r="G262" s="1" t="s">
        <v>468</v>
      </c>
      <c r="H262" s="2" t="s">
        <v>6</v>
      </c>
      <c r="K262" s="2" t="s">
        <v>1488</v>
      </c>
      <c r="L262" s="2"/>
      <c r="M262" s="2"/>
      <c r="N262" s="2">
        <v>36</v>
      </c>
      <c r="O262" s="2"/>
      <c r="P262" s="7">
        <f>COUNTA(Tabela1[[#This Row],[AFI]:[ICM]])</f>
        <v>2</v>
      </c>
    </row>
    <row r="263" spans="1:16">
      <c r="A263" s="1" t="s">
        <v>469</v>
      </c>
      <c r="B263" s="2"/>
      <c r="C263" s="2"/>
      <c r="D263" s="1" t="s">
        <v>61</v>
      </c>
      <c r="E263" s="2">
        <v>2002</v>
      </c>
      <c r="F263" s="2" t="s">
        <v>280</v>
      </c>
      <c r="G263" s="1" t="s">
        <v>470</v>
      </c>
      <c r="H263" s="2" t="s">
        <v>9</v>
      </c>
      <c r="K263" s="2" t="s">
        <v>1489</v>
      </c>
      <c r="L263" s="2"/>
      <c r="M263" s="2"/>
      <c r="N263" s="2"/>
      <c r="O263" s="2"/>
      <c r="P263" s="2">
        <f>COUNTA(Tabela1[[#This Row],[AFI]:[ICM]])</f>
        <v>1</v>
      </c>
    </row>
    <row r="264" spans="1:16">
      <c r="A264" s="1" t="s">
        <v>1415</v>
      </c>
      <c r="B264" s="2"/>
      <c r="C264" s="2"/>
      <c r="D264" s="1" t="s">
        <v>201</v>
      </c>
      <c r="E264" s="2">
        <v>2002</v>
      </c>
      <c r="F264" s="2" t="s">
        <v>280</v>
      </c>
      <c r="G264" s="1" t="s">
        <v>1438</v>
      </c>
      <c r="H264" s="2" t="s">
        <v>1</v>
      </c>
      <c r="I264" s="2" t="s">
        <v>1945</v>
      </c>
      <c r="K264" s="2" t="s">
        <v>1489</v>
      </c>
      <c r="L264" s="2"/>
      <c r="M264" s="2"/>
      <c r="N264" s="2">
        <v>14</v>
      </c>
      <c r="O264" s="2">
        <v>10</v>
      </c>
      <c r="P264" s="2">
        <f>COUNTA(Tabela1[[#This Row],[AFI]:[ICM]])</f>
        <v>3</v>
      </c>
    </row>
    <row r="265" spans="1:16">
      <c r="A265" s="1" t="s">
        <v>471</v>
      </c>
      <c r="B265" s="2"/>
      <c r="C265" s="2"/>
      <c r="D265" s="1" t="s">
        <v>126</v>
      </c>
      <c r="E265" s="2">
        <v>2002</v>
      </c>
      <c r="F265" s="2" t="s">
        <v>280</v>
      </c>
      <c r="G265" s="1" t="s">
        <v>472</v>
      </c>
      <c r="H265" s="2" t="s">
        <v>8</v>
      </c>
      <c r="K265" s="2" t="s">
        <v>1489</v>
      </c>
      <c r="L265" s="2"/>
      <c r="M265" s="7"/>
      <c r="N265" s="2"/>
      <c r="O265" s="2"/>
      <c r="P265" s="2">
        <f>COUNTA(Tabela1[[#This Row],[AFI]:[ICM]])</f>
        <v>1</v>
      </c>
    </row>
    <row r="266" spans="1:16">
      <c r="A266" s="1" t="s">
        <v>1418</v>
      </c>
      <c r="B266" s="2"/>
      <c r="C266" s="2"/>
      <c r="D266" s="1" t="s">
        <v>243</v>
      </c>
      <c r="E266" s="2">
        <v>2002</v>
      </c>
      <c r="F266" s="2" t="s">
        <v>280</v>
      </c>
      <c r="G266" s="1" t="s">
        <v>1575</v>
      </c>
      <c r="H266" s="2" t="s">
        <v>8</v>
      </c>
      <c r="K266" s="2" t="s">
        <v>1489</v>
      </c>
      <c r="L266" s="2"/>
      <c r="M266" s="2"/>
      <c r="N266" s="2">
        <v>193</v>
      </c>
      <c r="O266" s="2">
        <v>91</v>
      </c>
      <c r="P266" s="7">
        <f>COUNTA(Tabela1[[#This Row],[AFI]:[ICM]])</f>
        <v>3</v>
      </c>
    </row>
    <row r="267" spans="1:16">
      <c r="A267" s="1" t="s">
        <v>473</v>
      </c>
      <c r="B267" s="2"/>
      <c r="C267" s="2"/>
      <c r="D267" s="1" t="s">
        <v>242</v>
      </c>
      <c r="E267" s="2">
        <v>2002</v>
      </c>
      <c r="F267" s="2" t="s">
        <v>280</v>
      </c>
      <c r="G267" s="1" t="s">
        <v>473</v>
      </c>
      <c r="H267" s="2" t="s">
        <v>5</v>
      </c>
      <c r="K267" s="2" t="s">
        <v>1489</v>
      </c>
      <c r="L267" s="2"/>
      <c r="M267" s="2"/>
      <c r="N267" s="2"/>
      <c r="O267" s="2"/>
      <c r="P267" s="7">
        <f>COUNTA(Tabela1[[#This Row],[AFI]:[ICM]])</f>
        <v>1</v>
      </c>
    </row>
    <row r="268" spans="1:16">
      <c r="A268" s="1" t="s">
        <v>1677</v>
      </c>
      <c r="B268" s="2"/>
      <c r="C268" s="2"/>
      <c r="D268" s="1" t="s">
        <v>1678</v>
      </c>
      <c r="E268" s="2">
        <v>2001</v>
      </c>
      <c r="F268" s="2" t="s">
        <v>474</v>
      </c>
      <c r="G268" s="1" t="s">
        <v>1679</v>
      </c>
      <c r="H268" s="2" t="s">
        <v>4</v>
      </c>
      <c r="L268" s="2"/>
      <c r="M268" s="2"/>
      <c r="N268" s="2"/>
      <c r="O268" s="2"/>
      <c r="P268" s="7">
        <f>COUNTA(Tabela1[[#This Row],[AFI]:[ICM]])</f>
        <v>0</v>
      </c>
    </row>
    <row r="269" spans="1:16">
      <c r="A269" s="1" t="s">
        <v>475</v>
      </c>
      <c r="B269" s="2"/>
      <c r="C269" s="2"/>
      <c r="D269" s="1" t="s">
        <v>164</v>
      </c>
      <c r="E269" s="2">
        <v>2001</v>
      </c>
      <c r="F269" s="2" t="s">
        <v>280</v>
      </c>
      <c r="G269" s="1" t="s">
        <v>476</v>
      </c>
      <c r="H269" s="2" t="s">
        <v>4</v>
      </c>
      <c r="K269" s="2" t="s">
        <v>1488</v>
      </c>
      <c r="L269" s="2"/>
      <c r="M269" s="7"/>
      <c r="N269" s="2"/>
      <c r="O269" s="2"/>
      <c r="P269" s="2">
        <f>COUNTA(Tabela1[[#This Row],[AFI]:[ICM]])</f>
        <v>1</v>
      </c>
    </row>
    <row r="270" spans="1:16">
      <c r="A270" s="1" t="s">
        <v>1363</v>
      </c>
      <c r="B270" s="2"/>
      <c r="C270" s="2"/>
      <c r="D270" s="1" t="s">
        <v>1440</v>
      </c>
      <c r="E270" s="2">
        <v>2001</v>
      </c>
      <c r="F270" s="2" t="s">
        <v>333</v>
      </c>
      <c r="G270" s="1" t="s">
        <v>1439</v>
      </c>
      <c r="H270" s="2" t="s">
        <v>0</v>
      </c>
      <c r="L270" s="2"/>
      <c r="M270" s="2"/>
      <c r="N270" s="2">
        <v>27</v>
      </c>
      <c r="O270" s="2"/>
      <c r="P270" s="7">
        <f>COUNTA(Tabela1[[#This Row],[AFI]:[ICM]])</f>
        <v>1</v>
      </c>
    </row>
    <row r="271" spans="1:16">
      <c r="A271" s="1" t="s">
        <v>477</v>
      </c>
      <c r="B271" s="2"/>
      <c r="C271" s="2"/>
      <c r="D271" s="1" t="s">
        <v>243</v>
      </c>
      <c r="E271" s="2">
        <v>2001</v>
      </c>
      <c r="F271" s="2" t="s">
        <v>280</v>
      </c>
      <c r="G271" s="1" t="s">
        <v>478</v>
      </c>
      <c r="H271" s="2" t="s">
        <v>5</v>
      </c>
      <c r="K271" s="2" t="s">
        <v>1489</v>
      </c>
      <c r="L271" s="2"/>
      <c r="M271" s="2"/>
      <c r="N271" s="2"/>
      <c r="O271" s="2"/>
      <c r="P271" s="2">
        <f>COUNTA(Tabela1[[#This Row],[AFI]:[ICM]])</f>
        <v>1</v>
      </c>
    </row>
    <row r="272" spans="1:16">
      <c r="A272" s="1" t="s">
        <v>1697</v>
      </c>
      <c r="B272" s="2"/>
      <c r="C272" s="2"/>
      <c r="D272" s="1" t="s">
        <v>262</v>
      </c>
      <c r="E272" s="2">
        <v>2001</v>
      </c>
      <c r="F272" s="2" t="s">
        <v>336</v>
      </c>
      <c r="G272" s="1" t="s">
        <v>1697</v>
      </c>
      <c r="H272" s="2" t="s">
        <v>4</v>
      </c>
      <c r="L272" s="2"/>
      <c r="M272" s="2"/>
      <c r="N272" s="2"/>
      <c r="O272" s="2"/>
      <c r="P272" s="2">
        <f>COUNTA(Tabela1[[#This Row],[AFI]:[ICM]])</f>
        <v>0</v>
      </c>
    </row>
    <row r="273" spans="1:16">
      <c r="A273" s="1" t="s">
        <v>682</v>
      </c>
      <c r="B273" s="2"/>
      <c r="C273" s="2"/>
      <c r="D273" s="1" t="s">
        <v>65</v>
      </c>
      <c r="E273" s="2">
        <v>2001</v>
      </c>
      <c r="F273" s="2" t="s">
        <v>280</v>
      </c>
      <c r="G273" s="1" t="s">
        <v>683</v>
      </c>
      <c r="H273" s="2" t="s">
        <v>4</v>
      </c>
      <c r="K273" s="2" t="s">
        <v>1489</v>
      </c>
      <c r="L273" s="2"/>
      <c r="M273" s="7"/>
      <c r="N273" s="2"/>
      <c r="O273" s="2"/>
      <c r="P273" s="2">
        <f>COUNTA(Tabela1[[#This Row],[AFI]:[ICM]])</f>
        <v>1</v>
      </c>
    </row>
    <row r="274" spans="1:16">
      <c r="A274" s="1" t="s">
        <v>479</v>
      </c>
      <c r="B274" s="2"/>
      <c r="C274" s="2"/>
      <c r="D274" s="1" t="s">
        <v>122</v>
      </c>
      <c r="E274" s="2">
        <v>2001</v>
      </c>
      <c r="F274" s="2" t="s">
        <v>280</v>
      </c>
      <c r="G274" s="1" t="s">
        <v>480</v>
      </c>
      <c r="H274" s="2" t="s">
        <v>6</v>
      </c>
      <c r="K274" s="2" t="s">
        <v>1488</v>
      </c>
      <c r="L274" s="2"/>
      <c r="M274" s="2"/>
      <c r="N274" s="2"/>
      <c r="O274" s="2"/>
      <c r="P274" s="2">
        <f>COUNTA(Tabela1[[#This Row],[AFI]:[ICM]])</f>
        <v>1</v>
      </c>
    </row>
    <row r="275" spans="1:16">
      <c r="A275" s="1" t="s">
        <v>481</v>
      </c>
      <c r="B275" s="2"/>
      <c r="C275" s="2"/>
      <c r="D275" s="1" t="s">
        <v>30</v>
      </c>
      <c r="E275" s="2">
        <v>2001</v>
      </c>
      <c r="F275" s="2" t="s">
        <v>280</v>
      </c>
      <c r="G275" s="1" t="s">
        <v>482</v>
      </c>
      <c r="H275" s="2" t="s">
        <v>8</v>
      </c>
      <c r="K275" s="2" t="s">
        <v>1488</v>
      </c>
      <c r="L275" s="2"/>
      <c r="M275" s="2"/>
      <c r="N275" s="2"/>
      <c r="O275" s="2"/>
      <c r="P275" s="2">
        <f>COUNTA(Tabela1[[#This Row],[AFI]:[ICM]])</f>
        <v>1</v>
      </c>
    </row>
    <row r="276" spans="1:16">
      <c r="A276" s="1" t="s">
        <v>483</v>
      </c>
      <c r="B276" s="2"/>
      <c r="C276" s="2"/>
      <c r="D276" s="1" t="s">
        <v>211</v>
      </c>
      <c r="E276" s="2">
        <v>2001</v>
      </c>
      <c r="F276" s="2" t="s">
        <v>280</v>
      </c>
      <c r="G276" s="1" t="s">
        <v>483</v>
      </c>
      <c r="H276" s="2" t="s">
        <v>4</v>
      </c>
      <c r="L276" s="2"/>
      <c r="M276" s="2"/>
      <c r="N276" s="2"/>
      <c r="O276" s="2">
        <v>59</v>
      </c>
      <c r="P276" s="2">
        <f>COUNTA(Tabela1[[#This Row],[AFI]:[ICM]])</f>
        <v>1</v>
      </c>
    </row>
    <row r="277" spans="1:16">
      <c r="A277" s="1" t="s">
        <v>1640</v>
      </c>
      <c r="B277" s="2"/>
      <c r="C277" s="2"/>
      <c r="D277" s="1" t="s">
        <v>1639</v>
      </c>
      <c r="E277" s="2">
        <v>2001</v>
      </c>
      <c r="F277" s="2" t="s">
        <v>280</v>
      </c>
      <c r="G277" s="1" t="s">
        <v>1604</v>
      </c>
      <c r="H277" s="2" t="s">
        <v>1</v>
      </c>
      <c r="I277" s="2" t="s">
        <v>1938</v>
      </c>
      <c r="K277" s="2" t="s">
        <v>1489</v>
      </c>
      <c r="L277" s="2"/>
      <c r="M277" s="2"/>
      <c r="N277" s="2"/>
      <c r="O277" s="2">
        <v>44</v>
      </c>
      <c r="P277" s="7">
        <f>COUNTA(Tabela1[[#This Row],[AFI]:[ICM]])</f>
        <v>2</v>
      </c>
    </row>
    <row r="278" spans="1:16">
      <c r="A278" s="1" t="s">
        <v>1385</v>
      </c>
      <c r="B278" s="2"/>
      <c r="C278" s="2"/>
      <c r="D278" s="1" t="s">
        <v>1582</v>
      </c>
      <c r="E278" s="2">
        <v>2001</v>
      </c>
      <c r="F278" s="2" t="s">
        <v>280</v>
      </c>
      <c r="G278" s="1" t="s">
        <v>1581</v>
      </c>
      <c r="H278" s="2" t="s">
        <v>4</v>
      </c>
      <c r="L278" s="2"/>
      <c r="M278" s="7"/>
      <c r="N278" s="2">
        <v>243</v>
      </c>
      <c r="O278" s="2"/>
      <c r="P278" s="2">
        <f>COUNTA(Tabela1[[#This Row],[AFI]:[ICM]])</f>
        <v>1</v>
      </c>
    </row>
    <row r="279" spans="1:16">
      <c r="A279" s="1" t="s">
        <v>1398</v>
      </c>
      <c r="B279" s="2"/>
      <c r="C279" s="2"/>
      <c r="D279" s="1" t="s">
        <v>198</v>
      </c>
      <c r="E279" s="2">
        <v>2001</v>
      </c>
      <c r="F279" s="2" t="s">
        <v>280</v>
      </c>
      <c r="G279" s="1" t="s">
        <v>1574</v>
      </c>
      <c r="H279" s="2" t="s">
        <v>0</v>
      </c>
      <c r="L279" s="2"/>
      <c r="M279" s="2"/>
      <c r="N279" s="2">
        <v>233</v>
      </c>
      <c r="O279" s="2">
        <v>14</v>
      </c>
      <c r="P279" s="7">
        <f>COUNTA(Tabela1[[#This Row],[AFI]:[ICM]])</f>
        <v>2</v>
      </c>
    </row>
    <row r="280" spans="1:16">
      <c r="A280" s="1" t="s">
        <v>484</v>
      </c>
      <c r="B280" s="2"/>
      <c r="C280" s="2"/>
      <c r="D280" s="1" t="s">
        <v>34</v>
      </c>
      <c r="E280" s="2">
        <v>2001</v>
      </c>
      <c r="F280" s="2" t="s">
        <v>280</v>
      </c>
      <c r="G280" s="1" t="s">
        <v>484</v>
      </c>
      <c r="H280" s="2" t="s">
        <v>7</v>
      </c>
      <c r="K280" s="2" t="s">
        <v>1489</v>
      </c>
      <c r="L280" s="2"/>
      <c r="M280" s="2"/>
      <c r="N280" s="2"/>
      <c r="O280" s="2"/>
      <c r="P280" s="2">
        <f>COUNTA(Tabela1[[#This Row],[AFI]:[ICM]])</f>
        <v>1</v>
      </c>
    </row>
    <row r="281" spans="1:16">
      <c r="A281" s="1" t="s">
        <v>485</v>
      </c>
      <c r="B281" s="2"/>
      <c r="C281" s="2"/>
      <c r="D281" s="1" t="s">
        <v>40</v>
      </c>
      <c r="E281" s="2">
        <v>2001</v>
      </c>
      <c r="F281" s="2" t="s">
        <v>280</v>
      </c>
      <c r="G281" s="1" t="s">
        <v>486</v>
      </c>
      <c r="H281" s="2" t="s">
        <v>2</v>
      </c>
      <c r="K281" s="2" t="s">
        <v>1489</v>
      </c>
      <c r="L281" s="2"/>
      <c r="M281" s="2"/>
      <c r="N281" s="2"/>
      <c r="O281" s="2"/>
      <c r="P281" s="2">
        <f>COUNTA(Tabela1[[#This Row],[AFI]:[ICM]])</f>
        <v>1</v>
      </c>
    </row>
    <row r="282" spans="1:16">
      <c r="A282" s="1" t="s">
        <v>1347</v>
      </c>
      <c r="B282" s="2"/>
      <c r="C282" s="2"/>
      <c r="D282" s="1" t="s">
        <v>124</v>
      </c>
      <c r="E282" s="2">
        <v>2001</v>
      </c>
      <c r="F282" s="2" t="s">
        <v>371</v>
      </c>
      <c r="G282" s="1" t="s">
        <v>1467</v>
      </c>
      <c r="H282" s="2" t="s">
        <v>2</v>
      </c>
      <c r="K282" s="2" t="s">
        <v>1488</v>
      </c>
      <c r="L282" s="2"/>
      <c r="M282" s="2"/>
      <c r="N282" s="2">
        <v>110</v>
      </c>
      <c r="O282" s="2"/>
      <c r="P282" s="2">
        <f>COUNTA(Tabela1[[#This Row],[AFI]:[ICM]])</f>
        <v>2</v>
      </c>
    </row>
    <row r="283" spans="1:16" ht="13.5">
      <c r="A283" s="1" t="s">
        <v>1355</v>
      </c>
      <c r="B283" s="2"/>
      <c r="C283" s="2"/>
      <c r="D283" s="1" t="s">
        <v>201</v>
      </c>
      <c r="E283" s="2">
        <v>2001</v>
      </c>
      <c r="F283" s="2" t="s">
        <v>280</v>
      </c>
      <c r="G283" s="26" t="s">
        <v>1151</v>
      </c>
      <c r="H283" s="2" t="s">
        <v>1</v>
      </c>
      <c r="I283" s="2" t="s">
        <v>1945</v>
      </c>
      <c r="J283" s="2">
        <v>50</v>
      </c>
      <c r="K283" s="2" t="s">
        <v>1488</v>
      </c>
      <c r="L283" s="2"/>
      <c r="M283" s="2"/>
      <c r="N283" s="2">
        <v>10</v>
      </c>
      <c r="O283" s="2">
        <v>5</v>
      </c>
      <c r="P283" s="2">
        <f>COUNTA(Tabela1[[#This Row],[AFI]:[ICM]])</f>
        <v>4</v>
      </c>
    </row>
    <row r="284" spans="1:16">
      <c r="A284" s="1" t="s">
        <v>1632</v>
      </c>
      <c r="B284" s="2"/>
      <c r="C284" s="2"/>
      <c r="D284" s="1" t="s">
        <v>242</v>
      </c>
      <c r="E284" s="2">
        <v>2001</v>
      </c>
      <c r="F284" s="2" t="s">
        <v>280</v>
      </c>
      <c r="G284" s="1" t="s">
        <v>1617</v>
      </c>
      <c r="H284" s="2" t="s">
        <v>4</v>
      </c>
      <c r="K284" s="2" t="s">
        <v>1489</v>
      </c>
      <c r="L284" s="2"/>
      <c r="M284" s="2"/>
      <c r="N284" s="2"/>
      <c r="O284" s="2">
        <v>81</v>
      </c>
      <c r="P284" s="2">
        <f>COUNTA(Tabela1[[#This Row],[AFI]:[ICM]])</f>
        <v>2</v>
      </c>
    </row>
    <row r="285" spans="1:16">
      <c r="A285" s="1" t="s">
        <v>1819</v>
      </c>
      <c r="B285" s="2"/>
      <c r="C285" s="2"/>
      <c r="D285" s="1" t="s">
        <v>16</v>
      </c>
      <c r="E285" s="2">
        <v>2001</v>
      </c>
      <c r="F285" s="2" t="s">
        <v>280</v>
      </c>
      <c r="G285" s="1" t="s">
        <v>1820</v>
      </c>
      <c r="H285" s="2" t="s">
        <v>9</v>
      </c>
      <c r="L285" s="2"/>
      <c r="M285" s="2"/>
      <c r="N285" s="2"/>
      <c r="O285" s="2"/>
      <c r="P285" s="2">
        <f>COUNTA(Tabela1[[#This Row],[AFI]:[ICM]])</f>
        <v>0</v>
      </c>
    </row>
    <row r="286" spans="1:16">
      <c r="A286" s="1" t="s">
        <v>1599</v>
      </c>
      <c r="B286" s="2"/>
      <c r="C286" s="2"/>
      <c r="D286" s="1" t="s">
        <v>1637</v>
      </c>
      <c r="E286" s="2">
        <v>2001</v>
      </c>
      <c r="F286" s="2" t="s">
        <v>280</v>
      </c>
      <c r="G286" s="1" t="s">
        <v>1599</v>
      </c>
      <c r="H286" s="2" t="s">
        <v>0</v>
      </c>
      <c r="I286" s="2" t="s">
        <v>1599</v>
      </c>
      <c r="L286" s="2"/>
      <c r="M286" s="2"/>
      <c r="N286" s="2"/>
      <c r="O286" s="2">
        <v>28</v>
      </c>
      <c r="P286" s="2">
        <f>COUNTA(Tabela1[[#This Row],[AFI]:[ICM]])</f>
        <v>1</v>
      </c>
    </row>
    <row r="287" spans="1:16">
      <c r="A287" s="1" t="s">
        <v>487</v>
      </c>
      <c r="B287" s="2"/>
      <c r="C287" s="2"/>
      <c r="D287" s="1" t="s">
        <v>227</v>
      </c>
      <c r="E287" s="2">
        <v>2001</v>
      </c>
      <c r="F287" s="2" t="s">
        <v>280</v>
      </c>
      <c r="G287" s="31" t="s">
        <v>488</v>
      </c>
      <c r="H287" s="2" t="s">
        <v>4</v>
      </c>
      <c r="L287" s="2">
        <v>2002</v>
      </c>
      <c r="M287" s="2">
        <v>2002</v>
      </c>
      <c r="N287" s="2">
        <v>137</v>
      </c>
      <c r="O287" s="2"/>
      <c r="P287" s="2">
        <f>COUNTA(Tabela1[[#This Row],[AFI]:[ICM]])</f>
        <v>3</v>
      </c>
    </row>
    <row r="288" spans="1:16">
      <c r="A288" s="1" t="s">
        <v>489</v>
      </c>
      <c r="B288" s="2"/>
      <c r="C288" s="2"/>
      <c r="D288" s="1" t="s">
        <v>52</v>
      </c>
      <c r="E288" s="2">
        <v>2000</v>
      </c>
      <c r="F288" s="2" t="s">
        <v>280</v>
      </c>
      <c r="G288" s="1" t="s">
        <v>490</v>
      </c>
      <c r="H288" s="2" t="s">
        <v>4</v>
      </c>
      <c r="K288" s="2" t="s">
        <v>1488</v>
      </c>
      <c r="L288" s="2"/>
      <c r="M288" s="2"/>
      <c r="N288" s="2">
        <v>55</v>
      </c>
      <c r="O288" s="2">
        <v>53</v>
      </c>
      <c r="P288" s="2">
        <f>COUNTA(Tabela1[[#This Row],[AFI]:[ICM]])</f>
        <v>3</v>
      </c>
    </row>
    <row r="289" spans="1:16">
      <c r="A289" s="1" t="s">
        <v>1367</v>
      </c>
      <c r="B289" s="2"/>
      <c r="C289" s="2"/>
      <c r="D289" s="1" t="s">
        <v>1587</v>
      </c>
      <c r="E289" s="2">
        <v>2000</v>
      </c>
      <c r="F289" s="2" t="s">
        <v>374</v>
      </c>
      <c r="G289" s="1" t="s">
        <v>1586</v>
      </c>
      <c r="H289" s="2" t="s">
        <v>4</v>
      </c>
      <c r="L289" s="2"/>
      <c r="M289" s="2"/>
      <c r="N289" s="2">
        <v>238</v>
      </c>
      <c r="O289" s="2"/>
      <c r="P289" s="2">
        <f>COUNTA(Tabela1[[#This Row],[AFI]:[ICM]])</f>
        <v>1</v>
      </c>
    </row>
    <row r="290" spans="1:16">
      <c r="A290" s="1" t="s">
        <v>491</v>
      </c>
      <c r="B290" s="2"/>
      <c r="C290" s="2"/>
      <c r="D290" s="1" t="s">
        <v>17</v>
      </c>
      <c r="E290" s="2">
        <v>2000</v>
      </c>
      <c r="F290" s="2" t="s">
        <v>492</v>
      </c>
      <c r="G290" s="1" t="s">
        <v>493</v>
      </c>
      <c r="H290" s="2" t="s">
        <v>4</v>
      </c>
      <c r="L290" s="2"/>
      <c r="M290" s="2"/>
      <c r="N290" s="2">
        <v>227</v>
      </c>
      <c r="O290" s="7"/>
      <c r="P290" s="2">
        <f>COUNTA(Tabela1[[#This Row],[AFI]:[ICM]])</f>
        <v>1</v>
      </c>
    </row>
    <row r="291" spans="1:16">
      <c r="A291" s="1" t="s">
        <v>494</v>
      </c>
      <c r="B291" s="2"/>
      <c r="C291" s="2"/>
      <c r="D291" s="1" t="s">
        <v>246</v>
      </c>
      <c r="E291" s="2">
        <v>2000</v>
      </c>
      <c r="F291" s="2" t="s">
        <v>280</v>
      </c>
      <c r="G291" s="1" t="s">
        <v>495</v>
      </c>
      <c r="H291" s="2" t="s">
        <v>8</v>
      </c>
      <c r="K291" s="2" t="s">
        <v>1489</v>
      </c>
      <c r="L291" s="2"/>
      <c r="M291" s="2"/>
      <c r="N291" s="2"/>
      <c r="O291" s="2"/>
      <c r="P291" s="2">
        <f>COUNTA(Tabela1[[#This Row],[AFI]:[ICM]])</f>
        <v>1</v>
      </c>
    </row>
    <row r="292" spans="1:16">
      <c r="A292" s="1" t="s">
        <v>496</v>
      </c>
      <c r="B292" s="2"/>
      <c r="C292" s="2"/>
      <c r="D292" s="1" t="s">
        <v>1273</v>
      </c>
      <c r="E292" s="2">
        <v>2000</v>
      </c>
      <c r="F292" s="2" t="s">
        <v>280</v>
      </c>
      <c r="G292" s="1" t="s">
        <v>497</v>
      </c>
      <c r="H292" s="2" t="s">
        <v>2</v>
      </c>
      <c r="K292" s="2" t="s">
        <v>1489</v>
      </c>
      <c r="L292" s="2"/>
      <c r="M292" s="2"/>
      <c r="N292" s="2"/>
      <c r="O292" s="2"/>
      <c r="P292" s="2">
        <f>COUNTA(Tabela1[[#This Row],[AFI]:[ICM]])</f>
        <v>1</v>
      </c>
    </row>
    <row r="293" spans="1:16">
      <c r="A293" s="1" t="s">
        <v>498</v>
      </c>
      <c r="B293" s="2"/>
      <c r="C293" s="2"/>
      <c r="D293" s="1" t="s">
        <v>214</v>
      </c>
      <c r="E293" s="2">
        <v>2000</v>
      </c>
      <c r="F293" s="2" t="s">
        <v>280</v>
      </c>
      <c r="G293" s="1" t="s">
        <v>499</v>
      </c>
      <c r="H293" s="2" t="s">
        <v>1</v>
      </c>
      <c r="K293" s="2" t="s">
        <v>1488</v>
      </c>
      <c r="L293" s="2">
        <v>2001</v>
      </c>
      <c r="M293" s="2">
        <v>2001</v>
      </c>
      <c r="N293" s="2">
        <v>41</v>
      </c>
      <c r="O293" s="2">
        <v>26</v>
      </c>
      <c r="P293" s="2">
        <f>COUNTA(Tabela1[[#This Row],[AFI]:[ICM]])</f>
        <v>5</v>
      </c>
    </row>
    <row r="294" spans="1:16" ht="13">
      <c r="A294" s="1" t="s">
        <v>1384</v>
      </c>
      <c r="B294" s="2"/>
      <c r="C294" s="2"/>
      <c r="D294" s="1" t="s">
        <v>1558</v>
      </c>
      <c r="E294" s="2">
        <v>2000</v>
      </c>
      <c r="F294" s="2" t="s">
        <v>1456</v>
      </c>
      <c r="G294" s="32" t="s">
        <v>1384</v>
      </c>
      <c r="H294" s="2" t="s">
        <v>7</v>
      </c>
      <c r="L294" s="2"/>
      <c r="M294" s="2"/>
      <c r="N294" s="2"/>
      <c r="O294" s="2"/>
      <c r="P294" s="7">
        <f>COUNTA(Tabela1[[#This Row],[AFI]:[ICM]])</f>
        <v>0</v>
      </c>
    </row>
    <row r="295" spans="1:16">
      <c r="A295" s="1" t="s">
        <v>500</v>
      </c>
      <c r="B295" s="2"/>
      <c r="C295" s="2"/>
      <c r="D295" s="1" t="s">
        <v>208</v>
      </c>
      <c r="E295" s="2">
        <v>2000</v>
      </c>
      <c r="F295" s="2" t="s">
        <v>327</v>
      </c>
      <c r="G295" s="1" t="s">
        <v>501</v>
      </c>
      <c r="H295" s="2" t="s">
        <v>4</v>
      </c>
      <c r="K295" s="2" t="s">
        <v>1488</v>
      </c>
      <c r="L295" s="2"/>
      <c r="M295" s="2"/>
      <c r="N295" s="2"/>
      <c r="O295" s="7"/>
      <c r="P295" s="2">
        <f>COUNTA(Tabela1[[#This Row],[AFI]:[ICM]])</f>
        <v>1</v>
      </c>
    </row>
    <row r="296" spans="1:16">
      <c r="A296" s="1" t="s">
        <v>502</v>
      </c>
      <c r="B296" s="2"/>
      <c r="C296" s="2"/>
      <c r="D296" s="1" t="s">
        <v>28</v>
      </c>
      <c r="E296" s="2">
        <v>2000</v>
      </c>
      <c r="F296" s="2" t="s">
        <v>503</v>
      </c>
      <c r="G296" s="1" t="s">
        <v>504</v>
      </c>
      <c r="H296" s="2" t="s">
        <v>4</v>
      </c>
      <c r="K296" s="2" t="s">
        <v>1489</v>
      </c>
      <c r="L296" s="2"/>
      <c r="M296" s="2"/>
      <c r="N296" s="2"/>
      <c r="O296" s="7"/>
      <c r="P296" s="2">
        <f>COUNTA(Tabela1[[#This Row],[AFI]:[ICM]])</f>
        <v>1</v>
      </c>
    </row>
    <row r="297" spans="1:16">
      <c r="A297" s="1" t="s">
        <v>1824</v>
      </c>
      <c r="B297" s="2"/>
      <c r="C297" s="2"/>
      <c r="D297" s="1" t="s">
        <v>1825</v>
      </c>
      <c r="E297" s="2">
        <v>2000</v>
      </c>
      <c r="F297" s="2" t="s">
        <v>280</v>
      </c>
      <c r="G297" s="1" t="s">
        <v>1826</v>
      </c>
      <c r="H297" s="2" t="s">
        <v>4</v>
      </c>
      <c r="L297" s="2"/>
      <c r="M297" s="2"/>
      <c r="N297" s="2"/>
      <c r="O297" s="2"/>
      <c r="P297" s="2">
        <f>COUNTA(Tabela1[[#This Row],[AFI]:[ICM]])</f>
        <v>0</v>
      </c>
    </row>
    <row r="298" spans="1:16">
      <c r="A298" s="1" t="s">
        <v>505</v>
      </c>
      <c r="B298" s="2"/>
      <c r="C298" s="2"/>
      <c r="D298" s="1" t="s">
        <v>58</v>
      </c>
      <c r="E298" s="2">
        <v>2000</v>
      </c>
      <c r="F298" s="2" t="s">
        <v>280</v>
      </c>
      <c r="G298" s="1" t="s">
        <v>506</v>
      </c>
      <c r="H298" s="2" t="s">
        <v>4</v>
      </c>
      <c r="K298" s="2" t="s">
        <v>1488</v>
      </c>
      <c r="L298" s="2"/>
      <c r="M298" s="2"/>
      <c r="N298" s="2">
        <v>91</v>
      </c>
      <c r="O298" s="2"/>
      <c r="P298" s="2">
        <f>COUNTA(Tabela1[[#This Row],[AFI]:[ICM]])</f>
        <v>2</v>
      </c>
    </row>
    <row r="299" spans="1:16">
      <c r="A299" s="1" t="s">
        <v>1425</v>
      </c>
      <c r="B299" s="2"/>
      <c r="C299" s="2"/>
      <c r="D299" s="1" t="s">
        <v>99</v>
      </c>
      <c r="E299" s="2">
        <v>2000</v>
      </c>
      <c r="F299" s="2" t="s">
        <v>280</v>
      </c>
      <c r="G299" s="1" t="s">
        <v>1463</v>
      </c>
      <c r="H299" s="2" t="s">
        <v>2</v>
      </c>
      <c r="K299" s="2" t="s">
        <v>1489</v>
      </c>
      <c r="L299" s="2"/>
      <c r="M299" s="2"/>
      <c r="N299" s="2">
        <v>105</v>
      </c>
      <c r="O299" s="7"/>
      <c r="P299" s="2">
        <f>COUNTA(Tabela1[[#This Row],[AFI]:[ICM]])</f>
        <v>2</v>
      </c>
    </row>
    <row r="300" spans="1:16">
      <c r="A300" s="1" t="s">
        <v>507</v>
      </c>
      <c r="B300" s="2"/>
      <c r="C300" s="2"/>
      <c r="D300" s="1" t="s">
        <v>242</v>
      </c>
      <c r="E300" s="2">
        <v>2000</v>
      </c>
      <c r="F300" s="2" t="s">
        <v>280</v>
      </c>
      <c r="G300" s="1" t="s">
        <v>507</v>
      </c>
      <c r="H300" s="2" t="s">
        <v>8</v>
      </c>
      <c r="K300" s="2" t="s">
        <v>1488</v>
      </c>
      <c r="L300" s="2"/>
      <c r="M300" s="2"/>
      <c r="N300" s="2"/>
      <c r="O300" s="7"/>
      <c r="P300" s="2">
        <f>COUNTA(Tabela1[[#This Row],[AFI]:[ICM]])</f>
        <v>1</v>
      </c>
    </row>
    <row r="301" spans="1:16">
      <c r="A301" s="1" t="s">
        <v>508</v>
      </c>
      <c r="B301" s="2"/>
      <c r="C301" s="2"/>
      <c r="D301" s="1" t="s">
        <v>126</v>
      </c>
      <c r="E301" s="2">
        <v>1999</v>
      </c>
      <c r="F301" s="2" t="s">
        <v>280</v>
      </c>
      <c r="G301" s="1" t="s">
        <v>508</v>
      </c>
      <c r="H301" s="2" t="s">
        <v>8</v>
      </c>
      <c r="K301" s="2" t="s">
        <v>1489</v>
      </c>
      <c r="L301" s="2"/>
      <c r="M301" s="2"/>
      <c r="N301" s="2"/>
      <c r="O301" s="2"/>
      <c r="P301" s="2">
        <f>COUNTA(Tabela1[[#This Row],[AFI]:[ICM]])</f>
        <v>1</v>
      </c>
    </row>
    <row r="302" spans="1:16">
      <c r="A302" s="1" t="s">
        <v>509</v>
      </c>
      <c r="B302" s="2"/>
      <c r="C302" s="2"/>
      <c r="D302" s="1" t="s">
        <v>56</v>
      </c>
      <c r="E302" s="2">
        <v>1999</v>
      </c>
      <c r="F302" s="2" t="s">
        <v>280</v>
      </c>
      <c r="G302" s="1" t="s">
        <v>510</v>
      </c>
      <c r="H302" s="2" t="s">
        <v>10</v>
      </c>
      <c r="K302" s="2" t="s">
        <v>1489</v>
      </c>
      <c r="L302" s="2"/>
      <c r="M302" s="2"/>
      <c r="N302" s="2"/>
      <c r="O302" s="2"/>
      <c r="P302" s="7">
        <f>COUNTA(Tabela1[[#This Row],[AFI]:[ICM]])</f>
        <v>1</v>
      </c>
    </row>
    <row r="303" spans="1:16">
      <c r="A303" s="1" t="s">
        <v>511</v>
      </c>
      <c r="B303" s="2"/>
      <c r="C303" s="2"/>
      <c r="D303" s="1" t="s">
        <v>82</v>
      </c>
      <c r="E303" s="2">
        <v>1999</v>
      </c>
      <c r="F303" s="2" t="s">
        <v>280</v>
      </c>
      <c r="G303" s="2" t="s">
        <v>512</v>
      </c>
      <c r="H303" s="2" t="s">
        <v>4</v>
      </c>
      <c r="L303" s="2"/>
      <c r="M303" s="2"/>
      <c r="N303" s="2">
        <v>28</v>
      </c>
      <c r="O303" s="2">
        <v>68</v>
      </c>
      <c r="P303" s="7">
        <f>COUNTA(Tabela1[[#This Row],[AFI]:[ICM]])</f>
        <v>2</v>
      </c>
    </row>
    <row r="304" spans="1:16">
      <c r="A304" s="1" t="s">
        <v>1713</v>
      </c>
      <c r="B304" s="2"/>
      <c r="C304" s="2"/>
      <c r="D304" s="1" t="s">
        <v>1714</v>
      </c>
      <c r="E304" s="2">
        <v>1999</v>
      </c>
      <c r="F304" s="2" t="s">
        <v>280</v>
      </c>
      <c r="G304" s="1" t="s">
        <v>1715</v>
      </c>
      <c r="H304" s="2" t="s">
        <v>4</v>
      </c>
      <c r="L304" s="2"/>
      <c r="M304" s="2"/>
      <c r="N304" s="2"/>
      <c r="O304" s="7"/>
      <c r="P304" s="2">
        <f>COUNTA(Tabela1[[#This Row],[AFI]:[ICM]])</f>
        <v>0</v>
      </c>
    </row>
    <row r="305" spans="1:16">
      <c r="A305" s="1" t="s">
        <v>513</v>
      </c>
      <c r="B305" s="2"/>
      <c r="C305" s="2"/>
      <c r="D305" s="1" t="s">
        <v>228</v>
      </c>
      <c r="E305" s="2">
        <v>1999</v>
      </c>
      <c r="F305" s="2" t="s">
        <v>280</v>
      </c>
      <c r="G305" s="1" t="s">
        <v>514</v>
      </c>
      <c r="H305" s="2" t="s">
        <v>4</v>
      </c>
      <c r="K305" s="2" t="s">
        <v>1489</v>
      </c>
      <c r="L305" s="2">
        <v>2000</v>
      </c>
      <c r="M305" s="2">
        <v>2000</v>
      </c>
      <c r="N305" s="2">
        <v>77</v>
      </c>
      <c r="O305" s="7">
        <v>40</v>
      </c>
      <c r="P305" s="2">
        <f>COUNTA(Tabela1[[#This Row],[AFI]:[ICM]])</f>
        <v>5</v>
      </c>
    </row>
    <row r="306" spans="1:16">
      <c r="A306" s="1" t="s">
        <v>515</v>
      </c>
      <c r="B306" s="2"/>
      <c r="C306" s="2"/>
      <c r="D306" s="1" t="s">
        <v>61</v>
      </c>
      <c r="E306" s="2">
        <v>1999</v>
      </c>
      <c r="F306" s="2" t="s">
        <v>280</v>
      </c>
      <c r="G306" s="1" t="s">
        <v>516</v>
      </c>
      <c r="H306" s="2" t="s">
        <v>4</v>
      </c>
      <c r="K306" s="2" t="s">
        <v>1488</v>
      </c>
      <c r="L306" s="2"/>
      <c r="M306" s="2"/>
      <c r="N306" s="2">
        <v>11</v>
      </c>
      <c r="O306" s="2">
        <v>11</v>
      </c>
      <c r="P306" s="7">
        <f>COUNTA(Tabela1[[#This Row],[AFI]:[ICM]])</f>
        <v>3</v>
      </c>
    </row>
    <row r="307" spans="1:16">
      <c r="A307" s="1" t="s">
        <v>1771</v>
      </c>
      <c r="B307" s="2"/>
      <c r="C307" s="2"/>
      <c r="D307" s="1" t="s">
        <v>196</v>
      </c>
      <c r="E307" s="2">
        <v>1999</v>
      </c>
      <c r="F307" s="2" t="s">
        <v>280</v>
      </c>
      <c r="G307" s="1" t="s">
        <v>1772</v>
      </c>
      <c r="H307" s="2" t="s">
        <v>4</v>
      </c>
      <c r="L307" s="2"/>
      <c r="M307" s="2"/>
      <c r="N307" s="2"/>
      <c r="O307" s="7"/>
      <c r="P307" s="2">
        <f>COUNTA(Tabela1[[#This Row],[AFI]:[ICM]])</f>
        <v>0</v>
      </c>
    </row>
    <row r="308" spans="1:16">
      <c r="A308" s="1" t="s">
        <v>517</v>
      </c>
      <c r="B308" s="2"/>
      <c r="C308" s="2"/>
      <c r="D308" s="1" t="s">
        <v>27</v>
      </c>
      <c r="E308" s="2">
        <v>1999</v>
      </c>
      <c r="F308" s="6" t="s">
        <v>280</v>
      </c>
      <c r="G308" s="1" t="s">
        <v>518</v>
      </c>
      <c r="H308" s="2" t="s">
        <v>5</v>
      </c>
      <c r="I308" s="2" t="s">
        <v>517</v>
      </c>
      <c r="K308" s="2" t="s">
        <v>1488</v>
      </c>
      <c r="L308" s="2"/>
      <c r="M308" s="2"/>
      <c r="N308" s="2">
        <v>16</v>
      </c>
      <c r="O308" s="7">
        <v>6</v>
      </c>
      <c r="P308" s="2">
        <f>COUNTA(Tabela1[[#This Row],[AFI]:[ICM]])</f>
        <v>3</v>
      </c>
    </row>
    <row r="309" spans="1:16">
      <c r="A309" s="1" t="s">
        <v>519</v>
      </c>
      <c r="B309" s="2"/>
      <c r="C309" s="2"/>
      <c r="D309" s="1" t="s">
        <v>179</v>
      </c>
      <c r="E309" s="2">
        <v>1999</v>
      </c>
      <c r="F309" s="2" t="s">
        <v>280</v>
      </c>
      <c r="G309" s="1" t="s">
        <v>520</v>
      </c>
      <c r="H309" s="2" t="s">
        <v>4</v>
      </c>
      <c r="K309" s="2" t="s">
        <v>1488</v>
      </c>
      <c r="L309" s="2"/>
      <c r="M309" s="2"/>
      <c r="N309" s="2"/>
      <c r="O309" s="7"/>
      <c r="P309" s="2">
        <f>COUNTA(Tabela1[[#This Row],[AFI]:[ICM]])</f>
        <v>1</v>
      </c>
    </row>
    <row r="310" spans="1:16">
      <c r="A310" s="1" t="s">
        <v>521</v>
      </c>
      <c r="B310" s="2"/>
      <c r="C310" s="2"/>
      <c r="D310" s="1" t="s">
        <v>163</v>
      </c>
      <c r="E310" s="2">
        <v>1999</v>
      </c>
      <c r="F310" s="2" t="s">
        <v>280</v>
      </c>
      <c r="G310" s="1" t="s">
        <v>522</v>
      </c>
      <c r="H310" s="2" t="s">
        <v>9</v>
      </c>
      <c r="J310" s="2">
        <v>89</v>
      </c>
      <c r="K310" s="2" t="s">
        <v>1489</v>
      </c>
      <c r="L310" s="2"/>
      <c r="M310" s="2"/>
      <c r="N310" s="2">
        <v>164</v>
      </c>
      <c r="O310" s="2">
        <v>39</v>
      </c>
      <c r="P310" s="2">
        <f>COUNTA(Tabela1[[#This Row],[AFI]:[ICM]])</f>
        <v>4</v>
      </c>
    </row>
    <row r="311" spans="1:16">
      <c r="A311" s="1" t="s">
        <v>523</v>
      </c>
      <c r="B311" s="2"/>
      <c r="C311" s="2"/>
      <c r="D311" s="1" t="s">
        <v>1264</v>
      </c>
      <c r="E311" s="2">
        <v>1999</v>
      </c>
      <c r="F311" s="2" t="s">
        <v>280</v>
      </c>
      <c r="G311" s="1" t="s">
        <v>524</v>
      </c>
      <c r="H311" s="2" t="s">
        <v>4</v>
      </c>
      <c r="K311" s="2" t="s">
        <v>1488</v>
      </c>
      <c r="L311" s="2"/>
      <c r="M311" s="2"/>
      <c r="N311" s="2"/>
      <c r="O311" s="7"/>
      <c r="P311" s="2">
        <f>COUNTA(Tabela1[[#This Row],[AFI]:[ICM]])</f>
        <v>1</v>
      </c>
    </row>
    <row r="312" spans="1:16">
      <c r="A312" s="1" t="s">
        <v>1996</v>
      </c>
      <c r="B312" s="2"/>
      <c r="C312" s="2"/>
      <c r="D312" s="1" t="s">
        <v>70</v>
      </c>
      <c r="E312" s="2">
        <v>1999</v>
      </c>
      <c r="F312" s="2" t="s">
        <v>280</v>
      </c>
      <c r="G312" s="1" t="s">
        <v>1997</v>
      </c>
      <c r="H312" s="2" t="s">
        <v>6</v>
      </c>
      <c r="K312" s="2" t="s">
        <v>1489</v>
      </c>
      <c r="L312" s="2"/>
      <c r="M312" s="2"/>
      <c r="N312" s="2"/>
      <c r="O312" s="2"/>
      <c r="P312" s="2">
        <f>COUNTA(Tabela1[[#This Row],[AFI]:[ICM]])</f>
        <v>1</v>
      </c>
    </row>
    <row r="313" spans="1:16">
      <c r="A313" s="1" t="s">
        <v>1601</v>
      </c>
      <c r="B313" s="2"/>
      <c r="C313" s="2"/>
      <c r="D313" s="1" t="s">
        <v>1638</v>
      </c>
      <c r="E313" s="2">
        <v>1999</v>
      </c>
      <c r="F313" s="2" t="s">
        <v>280</v>
      </c>
      <c r="G313" s="31" t="s">
        <v>1601</v>
      </c>
      <c r="H313" s="2" t="s">
        <v>0</v>
      </c>
      <c r="I313" s="2" t="s">
        <v>1163</v>
      </c>
      <c r="L313" s="2"/>
      <c r="M313" s="2"/>
      <c r="N313" s="2"/>
      <c r="O313" s="7">
        <v>34</v>
      </c>
      <c r="P313" s="2">
        <f>COUNTA(Tabela1[[#This Row],[AFI]:[ICM]])</f>
        <v>1</v>
      </c>
    </row>
    <row r="314" spans="1:16">
      <c r="A314" s="1" t="s">
        <v>525</v>
      </c>
      <c r="B314" s="2"/>
      <c r="C314" s="2"/>
      <c r="D314" s="1" t="s">
        <v>66</v>
      </c>
      <c r="E314" s="2">
        <v>1999</v>
      </c>
      <c r="F314" s="2" t="s">
        <v>280</v>
      </c>
      <c r="G314" s="1" t="s">
        <v>526</v>
      </c>
      <c r="H314" s="2" t="s">
        <v>6</v>
      </c>
      <c r="K314" s="2" t="s">
        <v>1488</v>
      </c>
      <c r="L314" s="2"/>
      <c r="M314" s="2"/>
      <c r="N314" s="2"/>
      <c r="O314" s="7"/>
      <c r="P314" s="2">
        <f>COUNTA(Tabela1[[#This Row],[AFI]:[ICM]])</f>
        <v>1</v>
      </c>
    </row>
    <row r="315" spans="1:16">
      <c r="A315" s="1" t="s">
        <v>1847</v>
      </c>
      <c r="B315" s="2"/>
      <c r="C315" s="2"/>
      <c r="D315" s="1" t="s">
        <v>1758</v>
      </c>
      <c r="E315" s="2">
        <v>1999</v>
      </c>
      <c r="F315" s="2" t="s">
        <v>439</v>
      </c>
      <c r="G315" s="31" t="s">
        <v>1848</v>
      </c>
      <c r="H315" s="2" t="s">
        <v>2</v>
      </c>
      <c r="L315" s="2"/>
      <c r="M315" s="2"/>
      <c r="N315" s="2"/>
      <c r="O315" s="2"/>
      <c r="P315" s="2">
        <f>COUNTA(Tabela1[[#This Row],[AFI]:[ICM]])</f>
        <v>0</v>
      </c>
    </row>
    <row r="316" spans="1:16">
      <c r="A316" s="1" t="s">
        <v>527</v>
      </c>
      <c r="B316" s="2"/>
      <c r="C316" s="2"/>
      <c r="D316" s="1" t="s">
        <v>259</v>
      </c>
      <c r="E316" s="2">
        <v>1998</v>
      </c>
      <c r="F316" s="2" t="s">
        <v>280</v>
      </c>
      <c r="G316" s="1" t="s">
        <v>528</v>
      </c>
      <c r="H316" s="2" t="s">
        <v>4</v>
      </c>
      <c r="J316" s="5"/>
      <c r="K316" s="2" t="s">
        <v>1488</v>
      </c>
      <c r="L316" s="2"/>
      <c r="M316" s="2"/>
      <c r="N316" s="2">
        <v>38</v>
      </c>
      <c r="O316" s="2">
        <v>88</v>
      </c>
      <c r="P316" s="2">
        <f>COUNTA(Tabela1[[#This Row],[AFI]:[ICM]])</f>
        <v>3</v>
      </c>
    </row>
    <row r="317" spans="1:16">
      <c r="A317" s="1" t="s">
        <v>529</v>
      </c>
      <c r="B317" s="2"/>
      <c r="C317" s="2"/>
      <c r="D317" s="1" t="s">
        <v>250</v>
      </c>
      <c r="E317" s="2">
        <v>1998</v>
      </c>
      <c r="F317" s="2" t="s">
        <v>280</v>
      </c>
      <c r="G317" s="1" t="s">
        <v>530</v>
      </c>
      <c r="H317" s="2" t="s">
        <v>6</v>
      </c>
      <c r="K317" s="2" t="s">
        <v>1489</v>
      </c>
      <c r="L317" s="2"/>
      <c r="M317" s="2"/>
      <c r="N317" s="2"/>
      <c r="O317" s="7"/>
      <c r="P317" s="2">
        <f>COUNTA(Tabela1[[#This Row],[AFI]:[ICM]])</f>
        <v>1</v>
      </c>
    </row>
    <row r="318" spans="1:16">
      <c r="A318" s="1" t="s">
        <v>531</v>
      </c>
      <c r="B318" s="2"/>
      <c r="C318" s="2"/>
      <c r="D318" s="1" t="s">
        <v>262</v>
      </c>
      <c r="E318" s="2">
        <v>1998</v>
      </c>
      <c r="F318" s="2" t="s">
        <v>336</v>
      </c>
      <c r="G318" s="1" t="s">
        <v>531</v>
      </c>
      <c r="H318" s="2" t="s">
        <v>4</v>
      </c>
      <c r="K318" s="2" t="s">
        <v>1489</v>
      </c>
      <c r="L318" s="2"/>
      <c r="M318" s="2"/>
      <c r="N318" s="2"/>
      <c r="O318" s="2"/>
      <c r="P318" s="2">
        <f>COUNTA(Tabela1[[#This Row],[AFI]:[ICM]])</f>
        <v>1</v>
      </c>
    </row>
    <row r="319" spans="1:16">
      <c r="A319" s="1" t="s">
        <v>532</v>
      </c>
      <c r="B319" s="2"/>
      <c r="C319" s="2"/>
      <c r="D319" s="1" t="s">
        <v>18</v>
      </c>
      <c r="E319" s="2">
        <v>1998</v>
      </c>
      <c r="F319" s="2" t="s">
        <v>280</v>
      </c>
      <c r="G319" s="31" t="s">
        <v>533</v>
      </c>
      <c r="H319" s="2" t="s">
        <v>5</v>
      </c>
      <c r="K319" s="2" t="s">
        <v>1488</v>
      </c>
      <c r="L319" s="2"/>
      <c r="M319" s="2"/>
      <c r="N319" s="2"/>
      <c r="O319" s="7"/>
      <c r="P319" s="2">
        <f>COUNTA(Tabela1[[#This Row],[AFI]:[ICM]])</f>
        <v>1</v>
      </c>
    </row>
    <row r="320" spans="1:16">
      <c r="A320" s="1" t="s">
        <v>534</v>
      </c>
      <c r="B320" s="2"/>
      <c r="C320" s="2"/>
      <c r="D320" s="1" t="s">
        <v>99</v>
      </c>
      <c r="E320" s="2">
        <v>1998</v>
      </c>
      <c r="F320" s="2" t="s">
        <v>280</v>
      </c>
      <c r="G320" s="1" t="s">
        <v>535</v>
      </c>
      <c r="H320" s="2" t="s">
        <v>2</v>
      </c>
      <c r="K320" s="2" t="s">
        <v>1488</v>
      </c>
      <c r="L320" s="2"/>
      <c r="M320" s="2"/>
      <c r="N320" s="2">
        <v>144</v>
      </c>
      <c r="O320" s="2"/>
      <c r="P320" s="2">
        <f>COUNTA(Tabela1[[#This Row],[AFI]:[ICM]])</f>
        <v>2</v>
      </c>
    </row>
    <row r="321" spans="1:16">
      <c r="A321" s="1" t="s">
        <v>536</v>
      </c>
      <c r="B321" s="2"/>
      <c r="C321" s="2"/>
      <c r="D321" s="1" t="s">
        <v>241</v>
      </c>
      <c r="E321" s="2">
        <v>1998</v>
      </c>
      <c r="F321" s="2" t="s">
        <v>280</v>
      </c>
      <c r="G321" s="1" t="s">
        <v>537</v>
      </c>
      <c r="H321" s="2" t="s">
        <v>4</v>
      </c>
      <c r="K321" s="2" t="s">
        <v>1489</v>
      </c>
      <c r="L321" s="2"/>
      <c r="M321" s="2"/>
      <c r="N321" s="2"/>
      <c r="O321" s="2"/>
      <c r="P321" s="2">
        <f>COUNTA(Tabela1[[#This Row],[AFI]:[ICM]])</f>
        <v>1</v>
      </c>
    </row>
    <row r="322" spans="1:16">
      <c r="A322" s="1" t="s">
        <v>538</v>
      </c>
      <c r="B322" s="2"/>
      <c r="C322" s="2"/>
      <c r="D322" s="1" t="s">
        <v>1273</v>
      </c>
      <c r="E322" s="2">
        <v>1998</v>
      </c>
      <c r="F322" s="2" t="s">
        <v>280</v>
      </c>
      <c r="G322" s="1" t="s">
        <v>539</v>
      </c>
      <c r="H322" s="2" t="s">
        <v>2</v>
      </c>
      <c r="K322" s="2" t="s">
        <v>1488</v>
      </c>
      <c r="L322" s="2"/>
      <c r="M322" s="2"/>
      <c r="N322" s="2">
        <v>194</v>
      </c>
      <c r="O322" s="2">
        <v>86</v>
      </c>
      <c r="P322" s="2">
        <f>COUNTA(Tabela1[[#This Row],[AFI]:[ICM]])</f>
        <v>3</v>
      </c>
    </row>
    <row r="323" spans="1:16">
      <c r="A323" s="1" t="s">
        <v>540</v>
      </c>
      <c r="B323" s="2"/>
      <c r="C323" s="2"/>
      <c r="D323" s="1" t="s">
        <v>243</v>
      </c>
      <c r="E323" s="2">
        <v>1998</v>
      </c>
      <c r="F323" s="2" t="s">
        <v>280</v>
      </c>
      <c r="G323" s="1" t="s">
        <v>541</v>
      </c>
      <c r="H323" s="2" t="s">
        <v>6</v>
      </c>
      <c r="J323" s="2">
        <v>71</v>
      </c>
      <c r="K323" s="2" t="s">
        <v>1489</v>
      </c>
      <c r="L323" s="2"/>
      <c r="M323" s="2">
        <v>1999</v>
      </c>
      <c r="N323" s="2">
        <v>26</v>
      </c>
      <c r="O323" s="2">
        <v>41</v>
      </c>
      <c r="P323" s="2">
        <f>COUNTA(Tabela1[[#This Row],[AFI]:[ICM]])</f>
        <v>5</v>
      </c>
    </row>
    <row r="324" spans="1:16">
      <c r="A324" s="1" t="s">
        <v>542</v>
      </c>
      <c r="B324" s="2"/>
      <c r="C324" s="2"/>
      <c r="D324" s="1" t="s">
        <v>202</v>
      </c>
      <c r="E324" s="2">
        <v>1998</v>
      </c>
      <c r="F324" s="2" t="s">
        <v>280</v>
      </c>
      <c r="G324" s="1" t="s">
        <v>543</v>
      </c>
      <c r="H324" s="2" t="s">
        <v>4</v>
      </c>
      <c r="K324" s="2" t="s">
        <v>1488</v>
      </c>
      <c r="L324" s="2"/>
      <c r="M324" s="2"/>
      <c r="N324" s="2">
        <v>168</v>
      </c>
      <c r="O324" s="2">
        <v>35</v>
      </c>
      <c r="P324" s="7">
        <f>COUNTA(Tabela1[[#This Row],[AFI]:[ICM]])</f>
        <v>3</v>
      </c>
    </row>
    <row r="325" spans="1:16">
      <c r="A325" s="1" t="s">
        <v>544</v>
      </c>
      <c r="B325" s="2"/>
      <c r="C325" s="2"/>
      <c r="D325" s="1" t="s">
        <v>58</v>
      </c>
      <c r="E325" s="2">
        <v>1998</v>
      </c>
      <c r="F325" s="2" t="s">
        <v>280</v>
      </c>
      <c r="G325" s="31" t="s">
        <v>544</v>
      </c>
      <c r="H325" s="2" t="s">
        <v>5</v>
      </c>
      <c r="K325" s="2" t="s">
        <v>1489</v>
      </c>
      <c r="L325" s="2"/>
      <c r="M325" s="2"/>
      <c r="N325" s="2"/>
      <c r="O325" s="2"/>
      <c r="P325" s="2">
        <f>COUNTA(Tabela1[[#This Row],[AFI]:[ICM]])</f>
        <v>1</v>
      </c>
    </row>
    <row r="326" spans="1:16">
      <c r="A326" s="1" t="s">
        <v>1210</v>
      </c>
      <c r="B326" s="2"/>
      <c r="C326" s="2"/>
      <c r="D326" s="1" t="s">
        <v>1265</v>
      </c>
      <c r="E326" s="2">
        <v>1998</v>
      </c>
      <c r="F326" s="2" t="s">
        <v>280</v>
      </c>
      <c r="G326" s="1" t="s">
        <v>1239</v>
      </c>
      <c r="H326" s="2" t="s">
        <v>2</v>
      </c>
      <c r="L326" s="2">
        <v>1999</v>
      </c>
      <c r="M326" s="7"/>
      <c r="N326" s="2"/>
      <c r="O326" s="2"/>
      <c r="P326" s="2">
        <f>COUNTA(Tabela1[[#This Row],[AFI]:[ICM]])</f>
        <v>1</v>
      </c>
    </row>
    <row r="327" spans="1:16">
      <c r="A327" s="1" t="s">
        <v>545</v>
      </c>
      <c r="B327" s="2"/>
      <c r="C327" s="2"/>
      <c r="D327" s="1" t="s">
        <v>230</v>
      </c>
      <c r="E327" s="2">
        <v>1998</v>
      </c>
      <c r="F327" s="2" t="s">
        <v>280</v>
      </c>
      <c r="G327" s="1" t="s">
        <v>546</v>
      </c>
      <c r="H327" s="2" t="s">
        <v>8</v>
      </c>
      <c r="K327" s="2" t="s">
        <v>1489</v>
      </c>
      <c r="L327" s="2"/>
      <c r="M327" s="2"/>
      <c r="N327" s="2"/>
      <c r="O327" s="7"/>
      <c r="P327" s="2">
        <f>COUNTA(Tabela1[[#This Row],[AFI]:[ICM]])</f>
        <v>1</v>
      </c>
    </row>
    <row r="328" spans="1:16">
      <c r="A328" s="1" t="s">
        <v>1635</v>
      </c>
      <c r="B328" s="2"/>
      <c r="C328" s="2"/>
      <c r="D328" s="1" t="s">
        <v>1638</v>
      </c>
      <c r="E328" s="2">
        <v>1998</v>
      </c>
      <c r="F328" s="2" t="s">
        <v>280</v>
      </c>
      <c r="G328" s="1" t="s">
        <v>1625</v>
      </c>
      <c r="H328" s="2" t="s">
        <v>0</v>
      </c>
      <c r="L328" s="2"/>
      <c r="M328" s="2"/>
      <c r="N328" s="2"/>
      <c r="O328" s="2"/>
      <c r="P328" s="2">
        <f>COUNTA(Tabela1[[#This Row],[AFI]:[ICM]])</f>
        <v>0</v>
      </c>
    </row>
    <row r="329" spans="1:16">
      <c r="A329" s="1" t="s">
        <v>547</v>
      </c>
      <c r="B329" s="2"/>
      <c r="C329" s="2"/>
      <c r="D329" s="1" t="s">
        <v>223</v>
      </c>
      <c r="E329" s="2">
        <v>1997</v>
      </c>
      <c r="F329" s="2" t="s">
        <v>338</v>
      </c>
      <c r="G329" s="31" t="s">
        <v>548</v>
      </c>
      <c r="H329" s="2" t="s">
        <v>2</v>
      </c>
      <c r="K329" s="2" t="s">
        <v>1488</v>
      </c>
      <c r="L329" s="2"/>
      <c r="M329" s="2"/>
      <c r="N329" s="2">
        <v>21</v>
      </c>
      <c r="O329" s="2"/>
      <c r="P329" s="2">
        <f>COUNTA(Tabela1[[#This Row],[AFI]:[ICM]])</f>
        <v>2</v>
      </c>
    </row>
    <row r="330" spans="1:16">
      <c r="A330" s="1" t="s">
        <v>1725</v>
      </c>
      <c r="B330" s="2"/>
      <c r="C330" s="2"/>
      <c r="D330" s="1" t="s">
        <v>196</v>
      </c>
      <c r="E330" s="2">
        <v>1997</v>
      </c>
      <c r="F330" s="2" t="s">
        <v>280</v>
      </c>
      <c r="G330" s="1" t="s">
        <v>1726</v>
      </c>
      <c r="H330" s="2" t="s">
        <v>4</v>
      </c>
      <c r="L330" s="2"/>
      <c r="M330" s="2"/>
      <c r="N330" s="2"/>
      <c r="O330" s="2"/>
      <c r="P330" s="2">
        <f>COUNTA(Tabela1[[#This Row],[AFI]:[ICM]])</f>
        <v>0</v>
      </c>
    </row>
    <row r="331" spans="1:16">
      <c r="A331" s="1" t="s">
        <v>549</v>
      </c>
      <c r="B331" s="2"/>
      <c r="C331" s="2"/>
      <c r="D331" s="1" t="s">
        <v>222</v>
      </c>
      <c r="E331" s="2">
        <v>1997</v>
      </c>
      <c r="F331" s="2" t="s">
        <v>280</v>
      </c>
      <c r="G331" s="1" t="s">
        <v>550</v>
      </c>
      <c r="H331" s="2" t="s">
        <v>5</v>
      </c>
      <c r="K331" s="2" t="s">
        <v>1488</v>
      </c>
      <c r="L331" s="2"/>
      <c r="M331" s="2"/>
      <c r="N331" s="2"/>
      <c r="O331" s="2"/>
      <c r="P331" s="2">
        <f>COUNTA(Tabela1[[#This Row],[AFI]:[ICM]])</f>
        <v>1</v>
      </c>
    </row>
    <row r="332" spans="1:16">
      <c r="A332" s="1" t="s">
        <v>551</v>
      </c>
      <c r="B332" s="2"/>
      <c r="C332" s="2"/>
      <c r="D332" s="1" t="s">
        <v>182</v>
      </c>
      <c r="E332" s="2">
        <v>1997</v>
      </c>
      <c r="F332" s="2" t="s">
        <v>280</v>
      </c>
      <c r="G332" s="1" t="s">
        <v>551</v>
      </c>
      <c r="H332" s="2" t="s">
        <v>4</v>
      </c>
      <c r="K332" s="2" t="s">
        <v>1489</v>
      </c>
      <c r="L332" s="2"/>
      <c r="M332" s="2"/>
      <c r="N332" s="2"/>
      <c r="O332" s="7"/>
      <c r="P332" s="2">
        <f>COUNTA(Tabela1[[#This Row],[AFI]:[ICM]])</f>
        <v>1</v>
      </c>
    </row>
    <row r="333" spans="1:16">
      <c r="A333" s="1" t="s">
        <v>1379</v>
      </c>
      <c r="B333" s="2"/>
      <c r="C333" s="2"/>
      <c r="D333" s="1" t="s">
        <v>1521</v>
      </c>
      <c r="E333" s="2">
        <v>1997</v>
      </c>
      <c r="F333" s="2" t="s">
        <v>474</v>
      </c>
      <c r="G333" s="1" t="s">
        <v>1520</v>
      </c>
      <c r="H333" s="2" t="s">
        <v>4</v>
      </c>
      <c r="L333" s="2"/>
      <c r="M333" s="2"/>
      <c r="N333" s="2">
        <v>132</v>
      </c>
      <c r="O333" s="2"/>
      <c r="P333" s="2">
        <f>COUNTA(Tabela1[[#This Row],[AFI]:[ICM]])</f>
        <v>1</v>
      </c>
    </row>
    <row r="334" spans="1:16">
      <c r="A334" s="1" t="s">
        <v>552</v>
      </c>
      <c r="B334" s="2"/>
      <c r="C334" s="2"/>
      <c r="D334" s="1" t="s">
        <v>268</v>
      </c>
      <c r="E334" s="2">
        <v>1997</v>
      </c>
      <c r="F334" s="2" t="s">
        <v>280</v>
      </c>
      <c r="G334" s="1" t="s">
        <v>553</v>
      </c>
      <c r="H334" s="2" t="s">
        <v>9</v>
      </c>
      <c r="K334" s="2" t="s">
        <v>1489</v>
      </c>
      <c r="L334" s="2"/>
      <c r="M334" s="2"/>
      <c r="N334" s="2"/>
      <c r="O334" s="7"/>
      <c r="P334" s="2">
        <f>COUNTA(Tabela1[[#This Row],[AFI]:[ICM]])</f>
        <v>1</v>
      </c>
    </row>
    <row r="335" spans="1:16">
      <c r="A335" s="1" t="s">
        <v>554</v>
      </c>
      <c r="B335" s="2"/>
      <c r="C335" s="2"/>
      <c r="D335" s="1" t="s">
        <v>25</v>
      </c>
      <c r="E335" s="2">
        <v>1997</v>
      </c>
      <c r="F335" s="2" t="s">
        <v>280</v>
      </c>
      <c r="G335" s="1" t="s">
        <v>555</v>
      </c>
      <c r="H335" s="2" t="s">
        <v>5</v>
      </c>
      <c r="K335" s="2" t="s">
        <v>1488</v>
      </c>
      <c r="L335" s="2"/>
      <c r="M335" s="2"/>
      <c r="N335" s="2"/>
      <c r="O335" s="2"/>
      <c r="P335" s="2">
        <f>COUNTA(Tabela1[[#This Row],[AFI]:[ICM]])</f>
        <v>1</v>
      </c>
    </row>
    <row r="336" spans="1:16">
      <c r="A336" s="1" t="s">
        <v>1382</v>
      </c>
      <c r="B336" s="2"/>
      <c r="C336" s="2"/>
      <c r="D336" s="1" t="s">
        <v>1515</v>
      </c>
      <c r="E336" s="2">
        <v>1997</v>
      </c>
      <c r="F336" s="2" t="s">
        <v>280</v>
      </c>
      <c r="G336" s="1" t="s">
        <v>1514</v>
      </c>
      <c r="H336" s="2" t="s">
        <v>4</v>
      </c>
      <c r="L336" s="2"/>
      <c r="M336" s="2"/>
      <c r="N336" s="2">
        <v>88</v>
      </c>
      <c r="O336" s="2"/>
      <c r="P336" s="2">
        <f>COUNTA(Tabela1[[#This Row],[AFI]:[ICM]])</f>
        <v>1</v>
      </c>
    </row>
    <row r="337" spans="1:16">
      <c r="A337" s="1" t="s">
        <v>556</v>
      </c>
      <c r="B337" s="2"/>
      <c r="C337" s="2"/>
      <c r="D337" s="1" t="s">
        <v>13</v>
      </c>
      <c r="E337" s="2">
        <v>1997</v>
      </c>
      <c r="F337" s="2" t="s">
        <v>280</v>
      </c>
      <c r="G337" s="31" t="s">
        <v>556</v>
      </c>
      <c r="H337" s="2" t="s">
        <v>4</v>
      </c>
      <c r="K337" s="2" t="s">
        <v>1489</v>
      </c>
      <c r="L337" s="2"/>
      <c r="M337" s="2"/>
      <c r="N337" s="2"/>
      <c r="O337" s="2"/>
      <c r="P337" s="2">
        <f>COUNTA(Tabela1[[#This Row],[AFI]:[ICM]])</f>
        <v>1</v>
      </c>
    </row>
    <row r="338" spans="1:16">
      <c r="A338" s="1" t="s">
        <v>1334</v>
      </c>
      <c r="B338" s="2"/>
      <c r="C338" s="2"/>
      <c r="D338" s="1" t="s">
        <v>55</v>
      </c>
      <c r="E338" s="2">
        <v>1997</v>
      </c>
      <c r="F338" s="2" t="s">
        <v>280</v>
      </c>
      <c r="G338" s="1" t="s">
        <v>557</v>
      </c>
      <c r="H338" s="2" t="s">
        <v>8</v>
      </c>
      <c r="K338" s="2" t="s">
        <v>1489</v>
      </c>
      <c r="L338" s="2"/>
      <c r="M338" s="2"/>
      <c r="N338" s="2">
        <v>124</v>
      </c>
      <c r="O338" s="7"/>
      <c r="P338" s="2">
        <f>COUNTA(Tabela1[[#This Row],[AFI]:[ICM]])</f>
        <v>2</v>
      </c>
    </row>
    <row r="339" spans="1:16">
      <c r="A339" s="28" t="s">
        <v>558</v>
      </c>
      <c r="B339" s="2"/>
      <c r="C339" s="2"/>
      <c r="D339" s="1" t="s">
        <v>112</v>
      </c>
      <c r="E339" s="2">
        <v>1997</v>
      </c>
      <c r="F339" s="2" t="s">
        <v>280</v>
      </c>
      <c r="G339" s="1" t="s">
        <v>559</v>
      </c>
      <c r="H339" s="2" t="s">
        <v>2</v>
      </c>
      <c r="K339" s="2" t="s">
        <v>1488</v>
      </c>
      <c r="L339" s="2"/>
      <c r="M339" s="2"/>
      <c r="N339" s="2"/>
      <c r="O339" s="7"/>
      <c r="P339" s="2">
        <f>COUNTA(Tabela1[[#This Row],[AFI]:[ICM]])</f>
        <v>1</v>
      </c>
    </row>
    <row r="340" spans="1:16">
      <c r="A340" s="1" t="s">
        <v>560</v>
      </c>
      <c r="B340" s="2"/>
      <c r="C340" s="2"/>
      <c r="D340" s="1" t="s">
        <v>154</v>
      </c>
      <c r="E340" s="2">
        <v>1997</v>
      </c>
      <c r="F340" s="2" t="s">
        <v>280</v>
      </c>
      <c r="G340" s="1" t="s">
        <v>561</v>
      </c>
      <c r="H340" s="2" t="s">
        <v>4</v>
      </c>
      <c r="K340" s="2" t="s">
        <v>1489</v>
      </c>
      <c r="L340" s="2"/>
      <c r="M340" s="2"/>
      <c r="N340" s="2"/>
      <c r="O340" s="2"/>
      <c r="P340" s="2">
        <f>COUNTA(Tabela1[[#This Row],[AFI]:[ICM]])</f>
        <v>1</v>
      </c>
    </row>
    <row r="341" spans="1:16">
      <c r="A341" s="1" t="s">
        <v>562</v>
      </c>
      <c r="B341" s="2"/>
      <c r="C341" s="2"/>
      <c r="D341" s="1" t="s">
        <v>248</v>
      </c>
      <c r="E341" s="2">
        <v>1997</v>
      </c>
      <c r="F341" s="2" t="s">
        <v>280</v>
      </c>
      <c r="G341" s="3" t="s">
        <v>563</v>
      </c>
      <c r="H341" s="2" t="s">
        <v>4</v>
      </c>
      <c r="K341" s="2" t="s">
        <v>1488</v>
      </c>
      <c r="L341" s="2"/>
      <c r="M341" s="2"/>
      <c r="N341" s="2"/>
      <c r="O341" s="2"/>
      <c r="P341" s="2">
        <f>COUNTA(Tabela1[[#This Row],[AFI]:[ICM]])</f>
        <v>1</v>
      </c>
    </row>
    <row r="342" spans="1:16">
      <c r="A342" s="1" t="s">
        <v>1419</v>
      </c>
      <c r="B342" s="2"/>
      <c r="C342" s="2"/>
      <c r="D342" s="1" t="s">
        <v>1451</v>
      </c>
      <c r="E342" s="2">
        <v>1997</v>
      </c>
      <c r="F342" s="2" t="s">
        <v>333</v>
      </c>
      <c r="G342" s="1" t="s">
        <v>1450</v>
      </c>
      <c r="H342" s="2" t="s">
        <v>0</v>
      </c>
      <c r="L342" s="2"/>
      <c r="M342" s="2"/>
      <c r="N342" s="2">
        <v>68</v>
      </c>
      <c r="O342" s="2"/>
      <c r="P342" s="2">
        <f>COUNTA(Tabela1[[#This Row],[AFI]:[ICM]])</f>
        <v>1</v>
      </c>
    </row>
    <row r="343" spans="1:16">
      <c r="A343" s="1" t="s">
        <v>564</v>
      </c>
      <c r="B343" s="2"/>
      <c r="C343" s="2"/>
      <c r="D343" s="1" t="s">
        <v>113</v>
      </c>
      <c r="E343" s="2">
        <v>1997</v>
      </c>
      <c r="F343" s="2" t="s">
        <v>280</v>
      </c>
      <c r="G343" s="1" t="s">
        <v>564</v>
      </c>
      <c r="H343" s="2" t="s">
        <v>4</v>
      </c>
      <c r="J343" s="2">
        <v>83</v>
      </c>
      <c r="K343" s="2" t="s">
        <v>1488</v>
      </c>
      <c r="L343" s="2">
        <v>1998</v>
      </c>
      <c r="M343" s="2">
        <v>1998</v>
      </c>
      <c r="N343" s="2"/>
      <c r="O343" s="2">
        <v>22</v>
      </c>
      <c r="P343" s="2">
        <f>COUNTA(Tabela1[[#This Row],[AFI]:[ICM]])</f>
        <v>5</v>
      </c>
    </row>
    <row r="344" spans="1:16">
      <c r="A344" s="1" t="s">
        <v>1973</v>
      </c>
      <c r="B344" s="2"/>
      <c r="C344" s="2"/>
      <c r="D344" s="1" t="s">
        <v>61</v>
      </c>
      <c r="E344" s="2">
        <v>1997</v>
      </c>
      <c r="F344" s="2" t="s">
        <v>280</v>
      </c>
      <c r="G344" s="1" t="s">
        <v>1974</v>
      </c>
      <c r="H344" s="2" t="s">
        <v>9</v>
      </c>
      <c r="L344" s="2"/>
      <c r="M344" s="7"/>
      <c r="N344" s="2"/>
      <c r="O344" s="2"/>
      <c r="P344" s="2">
        <f>COUNTA(Tabela1[[#This Row],[AFI]:[ICM]])</f>
        <v>0</v>
      </c>
    </row>
    <row r="345" spans="1:16">
      <c r="A345" s="1" t="s">
        <v>1329</v>
      </c>
      <c r="B345" s="2"/>
      <c r="C345" s="2"/>
      <c r="D345" s="1" t="s">
        <v>1273</v>
      </c>
      <c r="E345" s="2">
        <v>1996</v>
      </c>
      <c r="F345" s="2" t="s">
        <v>280</v>
      </c>
      <c r="G345" s="1" t="s">
        <v>565</v>
      </c>
      <c r="H345" s="2" t="s">
        <v>8</v>
      </c>
      <c r="K345" s="2" t="s">
        <v>1488</v>
      </c>
      <c r="L345" s="2"/>
      <c r="M345" s="2"/>
      <c r="N345" s="2">
        <v>176</v>
      </c>
      <c r="O345" s="2"/>
      <c r="P345" s="2">
        <f>COUNTA(Tabela1[[#This Row],[AFI]:[ICM]])</f>
        <v>2</v>
      </c>
    </row>
    <row r="346" spans="1:16">
      <c r="A346" s="1" t="s">
        <v>1918</v>
      </c>
      <c r="B346" s="2"/>
      <c r="C346" s="2"/>
      <c r="D346" s="1" t="s">
        <v>41</v>
      </c>
      <c r="E346" s="2">
        <v>1996</v>
      </c>
      <c r="F346" s="2" t="s">
        <v>280</v>
      </c>
      <c r="G346" s="1" t="s">
        <v>1921</v>
      </c>
      <c r="H346" s="2" t="s">
        <v>1</v>
      </c>
      <c r="K346" s="2" t="s">
        <v>1489</v>
      </c>
      <c r="L346" s="2"/>
      <c r="M346" s="2"/>
      <c r="N346" s="2"/>
      <c r="O346" s="2"/>
      <c r="P346" s="2">
        <f>COUNTA(Tabela1[[#This Row],[AFI]:[ICM]])</f>
        <v>1</v>
      </c>
    </row>
    <row r="347" spans="1:16">
      <c r="A347" s="1" t="s">
        <v>1404</v>
      </c>
      <c r="B347" s="2"/>
      <c r="C347" s="2"/>
      <c r="D347" s="1" t="s">
        <v>1534</v>
      </c>
      <c r="E347" s="2">
        <v>1996</v>
      </c>
      <c r="F347" s="2" t="s">
        <v>1465</v>
      </c>
      <c r="G347" s="1" t="s">
        <v>1533</v>
      </c>
      <c r="H347" s="2" t="s">
        <v>4</v>
      </c>
      <c r="L347" s="2"/>
      <c r="M347" s="2"/>
      <c r="N347" s="2">
        <v>199</v>
      </c>
      <c r="O347" s="2"/>
      <c r="P347" s="2">
        <f>COUNTA(Tabela1[[#This Row],[AFI]:[ICM]])</f>
        <v>1</v>
      </c>
    </row>
    <row r="348" spans="1:16">
      <c r="A348" s="1" t="s">
        <v>1209</v>
      </c>
      <c r="B348" s="2"/>
      <c r="C348" s="2"/>
      <c r="D348" s="1" t="s">
        <v>1264</v>
      </c>
      <c r="E348" s="2">
        <v>1996</v>
      </c>
      <c r="F348" s="2" t="s">
        <v>280</v>
      </c>
      <c r="G348" s="1" t="s">
        <v>1238</v>
      </c>
      <c r="H348" s="2" t="s">
        <v>4</v>
      </c>
      <c r="L348" s="2">
        <v>1997</v>
      </c>
      <c r="M348" s="2">
        <v>1997</v>
      </c>
      <c r="N348" s="2"/>
      <c r="O348" s="7"/>
      <c r="P348" s="2">
        <f>COUNTA(Tabela1[[#This Row],[AFI]:[ICM]])</f>
        <v>2</v>
      </c>
    </row>
    <row r="349" spans="1:16">
      <c r="A349" s="1" t="s">
        <v>1352</v>
      </c>
      <c r="B349" s="2"/>
      <c r="C349" s="2"/>
      <c r="D349" s="1" t="s">
        <v>57</v>
      </c>
      <c r="E349" s="2">
        <v>1996</v>
      </c>
      <c r="F349" s="2" t="s">
        <v>323</v>
      </c>
      <c r="G349" s="1" t="s">
        <v>566</v>
      </c>
      <c r="H349" s="2" t="s">
        <v>4</v>
      </c>
      <c r="K349" s="2" t="s">
        <v>1488</v>
      </c>
      <c r="L349" s="2"/>
      <c r="M349" s="2"/>
      <c r="N349" s="2">
        <v>165</v>
      </c>
      <c r="O349" s="2"/>
      <c r="P349" s="2">
        <f>COUNTA(Tabela1[[#This Row],[AFI]:[ICM]])</f>
        <v>2</v>
      </c>
    </row>
    <row r="350" spans="1:16">
      <c r="A350" s="1" t="s">
        <v>567</v>
      </c>
      <c r="B350" s="2"/>
      <c r="C350" s="2"/>
      <c r="D350" s="1" t="s">
        <v>212</v>
      </c>
      <c r="E350" s="2">
        <v>1995</v>
      </c>
      <c r="F350" s="2" t="s">
        <v>280</v>
      </c>
      <c r="G350" s="1" t="s">
        <v>568</v>
      </c>
      <c r="H350" s="2" t="s">
        <v>4</v>
      </c>
      <c r="L350" s="2"/>
      <c r="M350" s="2"/>
      <c r="N350" s="2">
        <v>191</v>
      </c>
      <c r="O350" s="2"/>
      <c r="P350" s="2">
        <f>COUNTA(Tabela1[[#This Row],[AFI]:[ICM]])</f>
        <v>1</v>
      </c>
    </row>
    <row r="351" spans="1:16">
      <c r="A351" s="1" t="s">
        <v>569</v>
      </c>
      <c r="B351" s="2"/>
      <c r="C351" s="2"/>
      <c r="D351" s="1" t="s">
        <v>53</v>
      </c>
      <c r="E351" s="2">
        <v>1995</v>
      </c>
      <c r="F351" s="2" t="s">
        <v>280</v>
      </c>
      <c r="G351" s="1" t="s">
        <v>570</v>
      </c>
      <c r="H351" s="2" t="s">
        <v>4</v>
      </c>
      <c r="K351" s="2" t="s">
        <v>1488</v>
      </c>
      <c r="L351" s="2"/>
      <c r="M351" s="2"/>
      <c r="N351" s="2"/>
      <c r="O351" s="2"/>
      <c r="P351" s="2">
        <f>COUNTA(Tabela1[[#This Row],[AFI]:[ICM]])</f>
        <v>1</v>
      </c>
    </row>
    <row r="352" spans="1:16">
      <c r="A352" s="1" t="s">
        <v>571</v>
      </c>
      <c r="B352" s="2"/>
      <c r="C352" s="2"/>
      <c r="D352" s="1" t="s">
        <v>50</v>
      </c>
      <c r="E352" s="2">
        <v>1995</v>
      </c>
      <c r="F352" s="2" t="s">
        <v>280</v>
      </c>
      <c r="G352" s="1" t="s">
        <v>572</v>
      </c>
      <c r="H352" s="2" t="s">
        <v>2</v>
      </c>
      <c r="K352" s="2" t="s">
        <v>1488</v>
      </c>
      <c r="L352" s="2"/>
      <c r="M352" s="2"/>
      <c r="N352" s="2"/>
      <c r="O352" s="2"/>
      <c r="P352" s="2">
        <f>COUNTA(Tabela1[[#This Row],[AFI]:[ICM]])</f>
        <v>1</v>
      </c>
    </row>
    <row r="353" spans="1:16">
      <c r="A353" s="1" t="s">
        <v>573</v>
      </c>
      <c r="B353" s="2"/>
      <c r="C353" s="2"/>
      <c r="D353" s="1" t="s">
        <v>170</v>
      </c>
      <c r="E353" s="2">
        <v>1995</v>
      </c>
      <c r="F353" s="2" t="s">
        <v>280</v>
      </c>
      <c r="G353" s="1" t="s">
        <v>574</v>
      </c>
      <c r="H353" s="2" t="s">
        <v>4</v>
      </c>
      <c r="K353" s="2" t="s">
        <v>1488</v>
      </c>
      <c r="L353" s="2"/>
      <c r="M353" s="2"/>
      <c r="N353" s="2">
        <v>139</v>
      </c>
      <c r="O353" s="2"/>
      <c r="P353" s="7">
        <f>COUNTA(Tabela1[[#This Row],[AFI]:[ICM]])</f>
        <v>2</v>
      </c>
    </row>
    <row r="354" spans="1:16">
      <c r="A354" s="1" t="s">
        <v>1208</v>
      </c>
      <c r="B354" s="2"/>
      <c r="C354" s="2"/>
      <c r="D354" s="1" t="s">
        <v>174</v>
      </c>
      <c r="E354" s="2">
        <v>1995</v>
      </c>
      <c r="F354" s="2" t="s">
        <v>280</v>
      </c>
      <c r="G354" s="1" t="s">
        <v>1237</v>
      </c>
      <c r="H354" s="2" t="s">
        <v>4</v>
      </c>
      <c r="K354" s="2" t="s">
        <v>1489</v>
      </c>
      <c r="L354" s="2">
        <v>1996</v>
      </c>
      <c r="M354" s="2"/>
      <c r="N354" s="2">
        <v>78</v>
      </c>
      <c r="O354" s="2">
        <v>80</v>
      </c>
      <c r="P354" s="2">
        <f>COUNTA(Tabela1[[#This Row],[AFI]:[ICM]])</f>
        <v>4</v>
      </c>
    </row>
    <row r="355" spans="1:16">
      <c r="A355" s="1" t="s">
        <v>575</v>
      </c>
      <c r="B355" s="2"/>
      <c r="C355" s="2"/>
      <c r="D355" s="1" t="s">
        <v>181</v>
      </c>
      <c r="E355" s="2">
        <v>1995</v>
      </c>
      <c r="F355" s="2" t="s">
        <v>280</v>
      </c>
      <c r="G355" s="1" t="s">
        <v>576</v>
      </c>
      <c r="H355" s="2" t="s">
        <v>4</v>
      </c>
      <c r="K355" s="2" t="s">
        <v>1489</v>
      </c>
      <c r="L355" s="2"/>
      <c r="M355" s="2"/>
      <c r="N355" s="2"/>
      <c r="O355" s="2"/>
      <c r="P355" s="2">
        <f>COUNTA(Tabela1[[#This Row],[AFI]:[ICM]])</f>
        <v>1</v>
      </c>
    </row>
    <row r="356" spans="1:16">
      <c r="A356" s="1" t="s">
        <v>577</v>
      </c>
      <c r="B356" s="2"/>
      <c r="C356" s="2"/>
      <c r="D356" s="1" t="s">
        <v>179</v>
      </c>
      <c r="E356" s="2">
        <v>1995</v>
      </c>
      <c r="F356" s="2" t="s">
        <v>280</v>
      </c>
      <c r="G356" s="1" t="s">
        <v>578</v>
      </c>
      <c r="H356" s="2" t="s">
        <v>8</v>
      </c>
      <c r="K356" s="2" t="s">
        <v>1488</v>
      </c>
      <c r="L356" s="2"/>
      <c r="M356" s="2"/>
      <c r="N356" s="2">
        <v>123</v>
      </c>
      <c r="O356" s="2"/>
      <c r="P356" s="2">
        <f>COUNTA(Tabela1[[#This Row],[AFI]:[ICM]])</f>
        <v>2</v>
      </c>
    </row>
    <row r="357" spans="1:16">
      <c r="A357" s="1" t="s">
        <v>1412</v>
      </c>
      <c r="B357" s="2"/>
      <c r="C357" s="2"/>
      <c r="D357" s="1" t="s">
        <v>1577</v>
      </c>
      <c r="E357" s="2">
        <v>1995</v>
      </c>
      <c r="F357" s="2" t="s">
        <v>371</v>
      </c>
      <c r="G357" s="1" t="s">
        <v>1576</v>
      </c>
      <c r="H357" s="2" t="s">
        <v>4</v>
      </c>
      <c r="L357" s="2"/>
      <c r="M357" s="2"/>
      <c r="N357" s="2">
        <v>228</v>
      </c>
      <c r="O357" s="7"/>
      <c r="P357" s="2">
        <f>COUNTA(Tabela1[[#This Row],[AFI]:[ICM]])</f>
        <v>1</v>
      </c>
    </row>
    <row r="358" spans="1:16">
      <c r="A358" s="1" t="s">
        <v>1337</v>
      </c>
      <c r="B358" s="2"/>
      <c r="C358" s="2"/>
      <c r="D358" s="1" t="s">
        <v>252</v>
      </c>
      <c r="E358" s="2">
        <v>1995</v>
      </c>
      <c r="F358" s="2" t="s">
        <v>280</v>
      </c>
      <c r="G358" s="1" t="s">
        <v>579</v>
      </c>
      <c r="H358" s="2" t="s">
        <v>5</v>
      </c>
      <c r="K358" s="2" t="s">
        <v>1488</v>
      </c>
      <c r="L358" s="2"/>
      <c r="M358" s="2"/>
      <c r="N358" s="2"/>
      <c r="O358" s="7"/>
      <c r="P358" s="2">
        <f>COUNTA(Tabela1[[#This Row],[AFI]:[ICM]])</f>
        <v>1</v>
      </c>
    </row>
    <row r="359" spans="1:16">
      <c r="A359" s="1" t="s">
        <v>2127</v>
      </c>
      <c r="B359" s="2"/>
      <c r="C359" s="2"/>
      <c r="D359" s="1" t="s">
        <v>43</v>
      </c>
      <c r="E359" s="2">
        <v>1995</v>
      </c>
      <c r="F359" s="2" t="s">
        <v>280</v>
      </c>
      <c r="G359" s="1" t="s">
        <v>580</v>
      </c>
      <c r="H359" s="2" t="s">
        <v>8</v>
      </c>
      <c r="K359" s="2" t="s">
        <v>1489</v>
      </c>
      <c r="L359" s="2"/>
      <c r="M359" s="2"/>
      <c r="N359" s="2">
        <v>32</v>
      </c>
      <c r="O359" s="2"/>
      <c r="P359" s="2">
        <f>COUNTA(Tabela1[[#This Row],[AFI]:[ICM]])</f>
        <v>2</v>
      </c>
    </row>
    <row r="360" spans="1:16">
      <c r="A360" s="1" t="s">
        <v>581</v>
      </c>
      <c r="B360" s="2"/>
      <c r="C360" s="2"/>
      <c r="D360" s="1" t="s">
        <v>28</v>
      </c>
      <c r="E360" s="2">
        <v>1995</v>
      </c>
      <c r="F360" s="2" t="s">
        <v>280</v>
      </c>
      <c r="G360" s="1" t="s">
        <v>582</v>
      </c>
      <c r="H360" s="2" t="s">
        <v>4</v>
      </c>
      <c r="L360" s="2"/>
      <c r="M360" s="2">
        <v>1996</v>
      </c>
      <c r="N360" s="2"/>
      <c r="O360" s="7"/>
      <c r="P360" s="2">
        <f>COUNTA(Tabela1[[#This Row],[AFI]:[ICM]])</f>
        <v>1</v>
      </c>
    </row>
    <row r="361" spans="1:16">
      <c r="A361" s="1" t="s">
        <v>583</v>
      </c>
      <c r="B361" s="2"/>
      <c r="C361" s="2"/>
      <c r="D361" s="1" t="s">
        <v>213</v>
      </c>
      <c r="E361" s="2">
        <v>1995</v>
      </c>
      <c r="F361" s="2" t="s">
        <v>280</v>
      </c>
      <c r="G361" s="1" t="s">
        <v>584</v>
      </c>
      <c r="H361" s="2" t="s">
        <v>4</v>
      </c>
      <c r="K361" s="2" t="s">
        <v>1489</v>
      </c>
      <c r="L361" s="2"/>
      <c r="M361" s="2"/>
      <c r="N361" s="2"/>
      <c r="O361" s="2"/>
      <c r="P361" s="2">
        <f>COUNTA(Tabela1[[#This Row],[AFI]:[ICM]])</f>
        <v>1</v>
      </c>
    </row>
    <row r="362" spans="1:16">
      <c r="A362" s="1" t="s">
        <v>1340</v>
      </c>
      <c r="B362" s="2"/>
      <c r="C362" s="2"/>
      <c r="D362" s="1" t="s">
        <v>61</v>
      </c>
      <c r="E362" s="2">
        <v>1995</v>
      </c>
      <c r="F362" s="2" t="s">
        <v>280</v>
      </c>
      <c r="G362" s="1" t="s">
        <v>1591</v>
      </c>
      <c r="H362" s="2" t="s">
        <v>8</v>
      </c>
      <c r="K362" s="2" t="s">
        <v>1488</v>
      </c>
      <c r="L362" s="2"/>
      <c r="M362" s="2"/>
      <c r="N362" s="2">
        <v>20</v>
      </c>
      <c r="O362" s="7">
        <v>32</v>
      </c>
      <c r="P362" s="2">
        <f>COUNTA(Tabela1[[#This Row],[AFI]:[ICM]])</f>
        <v>3</v>
      </c>
    </row>
    <row r="363" spans="1:16">
      <c r="A363" s="1" t="s">
        <v>1163</v>
      </c>
      <c r="B363" s="2"/>
      <c r="C363" s="2"/>
      <c r="D363" s="1" t="s">
        <v>1638</v>
      </c>
      <c r="E363" s="2">
        <v>1995</v>
      </c>
      <c r="F363" s="2" t="s">
        <v>280</v>
      </c>
      <c r="G363" s="1" t="s">
        <v>1163</v>
      </c>
      <c r="H363" s="2" t="s">
        <v>0</v>
      </c>
      <c r="I363" s="2" t="s">
        <v>1163</v>
      </c>
      <c r="J363" s="2">
        <v>99</v>
      </c>
      <c r="L363" s="2"/>
      <c r="M363" s="2"/>
      <c r="N363" s="2">
        <v>81</v>
      </c>
      <c r="O363" s="2">
        <v>4</v>
      </c>
      <c r="P363" s="2">
        <f>COUNTA(Tabela1[[#This Row],[AFI]:[ICM]])</f>
        <v>3</v>
      </c>
    </row>
    <row r="364" spans="1:16">
      <c r="A364" s="1" t="s">
        <v>585</v>
      </c>
      <c r="B364" s="2"/>
      <c r="C364" s="2"/>
      <c r="D364" s="1" t="s">
        <v>74</v>
      </c>
      <c r="E364" s="2">
        <v>1995</v>
      </c>
      <c r="F364" s="2" t="s">
        <v>1500</v>
      </c>
      <c r="G364" s="31" t="s">
        <v>586</v>
      </c>
      <c r="H364" s="2" t="s">
        <v>4</v>
      </c>
      <c r="K364" s="2" t="s">
        <v>1488</v>
      </c>
      <c r="L364" s="2"/>
      <c r="M364" s="2"/>
      <c r="N364" s="2"/>
      <c r="O364" s="2"/>
      <c r="P364" s="2">
        <f>COUNTA(Tabela1[[#This Row],[AFI]:[ICM]])</f>
        <v>1</v>
      </c>
    </row>
    <row r="365" spans="1:16">
      <c r="A365" s="1" t="s">
        <v>1368</v>
      </c>
      <c r="B365" s="2"/>
      <c r="C365" s="2"/>
      <c r="D365" s="1" t="s">
        <v>1565</v>
      </c>
      <c r="E365" s="2">
        <v>1994</v>
      </c>
      <c r="F365" s="2" t="s">
        <v>1456</v>
      </c>
      <c r="G365" s="1" t="s">
        <v>1368</v>
      </c>
      <c r="H365" s="2" t="s">
        <v>2</v>
      </c>
      <c r="L365" s="2"/>
      <c r="M365" s="7"/>
      <c r="N365" s="2"/>
      <c r="O365" s="2"/>
      <c r="P365" s="2">
        <f>COUNTA(Tabela1[[#This Row],[AFI]:[ICM]])</f>
        <v>0</v>
      </c>
    </row>
    <row r="366" spans="1:16">
      <c r="A366" s="1" t="s">
        <v>587</v>
      </c>
      <c r="B366" s="2"/>
      <c r="C366" s="2"/>
      <c r="D366" s="1" t="s">
        <v>192</v>
      </c>
      <c r="E366" s="2">
        <v>1994</v>
      </c>
      <c r="F366" s="2" t="s">
        <v>280</v>
      </c>
      <c r="G366" s="1" t="s">
        <v>588</v>
      </c>
      <c r="H366" s="2" t="s">
        <v>8</v>
      </c>
      <c r="K366" s="2" t="s">
        <v>1489</v>
      </c>
      <c r="L366" s="2"/>
      <c r="M366" s="2"/>
      <c r="N366" s="2"/>
      <c r="O366" s="2"/>
      <c r="P366" s="2">
        <f>COUNTA(Tabela1[[#This Row],[AFI]:[ICM]])</f>
        <v>1</v>
      </c>
    </row>
    <row r="367" spans="1:16">
      <c r="A367" s="1" t="s">
        <v>1975</v>
      </c>
      <c r="B367" s="2"/>
      <c r="C367" s="2"/>
      <c r="D367" s="1" t="s">
        <v>57</v>
      </c>
      <c r="E367" s="2">
        <v>1994</v>
      </c>
      <c r="F367" s="2" t="s">
        <v>280</v>
      </c>
      <c r="G367" s="1" t="s">
        <v>1976</v>
      </c>
      <c r="H367" s="2" t="s">
        <v>9</v>
      </c>
      <c r="K367" s="2" t="s">
        <v>1489</v>
      </c>
      <c r="L367" s="2"/>
      <c r="M367" s="2"/>
      <c r="N367" s="2"/>
      <c r="O367" s="7"/>
      <c r="P367" s="2">
        <f>COUNTA(Tabela1[[#This Row],[AFI]:[ICM]])</f>
        <v>1</v>
      </c>
    </row>
    <row r="368" spans="1:16">
      <c r="A368" s="1" t="s">
        <v>589</v>
      </c>
      <c r="B368" s="2"/>
      <c r="C368" s="2"/>
      <c r="D368" s="1" t="s">
        <v>185</v>
      </c>
      <c r="E368" s="2">
        <v>1994</v>
      </c>
      <c r="F368" s="2" t="s">
        <v>280</v>
      </c>
      <c r="G368" s="1" t="s">
        <v>590</v>
      </c>
      <c r="H368" s="2" t="s">
        <v>10</v>
      </c>
      <c r="K368" s="2" t="s">
        <v>1489</v>
      </c>
      <c r="L368" s="2"/>
      <c r="M368" s="2"/>
      <c r="N368" s="2"/>
      <c r="O368" s="2"/>
      <c r="P368" s="2">
        <f>COUNTA(Tabela1[[#This Row],[AFI]:[ICM]])</f>
        <v>1</v>
      </c>
    </row>
    <row r="369" spans="1:16">
      <c r="A369" s="1" t="s">
        <v>1330</v>
      </c>
      <c r="B369" s="2"/>
      <c r="C369" s="2"/>
      <c r="D369" s="1" t="s">
        <v>222</v>
      </c>
      <c r="E369" s="2">
        <v>1994</v>
      </c>
      <c r="F369" s="2" t="s">
        <v>280</v>
      </c>
      <c r="G369" s="1" t="s">
        <v>591</v>
      </c>
      <c r="H369" s="2" t="s">
        <v>4</v>
      </c>
      <c r="J369" s="2">
        <v>76</v>
      </c>
      <c r="K369" s="2" t="s">
        <v>1488</v>
      </c>
      <c r="L369" s="2">
        <v>1995</v>
      </c>
      <c r="M369" s="2">
        <v>1995</v>
      </c>
      <c r="N369" s="2">
        <v>12</v>
      </c>
      <c r="O369" s="2">
        <v>2</v>
      </c>
      <c r="P369" s="2">
        <f>COUNTA(Tabela1[[#This Row],[AFI]:[ICM]])</f>
        <v>6</v>
      </c>
    </row>
    <row r="370" spans="1:16">
      <c r="A370" s="1" t="s">
        <v>592</v>
      </c>
      <c r="B370" s="2"/>
      <c r="C370" s="2"/>
      <c r="D370" s="1" t="s">
        <v>160</v>
      </c>
      <c r="E370" s="2">
        <v>1994</v>
      </c>
      <c r="F370" s="2" t="s">
        <v>280</v>
      </c>
      <c r="G370" s="1" t="s">
        <v>593</v>
      </c>
      <c r="H370" s="2" t="s">
        <v>4</v>
      </c>
      <c r="K370" s="2" t="s">
        <v>1489</v>
      </c>
      <c r="L370" s="2"/>
      <c r="M370" s="2"/>
      <c r="N370" s="2">
        <v>31</v>
      </c>
      <c r="O370" s="2"/>
      <c r="P370" s="2">
        <f>COUNTA(Tabela1[[#This Row],[AFI]:[ICM]])</f>
        <v>2</v>
      </c>
    </row>
    <row r="371" spans="1:16">
      <c r="A371" s="1" t="s">
        <v>594</v>
      </c>
      <c r="B371" s="2"/>
      <c r="C371" s="2"/>
      <c r="D371" s="1" t="s">
        <v>225</v>
      </c>
      <c r="E371" s="2">
        <v>1994</v>
      </c>
      <c r="F371" s="2" t="s">
        <v>280</v>
      </c>
      <c r="G371" s="1" t="s">
        <v>595</v>
      </c>
      <c r="H371" s="2" t="s">
        <v>0</v>
      </c>
      <c r="K371" s="2" t="s">
        <v>1488</v>
      </c>
      <c r="L371" s="2"/>
      <c r="M371" s="2"/>
      <c r="N371" s="2">
        <v>34</v>
      </c>
      <c r="O371" s="2">
        <v>3</v>
      </c>
      <c r="P371" s="2">
        <f>COUNTA(Tabela1[[#This Row],[AFI]:[ICM]])</f>
        <v>3</v>
      </c>
    </row>
    <row r="372" spans="1:16">
      <c r="A372" s="1" t="s">
        <v>1341</v>
      </c>
      <c r="B372" s="2"/>
      <c r="C372" s="2"/>
      <c r="D372" s="1" t="s">
        <v>206</v>
      </c>
      <c r="E372" s="2">
        <v>1994</v>
      </c>
      <c r="F372" s="2" t="s">
        <v>280</v>
      </c>
      <c r="G372" s="1" t="s">
        <v>596</v>
      </c>
      <c r="H372" s="2" t="s">
        <v>8</v>
      </c>
      <c r="J372" s="2">
        <v>94</v>
      </c>
      <c r="K372" s="2" t="s">
        <v>1488</v>
      </c>
      <c r="L372" s="2"/>
      <c r="M372" s="2"/>
      <c r="N372" s="2">
        <v>8</v>
      </c>
      <c r="O372" s="7">
        <v>12</v>
      </c>
      <c r="P372" s="2">
        <f>COUNTA(Tabela1[[#This Row],[AFI]:[ICM]])</f>
        <v>4</v>
      </c>
    </row>
    <row r="373" spans="1:16">
      <c r="A373" s="1" t="s">
        <v>1827</v>
      </c>
      <c r="B373" s="2"/>
      <c r="C373" s="2"/>
      <c r="D373" s="1" t="s">
        <v>182</v>
      </c>
      <c r="E373" s="2">
        <v>1994</v>
      </c>
      <c r="F373" s="2" t="s">
        <v>280</v>
      </c>
      <c r="G373" s="1" t="s">
        <v>1828</v>
      </c>
      <c r="H373" s="2" t="s">
        <v>2</v>
      </c>
      <c r="L373" s="2"/>
      <c r="M373" s="2"/>
      <c r="N373" s="2"/>
      <c r="O373" s="7"/>
      <c r="P373" s="2">
        <f>COUNTA(Tabela1[[#This Row],[AFI]:[ICM]])</f>
        <v>0</v>
      </c>
    </row>
    <row r="374" spans="1:16">
      <c r="A374" s="1" t="s">
        <v>597</v>
      </c>
      <c r="B374" s="2"/>
      <c r="C374" s="2"/>
      <c r="D374" s="1" t="s">
        <v>82</v>
      </c>
      <c r="E374" s="2">
        <v>1994</v>
      </c>
      <c r="F374" s="2" t="s">
        <v>280</v>
      </c>
      <c r="G374" s="1" t="s">
        <v>598</v>
      </c>
      <c r="H374" s="2" t="s">
        <v>4</v>
      </c>
      <c r="J374" s="2">
        <v>72</v>
      </c>
      <c r="K374" s="2" t="s">
        <v>1488</v>
      </c>
      <c r="L374" s="2"/>
      <c r="M374" s="2"/>
      <c r="N374" s="2">
        <v>1</v>
      </c>
      <c r="O374" s="2">
        <v>25</v>
      </c>
      <c r="P374" s="7">
        <f>COUNTA(Tabela1[[#This Row],[AFI]:[ICM]])</f>
        <v>4</v>
      </c>
    </row>
    <row r="375" spans="1:16">
      <c r="A375" s="1" t="s">
        <v>599</v>
      </c>
      <c r="B375" s="2"/>
      <c r="C375" s="2"/>
      <c r="D375" s="1" t="s">
        <v>243</v>
      </c>
      <c r="E375" s="2">
        <v>1993</v>
      </c>
      <c r="F375" s="2" t="s">
        <v>280</v>
      </c>
      <c r="G375" s="1" t="s">
        <v>600</v>
      </c>
      <c r="H375" s="2" t="s">
        <v>6</v>
      </c>
      <c r="J375" s="2">
        <v>8</v>
      </c>
      <c r="K375" s="2" t="s">
        <v>1488</v>
      </c>
      <c r="L375" s="2">
        <v>1994</v>
      </c>
      <c r="M375" s="2">
        <v>1994</v>
      </c>
      <c r="N375" s="2">
        <v>6</v>
      </c>
      <c r="O375" s="7">
        <v>71</v>
      </c>
      <c r="P375" s="2">
        <f>COUNTA(Tabela1[[#This Row],[AFI]:[ICM]])</f>
        <v>6</v>
      </c>
    </row>
    <row r="376" spans="1:16">
      <c r="A376" s="1" t="s">
        <v>1698</v>
      </c>
      <c r="B376" s="2"/>
      <c r="C376" s="2"/>
      <c r="D376" s="1" t="s">
        <v>1699</v>
      </c>
      <c r="E376" s="2">
        <v>1993</v>
      </c>
      <c r="F376" s="2" t="s">
        <v>374</v>
      </c>
      <c r="G376" s="1" t="s">
        <v>1700</v>
      </c>
      <c r="H376" s="2" t="s">
        <v>4</v>
      </c>
      <c r="L376" s="2"/>
      <c r="M376" s="2"/>
      <c r="N376" s="2"/>
      <c r="O376" s="2"/>
      <c r="P376" s="2">
        <f>COUNTA(Tabela1[[#This Row],[AFI]:[ICM]])</f>
        <v>0</v>
      </c>
    </row>
    <row r="377" spans="1:16">
      <c r="A377" s="1" t="s">
        <v>601</v>
      </c>
      <c r="B377" s="2"/>
      <c r="C377" s="2"/>
      <c r="D377" s="1" t="s">
        <v>116</v>
      </c>
      <c r="E377" s="2">
        <v>1993</v>
      </c>
      <c r="F377" s="2" t="s">
        <v>602</v>
      </c>
      <c r="G377" s="1" t="s">
        <v>603</v>
      </c>
      <c r="H377" s="2" t="s">
        <v>4</v>
      </c>
      <c r="K377" s="2" t="s">
        <v>1488</v>
      </c>
      <c r="L377" s="2"/>
      <c r="M377" s="2"/>
      <c r="N377" s="2">
        <v>186</v>
      </c>
      <c r="O377" s="2"/>
      <c r="P377" s="2">
        <f>COUNTA(Tabela1[[#This Row],[AFI]:[ICM]])</f>
        <v>2</v>
      </c>
    </row>
    <row r="378" spans="1:16">
      <c r="A378" s="1" t="s">
        <v>604</v>
      </c>
      <c r="B378" s="2"/>
      <c r="C378" s="2"/>
      <c r="D378" s="1" t="s">
        <v>101</v>
      </c>
      <c r="E378" s="2">
        <v>1993</v>
      </c>
      <c r="F378" s="2" t="s">
        <v>280</v>
      </c>
      <c r="G378" s="1" t="s">
        <v>1593</v>
      </c>
      <c r="H378" s="2" t="s">
        <v>2</v>
      </c>
      <c r="K378" s="2" t="s">
        <v>1488</v>
      </c>
      <c r="L378" s="2"/>
      <c r="M378" s="2"/>
      <c r="N378" s="2"/>
      <c r="O378" s="2">
        <v>95</v>
      </c>
      <c r="P378" s="2">
        <f>COUNTA(Tabela1[[#This Row],[AFI]:[ICM]])</f>
        <v>2</v>
      </c>
    </row>
    <row r="379" spans="1:16">
      <c r="A379" s="1" t="s">
        <v>1435</v>
      </c>
      <c r="B379" s="2"/>
      <c r="C379" s="2"/>
      <c r="D379" s="1" t="s">
        <v>243</v>
      </c>
      <c r="E379" s="2">
        <v>1993</v>
      </c>
      <c r="F379" s="2" t="s">
        <v>280</v>
      </c>
      <c r="G379" s="1" t="s">
        <v>1588</v>
      </c>
      <c r="H379" s="2" t="s">
        <v>1</v>
      </c>
      <c r="I379" s="2" t="s">
        <v>1588</v>
      </c>
      <c r="K379" s="2" t="s">
        <v>1489</v>
      </c>
      <c r="L379" s="2"/>
      <c r="M379" s="2"/>
      <c r="N379" s="2">
        <v>166</v>
      </c>
      <c r="O379" s="2">
        <v>20</v>
      </c>
      <c r="P379" s="2">
        <f>COUNTA(Tabela1[[#This Row],[AFI]:[ICM]])</f>
        <v>3</v>
      </c>
    </row>
    <row r="380" spans="1:16">
      <c r="A380" s="1" t="s">
        <v>605</v>
      </c>
      <c r="B380" s="2"/>
      <c r="C380" s="2"/>
      <c r="D380" s="1" t="s">
        <v>268</v>
      </c>
      <c r="E380" s="2">
        <v>1993</v>
      </c>
      <c r="F380" s="2" t="s">
        <v>280</v>
      </c>
      <c r="G380" s="1" t="s">
        <v>606</v>
      </c>
      <c r="H380" s="2" t="s">
        <v>9</v>
      </c>
      <c r="K380" s="2" t="s">
        <v>1489</v>
      </c>
      <c r="L380" s="2"/>
      <c r="M380" s="7"/>
      <c r="N380" s="2"/>
      <c r="O380" s="2"/>
      <c r="P380" s="2">
        <f>COUNTA(Tabela1[[#This Row],[AFI]:[ICM]])</f>
        <v>1</v>
      </c>
    </row>
    <row r="381" spans="1:16">
      <c r="A381" s="1" t="s">
        <v>607</v>
      </c>
      <c r="B381" s="2"/>
      <c r="C381" s="2"/>
      <c r="D381" s="1" t="s">
        <v>24</v>
      </c>
      <c r="E381" s="2">
        <v>1993</v>
      </c>
      <c r="F381" s="2" t="s">
        <v>280</v>
      </c>
      <c r="G381" s="1" t="s">
        <v>608</v>
      </c>
      <c r="H381" s="2" t="s">
        <v>8</v>
      </c>
      <c r="K381" s="2" t="s">
        <v>1488</v>
      </c>
      <c r="L381" s="2"/>
      <c r="M381" s="2"/>
      <c r="N381" s="2"/>
      <c r="O381" s="2"/>
      <c r="P381" s="2">
        <f>COUNTA(Tabela1[[#This Row],[AFI]:[ICM]])</f>
        <v>1</v>
      </c>
    </row>
    <row r="382" spans="1:16">
      <c r="A382" s="1" t="s">
        <v>609</v>
      </c>
      <c r="B382" s="2"/>
      <c r="C382" s="2"/>
      <c r="D382" s="1" t="s">
        <v>119</v>
      </c>
      <c r="E382" s="2">
        <v>1993</v>
      </c>
      <c r="F382" s="2" t="s">
        <v>610</v>
      </c>
      <c r="G382" s="1" t="s">
        <v>611</v>
      </c>
      <c r="H382" s="2" t="s">
        <v>4</v>
      </c>
      <c r="K382" s="2" t="s">
        <v>1489</v>
      </c>
      <c r="L382" s="2"/>
      <c r="M382" s="2"/>
      <c r="N382" s="2"/>
      <c r="O382" s="2"/>
      <c r="P382" s="2">
        <f>COUNTA(Tabela1[[#This Row],[AFI]:[ICM]])</f>
        <v>1</v>
      </c>
    </row>
    <row r="383" spans="1:16">
      <c r="A383" s="1" t="s">
        <v>612</v>
      </c>
      <c r="B383" s="2"/>
      <c r="C383" s="2"/>
      <c r="D383" s="1" t="s">
        <v>126</v>
      </c>
      <c r="E383" s="2">
        <v>1993</v>
      </c>
      <c r="F383" s="2" t="s">
        <v>280</v>
      </c>
      <c r="G383" s="1" t="s">
        <v>613</v>
      </c>
      <c r="H383" s="2" t="s">
        <v>4</v>
      </c>
      <c r="K383" s="2" t="s">
        <v>1489</v>
      </c>
      <c r="L383" s="2"/>
      <c r="M383" s="2"/>
      <c r="N383" s="2"/>
      <c r="O383" s="2"/>
      <c r="P383" s="2">
        <f>COUNTA(Tabela1[[#This Row],[AFI]:[ICM]])</f>
        <v>1</v>
      </c>
    </row>
    <row r="384" spans="1:16">
      <c r="A384" s="1" t="s">
        <v>614</v>
      </c>
      <c r="B384" s="2"/>
      <c r="C384" s="2"/>
      <c r="D384" s="1" t="s">
        <v>114</v>
      </c>
      <c r="E384" s="2">
        <v>1993</v>
      </c>
      <c r="F384" s="2" t="s">
        <v>280</v>
      </c>
      <c r="G384" s="31" t="s">
        <v>615</v>
      </c>
      <c r="H384" s="2" t="s">
        <v>4</v>
      </c>
      <c r="K384" s="2" t="s">
        <v>1488</v>
      </c>
      <c r="L384" s="2"/>
      <c r="M384" s="2"/>
      <c r="N384" s="2"/>
      <c r="O384" s="2"/>
      <c r="P384" s="2">
        <f>COUNTA(Tabela1[[#This Row],[AFI]:[ICM]])</f>
        <v>1</v>
      </c>
    </row>
    <row r="385" spans="1:16">
      <c r="A385" s="1" t="s">
        <v>616</v>
      </c>
      <c r="B385" s="2"/>
      <c r="C385" s="2"/>
      <c r="D385" s="1" t="s">
        <v>235</v>
      </c>
      <c r="E385" s="2">
        <v>1992</v>
      </c>
      <c r="F385" s="2" t="s">
        <v>280</v>
      </c>
      <c r="G385" s="1" t="s">
        <v>617</v>
      </c>
      <c r="H385" s="2" t="s">
        <v>4</v>
      </c>
      <c r="K385" s="2" t="s">
        <v>1489</v>
      </c>
      <c r="L385" s="2"/>
      <c r="M385" s="2"/>
      <c r="N385" s="2"/>
      <c r="O385" s="2"/>
      <c r="P385" s="2">
        <f>COUNTA(Tabela1[[#This Row],[AFI]:[ICM]])</f>
        <v>1</v>
      </c>
    </row>
    <row r="386" spans="1:16">
      <c r="A386" s="1" t="s">
        <v>1605</v>
      </c>
      <c r="B386" s="2"/>
      <c r="C386" s="2"/>
      <c r="D386" s="1" t="s">
        <v>1646</v>
      </c>
      <c r="E386" s="2">
        <v>1992</v>
      </c>
      <c r="F386" s="2" t="s">
        <v>280</v>
      </c>
      <c r="G386" s="1" t="s">
        <v>1605</v>
      </c>
      <c r="H386" s="2" t="s">
        <v>0</v>
      </c>
      <c r="L386" s="2"/>
      <c r="M386" s="2"/>
      <c r="N386" s="2">
        <v>249</v>
      </c>
      <c r="O386" s="2">
        <v>47</v>
      </c>
      <c r="P386" s="2">
        <f>COUNTA(Tabela1[[#This Row],[AFI]:[ICM]])</f>
        <v>2</v>
      </c>
    </row>
    <row r="387" spans="1:16">
      <c r="A387" s="1" t="s">
        <v>618</v>
      </c>
      <c r="B387" s="2"/>
      <c r="C387" s="2"/>
      <c r="D387" s="1" t="s">
        <v>206</v>
      </c>
      <c r="E387" s="2">
        <v>1992</v>
      </c>
      <c r="F387" s="2" t="s">
        <v>280</v>
      </c>
      <c r="G387" s="31" t="s">
        <v>619</v>
      </c>
      <c r="H387" s="2" t="s">
        <v>8</v>
      </c>
      <c r="K387" s="2" t="s">
        <v>1488</v>
      </c>
      <c r="L387" s="2"/>
      <c r="M387" s="2"/>
      <c r="N387" s="2">
        <v>89</v>
      </c>
      <c r="O387" s="2">
        <v>62</v>
      </c>
      <c r="P387" s="2">
        <f>COUNTA(Tabela1[[#This Row],[AFI]:[ICM]])</f>
        <v>3</v>
      </c>
    </row>
    <row r="388" spans="1:16">
      <c r="A388" s="1" t="s">
        <v>620</v>
      </c>
      <c r="B388" s="2"/>
      <c r="C388" s="2"/>
      <c r="D388" s="1" t="s">
        <v>79</v>
      </c>
      <c r="E388" s="2">
        <v>1992</v>
      </c>
      <c r="F388" s="2" t="s">
        <v>280</v>
      </c>
      <c r="G388" s="31" t="s">
        <v>621</v>
      </c>
      <c r="H388" s="2" t="s">
        <v>10</v>
      </c>
      <c r="K388" s="2" t="s">
        <v>1488</v>
      </c>
      <c r="L388" s="2"/>
      <c r="M388" s="2"/>
      <c r="N388" s="2"/>
      <c r="O388" s="2"/>
      <c r="P388" s="2">
        <f>COUNTA(Tabela1[[#This Row],[AFI]:[ICM]])</f>
        <v>1</v>
      </c>
    </row>
    <row r="389" spans="1:16">
      <c r="A389" s="1" t="s">
        <v>622</v>
      </c>
      <c r="B389" s="2"/>
      <c r="C389" s="2"/>
      <c r="D389" s="1" t="s">
        <v>197</v>
      </c>
      <c r="E389" s="2">
        <v>1992</v>
      </c>
      <c r="F389" s="2" t="s">
        <v>280</v>
      </c>
      <c r="G389" s="1" t="s">
        <v>623</v>
      </c>
      <c r="H389" s="2" t="s">
        <v>9</v>
      </c>
      <c r="K389" s="2" t="s">
        <v>1489</v>
      </c>
      <c r="L389" s="2"/>
      <c r="M389" s="2"/>
      <c r="N389" s="2"/>
      <c r="O389" s="2"/>
      <c r="P389" s="2">
        <f>COUNTA(Tabela1[[#This Row],[AFI]:[ICM]])</f>
        <v>1</v>
      </c>
    </row>
    <row r="390" spans="1:16">
      <c r="A390" s="1" t="s">
        <v>1993</v>
      </c>
      <c r="B390" s="2"/>
      <c r="C390" s="2"/>
      <c r="D390" s="1" t="s">
        <v>1994</v>
      </c>
      <c r="E390" s="2">
        <v>1992</v>
      </c>
      <c r="F390" s="2" t="s">
        <v>280</v>
      </c>
      <c r="G390" s="31" t="s">
        <v>1995</v>
      </c>
      <c r="H390" s="2" t="s">
        <v>2</v>
      </c>
      <c r="L390" s="2"/>
      <c r="M390" s="2"/>
      <c r="N390" s="2"/>
      <c r="O390" s="2"/>
      <c r="P390" s="2">
        <f>COUNTA(Tabela1[[#This Row],[AFI]:[ICM]])</f>
        <v>0</v>
      </c>
    </row>
    <row r="391" spans="1:16">
      <c r="A391" s="1" t="s">
        <v>624</v>
      </c>
      <c r="B391" s="2"/>
      <c r="C391" s="2"/>
      <c r="D391" s="1" t="s">
        <v>146</v>
      </c>
      <c r="E391" s="2">
        <v>1992</v>
      </c>
      <c r="F391" s="2" t="s">
        <v>280</v>
      </c>
      <c r="G391" s="1" t="s">
        <v>625</v>
      </c>
      <c r="H391" s="2" t="s">
        <v>6</v>
      </c>
      <c r="K391" s="2" t="s">
        <v>1488</v>
      </c>
      <c r="L391" s="2"/>
      <c r="M391" s="2"/>
      <c r="N391" s="2"/>
      <c r="O391" s="2"/>
      <c r="P391" s="7">
        <f>COUNTA(Tabela1[[#This Row],[AFI]:[ICM]])</f>
        <v>1</v>
      </c>
    </row>
    <row r="392" spans="1:16">
      <c r="A392" s="1" t="s">
        <v>1806</v>
      </c>
      <c r="B392" s="2"/>
      <c r="C392" s="2"/>
      <c r="D392" s="1" t="s">
        <v>217</v>
      </c>
      <c r="E392" s="2">
        <v>1992</v>
      </c>
      <c r="F392" s="2" t="s">
        <v>280</v>
      </c>
      <c r="G392" s="1" t="s">
        <v>1807</v>
      </c>
      <c r="H392" s="2" t="s">
        <v>2</v>
      </c>
      <c r="L392" s="2"/>
      <c r="M392" s="2"/>
      <c r="N392" s="2"/>
      <c r="O392" s="7"/>
      <c r="P392" s="2">
        <f>COUNTA(Tabela1[[#This Row],[AFI]:[ICM]])</f>
        <v>0</v>
      </c>
    </row>
    <row r="393" spans="1:16">
      <c r="A393" s="1" t="s">
        <v>626</v>
      </c>
      <c r="B393" s="2"/>
      <c r="C393" s="2"/>
      <c r="D393" s="1" t="s">
        <v>53</v>
      </c>
      <c r="E393" s="2">
        <v>1992</v>
      </c>
      <c r="F393" s="2" t="s">
        <v>280</v>
      </c>
      <c r="G393" s="1" t="s">
        <v>627</v>
      </c>
      <c r="H393" s="2" t="s">
        <v>11</v>
      </c>
      <c r="J393" s="2">
        <v>68</v>
      </c>
      <c r="K393" s="2" t="s">
        <v>1488</v>
      </c>
      <c r="L393" s="2">
        <v>1993</v>
      </c>
      <c r="M393" s="2"/>
      <c r="N393" s="2">
        <v>133</v>
      </c>
      <c r="O393" s="2"/>
      <c r="P393" s="2">
        <f>COUNTA(Tabela1[[#This Row],[AFI]:[ICM]])</f>
        <v>4</v>
      </c>
    </row>
    <row r="394" spans="1:16">
      <c r="A394" s="1" t="s">
        <v>628</v>
      </c>
      <c r="B394" s="2"/>
      <c r="C394" s="2"/>
      <c r="D394" s="1" t="s">
        <v>166</v>
      </c>
      <c r="E394" s="2">
        <v>1992</v>
      </c>
      <c r="F394" s="2" t="s">
        <v>280</v>
      </c>
      <c r="G394" s="1" t="s">
        <v>629</v>
      </c>
      <c r="H394" s="2" t="s">
        <v>4</v>
      </c>
      <c r="K394" s="2" t="s">
        <v>1488</v>
      </c>
      <c r="L394" s="2"/>
      <c r="M394" s="2">
        <v>1993</v>
      </c>
      <c r="N394" s="2"/>
      <c r="O394" s="2"/>
      <c r="P394" s="2">
        <f>COUNTA(Tabela1[[#This Row],[AFI]:[ICM]])</f>
        <v>2</v>
      </c>
    </row>
    <row r="395" spans="1:16">
      <c r="A395" s="1" t="s">
        <v>630</v>
      </c>
      <c r="B395" s="2"/>
      <c r="C395" s="2"/>
      <c r="D395" s="1" t="s">
        <v>114</v>
      </c>
      <c r="E395" s="2">
        <v>1992</v>
      </c>
      <c r="F395" s="2" t="s">
        <v>280</v>
      </c>
      <c r="G395" s="1" t="s">
        <v>631</v>
      </c>
      <c r="H395" s="2" t="s">
        <v>4</v>
      </c>
      <c r="K395" s="2" t="s">
        <v>1489</v>
      </c>
      <c r="L395" s="2"/>
      <c r="M395" s="2"/>
      <c r="N395" s="2"/>
      <c r="O395" s="2"/>
      <c r="P395" s="7">
        <f>COUNTA(Tabela1[[#This Row],[AFI]:[ICM]])</f>
        <v>1</v>
      </c>
    </row>
    <row r="396" spans="1:16">
      <c r="A396" s="1" t="s">
        <v>632</v>
      </c>
      <c r="B396" s="2"/>
      <c r="C396" s="2"/>
      <c r="D396" s="1" t="s">
        <v>185</v>
      </c>
      <c r="E396" s="2">
        <v>1992</v>
      </c>
      <c r="F396" s="2" t="s">
        <v>280</v>
      </c>
      <c r="G396" s="1" t="s">
        <v>633</v>
      </c>
      <c r="H396" s="2" t="s">
        <v>4</v>
      </c>
      <c r="L396" s="2"/>
      <c r="M396" s="2"/>
      <c r="N396" s="2"/>
      <c r="O396" s="7"/>
      <c r="P396" s="2">
        <f>COUNTA(Tabela1[[#This Row],[AFI]:[ICM]])</f>
        <v>0</v>
      </c>
    </row>
    <row r="397" spans="1:16">
      <c r="A397" s="1" t="s">
        <v>1359</v>
      </c>
      <c r="B397" s="2"/>
      <c r="C397" s="2"/>
      <c r="D397" s="1" t="s">
        <v>1584</v>
      </c>
      <c r="E397" s="2">
        <v>1991</v>
      </c>
      <c r="F397" s="2" t="s">
        <v>280</v>
      </c>
      <c r="G397" s="1" t="s">
        <v>1583</v>
      </c>
      <c r="H397" s="2" t="s">
        <v>0</v>
      </c>
      <c r="L397" s="2"/>
      <c r="M397" s="2"/>
      <c r="N397" s="2"/>
      <c r="O397" s="7">
        <v>38</v>
      </c>
      <c r="P397" s="2">
        <f>COUNTA(Tabela1[[#This Row],[AFI]:[ICM]])</f>
        <v>1</v>
      </c>
    </row>
    <row r="398" spans="1:16">
      <c r="A398" s="1" t="s">
        <v>1720</v>
      </c>
      <c r="B398" s="2"/>
      <c r="C398" s="2"/>
      <c r="D398" s="1" t="s">
        <v>1721</v>
      </c>
      <c r="E398" s="2">
        <v>1991</v>
      </c>
      <c r="F398" s="2" t="s">
        <v>280</v>
      </c>
      <c r="G398" s="1" t="s">
        <v>1720</v>
      </c>
      <c r="H398" s="2" t="s">
        <v>3</v>
      </c>
      <c r="L398" s="2"/>
      <c r="M398" s="2"/>
      <c r="N398" s="2"/>
      <c r="O398" s="2"/>
      <c r="P398" s="2">
        <f>COUNTA(Tabela1[[#This Row],[AFI]:[ICM]])</f>
        <v>0</v>
      </c>
    </row>
    <row r="399" spans="1:16">
      <c r="A399" s="1" t="s">
        <v>1722</v>
      </c>
      <c r="B399" s="2"/>
      <c r="C399" s="2"/>
      <c r="D399" s="1" t="s">
        <v>1273</v>
      </c>
      <c r="E399" s="2">
        <v>1991</v>
      </c>
      <c r="F399" s="2" t="s">
        <v>280</v>
      </c>
      <c r="G399" s="1" t="s">
        <v>1722</v>
      </c>
      <c r="H399" s="2" t="s">
        <v>2</v>
      </c>
      <c r="L399" s="2"/>
      <c r="M399" s="2"/>
      <c r="N399" s="2"/>
      <c r="O399" s="7"/>
      <c r="P399" s="2">
        <f>COUNTA(Tabela1[[#This Row],[AFI]:[ICM]])</f>
        <v>0</v>
      </c>
    </row>
    <row r="400" spans="1:16">
      <c r="A400" s="1" t="s">
        <v>1289</v>
      </c>
      <c r="B400" s="2"/>
      <c r="C400" s="2"/>
      <c r="D400" s="1" t="s">
        <v>32</v>
      </c>
      <c r="E400" s="2">
        <v>1991</v>
      </c>
      <c r="F400" s="2" t="s">
        <v>280</v>
      </c>
      <c r="G400" s="1" t="s">
        <v>1289</v>
      </c>
      <c r="H400" s="2" t="s">
        <v>4</v>
      </c>
      <c r="L400" s="2"/>
      <c r="M400" s="2">
        <v>1992</v>
      </c>
      <c r="N400" s="2"/>
      <c r="O400" s="7"/>
      <c r="P400" s="2">
        <f>COUNTA(Tabela1[[#This Row],[AFI]:[ICM]])</f>
        <v>1</v>
      </c>
    </row>
    <row r="401" spans="1:16">
      <c r="A401" s="1" t="s">
        <v>634</v>
      </c>
      <c r="B401" s="2"/>
      <c r="C401" s="2"/>
      <c r="D401" s="1" t="s">
        <v>192</v>
      </c>
      <c r="E401" s="2">
        <v>1991</v>
      </c>
      <c r="F401" s="2" t="s">
        <v>280</v>
      </c>
      <c r="G401" s="31" t="s">
        <v>635</v>
      </c>
      <c r="H401" s="2" t="s">
        <v>4</v>
      </c>
      <c r="K401" s="2" t="s">
        <v>1489</v>
      </c>
      <c r="L401" s="2"/>
      <c r="M401" s="2"/>
      <c r="N401" s="2"/>
      <c r="O401" s="2"/>
      <c r="P401" s="2">
        <f>COUNTA(Tabela1[[#This Row],[AFI]:[ICM]])</f>
        <v>1</v>
      </c>
    </row>
    <row r="402" spans="1:16">
      <c r="A402" s="1" t="s">
        <v>636</v>
      </c>
      <c r="B402" s="2"/>
      <c r="C402" s="2"/>
      <c r="D402" s="1" t="s">
        <v>242</v>
      </c>
      <c r="E402" s="2">
        <v>1991</v>
      </c>
      <c r="F402" s="2" t="s">
        <v>280</v>
      </c>
      <c r="G402" s="1" t="s">
        <v>636</v>
      </c>
      <c r="H402" s="2" t="s">
        <v>4</v>
      </c>
      <c r="K402" s="2" t="s">
        <v>1489</v>
      </c>
      <c r="L402" s="2"/>
      <c r="M402" s="2"/>
      <c r="N402" s="2"/>
      <c r="O402" s="2"/>
      <c r="P402" s="2">
        <f>COUNTA(Tabela1[[#This Row],[AFI]:[ICM]])</f>
        <v>1</v>
      </c>
    </row>
    <row r="403" spans="1:16">
      <c r="A403" s="1" t="s">
        <v>637</v>
      </c>
      <c r="B403" s="2"/>
      <c r="C403" s="2"/>
      <c r="D403" s="1" t="s">
        <v>272</v>
      </c>
      <c r="E403" s="2">
        <v>1991</v>
      </c>
      <c r="F403" s="2" t="s">
        <v>374</v>
      </c>
      <c r="G403" s="1" t="s">
        <v>638</v>
      </c>
      <c r="H403" s="2" t="s">
        <v>4</v>
      </c>
      <c r="K403" s="2" t="s">
        <v>1489</v>
      </c>
      <c r="L403" s="2"/>
      <c r="M403" s="2"/>
      <c r="N403" s="2"/>
      <c r="O403" s="2"/>
      <c r="P403" s="2">
        <f>COUNTA(Tabela1[[#This Row],[AFI]:[ICM]])</f>
        <v>1</v>
      </c>
    </row>
    <row r="404" spans="1:16">
      <c r="A404" s="1" t="s">
        <v>1436</v>
      </c>
      <c r="B404" s="2"/>
      <c r="C404" s="2"/>
      <c r="D404" s="1" t="s">
        <v>113</v>
      </c>
      <c r="E404" s="2">
        <v>1991</v>
      </c>
      <c r="F404" s="2" t="s">
        <v>280</v>
      </c>
      <c r="G404" s="1" t="s">
        <v>1444</v>
      </c>
      <c r="H404" s="2" t="s">
        <v>5</v>
      </c>
      <c r="I404" s="2" t="s">
        <v>705</v>
      </c>
      <c r="L404" s="2"/>
      <c r="M404" s="7"/>
      <c r="N404" s="2">
        <v>37</v>
      </c>
      <c r="O404" s="2">
        <v>57</v>
      </c>
      <c r="P404" s="2">
        <f>COUNTA(Tabela1[[#This Row],[AFI]:[ICM]])</f>
        <v>2</v>
      </c>
    </row>
    <row r="405" spans="1:16">
      <c r="A405" s="1" t="s">
        <v>639</v>
      </c>
      <c r="B405" s="2"/>
      <c r="C405" s="2"/>
      <c r="D405" s="1" t="s">
        <v>139</v>
      </c>
      <c r="E405" s="2">
        <v>1991</v>
      </c>
      <c r="F405" s="2" t="s">
        <v>280</v>
      </c>
      <c r="G405" s="1" t="s">
        <v>640</v>
      </c>
      <c r="H405" s="2" t="s">
        <v>9</v>
      </c>
      <c r="J405" s="2">
        <v>74</v>
      </c>
      <c r="K405" s="2" t="s">
        <v>1488</v>
      </c>
      <c r="L405" s="2">
        <v>1992</v>
      </c>
      <c r="M405" s="2"/>
      <c r="N405" s="2">
        <v>23</v>
      </c>
      <c r="O405" s="2">
        <v>30</v>
      </c>
      <c r="P405" s="2">
        <f>COUNTA(Tabela1[[#This Row],[AFI]:[ICM]])</f>
        <v>5</v>
      </c>
    </row>
    <row r="406" spans="1:16">
      <c r="A406" s="1" t="s">
        <v>641</v>
      </c>
      <c r="B406" s="2"/>
      <c r="C406" s="2"/>
      <c r="D406" s="1" t="s">
        <v>214</v>
      </c>
      <c r="E406" s="2">
        <v>1991</v>
      </c>
      <c r="F406" s="2" t="s">
        <v>280</v>
      </c>
      <c r="G406" s="1" t="s">
        <v>641</v>
      </c>
      <c r="H406" s="2" t="s">
        <v>4</v>
      </c>
      <c r="K406" s="2" t="s">
        <v>1488</v>
      </c>
      <c r="L406" s="2"/>
      <c r="M406" s="2"/>
      <c r="N406" s="2"/>
      <c r="O406" s="2"/>
      <c r="P406" s="2">
        <f>COUNTA(Tabela1[[#This Row],[AFI]:[ICM]])</f>
        <v>1</v>
      </c>
    </row>
    <row r="407" spans="1:16" ht="13.5">
      <c r="A407" s="1" t="s">
        <v>1842</v>
      </c>
      <c r="B407" s="2"/>
      <c r="C407" s="2"/>
      <c r="D407" s="1" t="s">
        <v>1843</v>
      </c>
      <c r="E407" s="2">
        <v>1991</v>
      </c>
      <c r="F407" s="2" t="s">
        <v>280</v>
      </c>
      <c r="G407" s="26" t="s">
        <v>1844</v>
      </c>
      <c r="H407" s="2" t="s">
        <v>4</v>
      </c>
      <c r="L407" s="2"/>
      <c r="M407" s="2"/>
      <c r="N407" s="2"/>
      <c r="O407" s="2"/>
      <c r="P407" s="2">
        <f>COUNTA(Tabela1[[#This Row],[AFI]:[ICM]])</f>
        <v>0</v>
      </c>
    </row>
    <row r="408" spans="1:16">
      <c r="A408" s="1" t="s">
        <v>642</v>
      </c>
      <c r="B408" s="2"/>
      <c r="C408" s="2"/>
      <c r="D408" s="1" t="s">
        <v>134</v>
      </c>
      <c r="E408" s="2">
        <v>1990</v>
      </c>
      <c r="F408" s="2" t="s">
        <v>280</v>
      </c>
      <c r="G408" s="1" t="s">
        <v>643</v>
      </c>
      <c r="H408" s="2" t="s">
        <v>4</v>
      </c>
      <c r="K408" s="2" t="s">
        <v>1489</v>
      </c>
      <c r="L408" s="2"/>
      <c r="M408" s="2"/>
      <c r="N408" s="2"/>
      <c r="O408" s="2"/>
      <c r="P408" s="2">
        <f>COUNTA(Tabela1[[#This Row],[AFI]:[ICM]])</f>
        <v>1</v>
      </c>
    </row>
    <row r="409" spans="1:16">
      <c r="A409" s="1" t="s">
        <v>644</v>
      </c>
      <c r="B409" s="2"/>
      <c r="C409" s="2"/>
      <c r="D409" s="1" t="s">
        <v>147</v>
      </c>
      <c r="E409" s="2">
        <v>1990</v>
      </c>
      <c r="F409" s="2" t="s">
        <v>280</v>
      </c>
      <c r="G409" s="1" t="s">
        <v>2100</v>
      </c>
      <c r="H409" s="2" t="s">
        <v>11</v>
      </c>
      <c r="K409" s="2" t="s">
        <v>1488</v>
      </c>
      <c r="L409" s="2">
        <v>1991</v>
      </c>
      <c r="M409" s="2">
        <v>1991</v>
      </c>
      <c r="N409" s="2"/>
      <c r="O409" s="2"/>
      <c r="P409" s="2">
        <f>COUNTA(Tabela1[[#This Row],[AFI]:[ICM]])</f>
        <v>3</v>
      </c>
    </row>
    <row r="410" spans="1:16">
      <c r="A410" s="1" t="s">
        <v>645</v>
      </c>
      <c r="B410" s="2"/>
      <c r="C410" s="2"/>
      <c r="D410" s="1" t="s">
        <v>253</v>
      </c>
      <c r="E410" s="2">
        <v>1990</v>
      </c>
      <c r="F410" s="2" t="s">
        <v>280</v>
      </c>
      <c r="G410" s="1" t="s">
        <v>646</v>
      </c>
      <c r="H410" s="2" t="s">
        <v>2</v>
      </c>
      <c r="K410" s="2" t="s">
        <v>1489</v>
      </c>
      <c r="L410" s="2"/>
      <c r="M410" s="2"/>
      <c r="N410" s="2"/>
      <c r="O410" s="2">
        <v>99</v>
      </c>
      <c r="P410" s="2">
        <f>COUNTA(Tabela1[[#This Row],[AFI]:[ICM]])</f>
        <v>2</v>
      </c>
    </row>
    <row r="411" spans="1:16">
      <c r="A411" s="1" t="s">
        <v>1627</v>
      </c>
      <c r="B411" s="2"/>
      <c r="C411" s="2"/>
      <c r="D411" s="1" t="s">
        <v>1639</v>
      </c>
      <c r="E411" s="2">
        <v>1990</v>
      </c>
      <c r="F411" s="2" t="s">
        <v>280</v>
      </c>
      <c r="G411" s="1" t="s">
        <v>1603</v>
      </c>
      <c r="H411" s="2" t="s">
        <v>2</v>
      </c>
      <c r="L411" s="2"/>
      <c r="M411" s="2"/>
      <c r="N411" s="2"/>
      <c r="O411" s="2">
        <v>42</v>
      </c>
      <c r="P411" s="2">
        <f>COUNTA(Tabela1[[#This Row],[AFI]:[ICM]])</f>
        <v>1</v>
      </c>
    </row>
    <row r="412" spans="1:16">
      <c r="A412" s="1" t="s">
        <v>1949</v>
      </c>
      <c r="B412" s="2"/>
      <c r="C412" s="2"/>
      <c r="D412" s="1" t="s">
        <v>79</v>
      </c>
      <c r="E412" s="2">
        <v>1990</v>
      </c>
      <c r="F412" s="2" t="s">
        <v>280</v>
      </c>
      <c r="G412" s="1" t="s">
        <v>1919</v>
      </c>
      <c r="H412" s="2" t="s">
        <v>4</v>
      </c>
      <c r="I412" s="2" t="s">
        <v>825</v>
      </c>
      <c r="K412" s="2" t="s">
        <v>1489</v>
      </c>
      <c r="L412" s="2"/>
      <c r="M412" s="2"/>
      <c r="N412" s="2"/>
      <c r="O412" s="7"/>
      <c r="P412" s="2">
        <f>COUNTA(Tabela1[[#This Row],[AFI]:[ICM]])</f>
        <v>1</v>
      </c>
    </row>
    <row r="413" spans="1:16">
      <c r="A413" s="1" t="s">
        <v>647</v>
      </c>
      <c r="B413" s="2"/>
      <c r="C413" s="2"/>
      <c r="D413" s="1" t="s">
        <v>214</v>
      </c>
      <c r="E413" s="2">
        <v>1989</v>
      </c>
      <c r="F413" s="2" t="s">
        <v>280</v>
      </c>
      <c r="G413" s="1" t="s">
        <v>648</v>
      </c>
      <c r="H413" s="2" t="s">
        <v>5</v>
      </c>
      <c r="I413" s="2" t="s">
        <v>648</v>
      </c>
      <c r="K413" s="2" t="s">
        <v>1488</v>
      </c>
      <c r="L413" s="2"/>
      <c r="M413" s="2"/>
      <c r="N413" s="2">
        <v>53</v>
      </c>
      <c r="O413" s="2">
        <v>90</v>
      </c>
      <c r="P413" s="2">
        <f>COUNTA(Tabela1[[#This Row],[AFI]:[ICM]])</f>
        <v>3</v>
      </c>
    </row>
    <row r="414" spans="1:16" ht="13.5">
      <c r="A414" s="1" t="s">
        <v>1185</v>
      </c>
      <c r="B414" s="2"/>
      <c r="C414" s="2"/>
      <c r="D414" s="1" t="s">
        <v>42</v>
      </c>
      <c r="E414" s="2">
        <v>1989</v>
      </c>
      <c r="F414" s="2" t="s">
        <v>280</v>
      </c>
      <c r="G414" s="26" t="s">
        <v>2101</v>
      </c>
      <c r="H414" s="2" t="s">
        <v>4</v>
      </c>
      <c r="K414" s="2" t="s">
        <v>1489</v>
      </c>
      <c r="L414" s="2">
        <v>1990</v>
      </c>
      <c r="M414" s="2"/>
      <c r="N414" s="2"/>
      <c r="O414" s="7"/>
      <c r="P414" s="2">
        <f>COUNTA(Tabela1[[#This Row],[AFI]:[ICM]])</f>
        <v>2</v>
      </c>
    </row>
    <row r="415" spans="1:16">
      <c r="A415" s="1" t="s">
        <v>649</v>
      </c>
      <c r="B415" s="2"/>
      <c r="C415" s="2"/>
      <c r="D415" s="1" t="s">
        <v>237</v>
      </c>
      <c r="E415" s="2">
        <v>1989</v>
      </c>
      <c r="F415" s="2" t="s">
        <v>280</v>
      </c>
      <c r="G415" s="1" t="s">
        <v>650</v>
      </c>
      <c r="H415" s="2" t="s">
        <v>4</v>
      </c>
      <c r="J415" s="2">
        <v>96</v>
      </c>
      <c r="K415" s="2" t="s">
        <v>1489</v>
      </c>
      <c r="L415" s="2"/>
      <c r="M415" s="2"/>
      <c r="N415" s="2"/>
      <c r="O415" s="2"/>
      <c r="P415" s="2">
        <f>COUNTA(Tabela1[[#This Row],[AFI]:[ICM]])</f>
        <v>2</v>
      </c>
    </row>
    <row r="416" spans="1:16">
      <c r="A416" s="1" t="s">
        <v>1386</v>
      </c>
      <c r="B416" s="2"/>
      <c r="C416" s="2"/>
      <c r="D416" s="1" t="s">
        <v>243</v>
      </c>
      <c r="E416" s="2">
        <v>1989</v>
      </c>
      <c r="F416" s="2" t="s">
        <v>280</v>
      </c>
      <c r="G416" s="31" t="s">
        <v>1503</v>
      </c>
      <c r="H416" s="2" t="s">
        <v>1</v>
      </c>
      <c r="I416" s="2" t="s">
        <v>1944</v>
      </c>
      <c r="K416" s="2" t="s">
        <v>1489</v>
      </c>
      <c r="L416" s="2"/>
      <c r="M416" s="2"/>
      <c r="N416" s="2">
        <v>122</v>
      </c>
      <c r="O416" s="2">
        <v>78</v>
      </c>
      <c r="P416" s="2">
        <f>COUNTA(Tabela1[[#This Row],[AFI]:[ICM]])</f>
        <v>3</v>
      </c>
    </row>
    <row r="417" spans="1:16">
      <c r="A417" s="1" t="s">
        <v>651</v>
      </c>
      <c r="B417" s="2"/>
      <c r="C417" s="2"/>
      <c r="D417" s="1" t="s">
        <v>192</v>
      </c>
      <c r="E417" s="2">
        <v>1989</v>
      </c>
      <c r="F417" s="2" t="s">
        <v>280</v>
      </c>
      <c r="G417" s="1" t="s">
        <v>652</v>
      </c>
      <c r="H417" s="2" t="s">
        <v>6</v>
      </c>
      <c r="K417" s="2" t="s">
        <v>1488</v>
      </c>
      <c r="L417" s="2"/>
      <c r="M417" s="2">
        <v>1990</v>
      </c>
      <c r="N417" s="2"/>
      <c r="O417" s="7"/>
      <c r="P417" s="2">
        <f>COUNTA(Tabela1[[#This Row],[AFI]:[ICM]])</f>
        <v>2</v>
      </c>
    </row>
    <row r="418" spans="1:16">
      <c r="A418" s="1" t="s">
        <v>653</v>
      </c>
      <c r="B418" s="2"/>
      <c r="C418" s="2"/>
      <c r="D418" s="1" t="s">
        <v>41</v>
      </c>
      <c r="E418" s="2">
        <v>1989</v>
      </c>
      <c r="F418" s="2" t="s">
        <v>280</v>
      </c>
      <c r="G418" s="1" t="s">
        <v>654</v>
      </c>
      <c r="H418" s="2" t="s">
        <v>6</v>
      </c>
      <c r="K418" s="2" t="s">
        <v>1488</v>
      </c>
      <c r="L418" s="2"/>
      <c r="M418" s="2"/>
      <c r="N418" s="2"/>
      <c r="O418" s="2"/>
      <c r="P418" s="2">
        <f>COUNTA(Tabela1[[#This Row],[AFI]:[ICM]])</f>
        <v>1</v>
      </c>
    </row>
    <row r="419" spans="1:16">
      <c r="A419" s="1" t="s">
        <v>655</v>
      </c>
      <c r="B419" s="2"/>
      <c r="C419" s="2"/>
      <c r="D419" s="1" t="s">
        <v>202</v>
      </c>
      <c r="E419" s="2">
        <v>1989</v>
      </c>
      <c r="F419" s="2" t="s">
        <v>280</v>
      </c>
      <c r="G419" s="31" t="s">
        <v>656</v>
      </c>
      <c r="H419" s="2" t="s">
        <v>4</v>
      </c>
      <c r="K419" s="2" t="s">
        <v>1488</v>
      </c>
      <c r="L419" s="2"/>
      <c r="M419" s="2"/>
      <c r="N419" s="2">
        <v>211</v>
      </c>
      <c r="O419" s="2"/>
      <c r="P419" s="2">
        <f>COUNTA(Tabela1[[#This Row],[AFI]:[ICM]])</f>
        <v>2</v>
      </c>
    </row>
    <row r="420" spans="1:16">
      <c r="A420" s="1" t="s">
        <v>657</v>
      </c>
      <c r="B420" s="2"/>
      <c r="C420" s="2"/>
      <c r="D420" s="1" t="s">
        <v>170</v>
      </c>
      <c r="E420" s="2">
        <v>1988</v>
      </c>
      <c r="F420" s="2" t="s">
        <v>280</v>
      </c>
      <c r="G420" s="1" t="s">
        <v>658</v>
      </c>
      <c r="H420" s="2" t="s">
        <v>4</v>
      </c>
      <c r="K420" s="2" t="s">
        <v>1489</v>
      </c>
      <c r="L420" s="2"/>
      <c r="M420" s="2"/>
      <c r="N420" s="2"/>
      <c r="O420" s="2"/>
      <c r="P420" s="2">
        <f>COUNTA(Tabela1[[#This Row],[AFI]:[ICM]])</f>
        <v>1</v>
      </c>
    </row>
    <row r="421" spans="1:16">
      <c r="A421" s="1" t="s">
        <v>1701</v>
      </c>
      <c r="B421" s="2"/>
      <c r="C421" s="2"/>
      <c r="D421" s="1" t="s">
        <v>1702</v>
      </c>
      <c r="E421" s="2">
        <v>1988</v>
      </c>
      <c r="F421" s="2" t="s">
        <v>333</v>
      </c>
      <c r="G421" s="1" t="s">
        <v>1701</v>
      </c>
      <c r="H421" s="2" t="s">
        <v>0</v>
      </c>
      <c r="L421" s="2"/>
      <c r="M421" s="2"/>
      <c r="N421" s="2"/>
      <c r="O421" s="2"/>
      <c r="P421" s="2">
        <f>COUNTA(Tabela1[[#This Row],[AFI]:[ICM]])</f>
        <v>0</v>
      </c>
    </row>
    <row r="422" spans="1:16">
      <c r="A422" s="1" t="s">
        <v>659</v>
      </c>
      <c r="B422" s="2"/>
      <c r="C422" s="2"/>
      <c r="D422" s="1" t="s">
        <v>94</v>
      </c>
      <c r="E422" s="2">
        <v>1988</v>
      </c>
      <c r="F422" s="2" t="s">
        <v>338</v>
      </c>
      <c r="G422" s="1" t="s">
        <v>1474</v>
      </c>
      <c r="H422" s="2" t="s">
        <v>4</v>
      </c>
      <c r="K422" s="2" t="s">
        <v>1488</v>
      </c>
      <c r="L422" s="2"/>
      <c r="M422" s="2"/>
      <c r="N422" s="2">
        <v>51</v>
      </c>
      <c r="O422" s="2"/>
      <c r="P422" s="2">
        <f>COUNTA(Tabela1[[#This Row],[AFI]:[ICM]])</f>
        <v>2</v>
      </c>
    </row>
    <row r="423" spans="1:16">
      <c r="A423" s="1" t="s">
        <v>1922</v>
      </c>
      <c r="B423" s="2"/>
      <c r="C423" s="2"/>
      <c r="D423" s="1" t="s">
        <v>1923</v>
      </c>
      <c r="E423" s="2">
        <v>1988</v>
      </c>
      <c r="F423" s="2" t="s">
        <v>280</v>
      </c>
      <c r="G423" s="1" t="s">
        <v>1924</v>
      </c>
      <c r="H423" s="2" t="s">
        <v>2</v>
      </c>
      <c r="K423" s="2" t="s">
        <v>1489</v>
      </c>
      <c r="L423" s="2"/>
      <c r="M423" s="5"/>
      <c r="N423" s="2"/>
      <c r="O423" s="7"/>
      <c r="P423" s="2">
        <f>COUNTA(Tabela1[[#This Row],[AFI]:[ICM]])</f>
        <v>1</v>
      </c>
    </row>
    <row r="424" spans="1:16">
      <c r="A424" s="1" t="s">
        <v>660</v>
      </c>
      <c r="B424" s="2"/>
      <c r="C424" s="2"/>
      <c r="D424" s="1" t="s">
        <v>134</v>
      </c>
      <c r="E424" s="2">
        <v>1988</v>
      </c>
      <c r="F424" s="2" t="s">
        <v>280</v>
      </c>
      <c r="G424" s="1" t="s">
        <v>661</v>
      </c>
      <c r="H424" s="2" t="s">
        <v>8</v>
      </c>
      <c r="I424" s="2" t="s">
        <v>660</v>
      </c>
      <c r="K424" s="2" t="s">
        <v>1489</v>
      </c>
      <c r="L424" s="2"/>
      <c r="M424" s="2"/>
      <c r="N424" s="2">
        <v>125</v>
      </c>
      <c r="O424" s="7">
        <v>63</v>
      </c>
      <c r="P424" s="2">
        <f>COUNTA(Tabela1[[#This Row],[AFI]:[ICM]])</f>
        <v>3</v>
      </c>
    </row>
    <row r="425" spans="1:16" ht="13.5">
      <c r="A425" s="1" t="s">
        <v>1396</v>
      </c>
      <c r="B425" s="2"/>
      <c r="C425" s="2"/>
      <c r="D425" s="1" t="s">
        <v>1451</v>
      </c>
      <c r="E425" s="2">
        <v>1988</v>
      </c>
      <c r="F425" s="2" t="s">
        <v>333</v>
      </c>
      <c r="G425" s="26" t="s">
        <v>1524</v>
      </c>
      <c r="H425" s="2" t="s">
        <v>0</v>
      </c>
      <c r="L425" s="2"/>
      <c r="M425" s="2"/>
      <c r="N425" s="2">
        <v>148</v>
      </c>
      <c r="O425" s="2"/>
      <c r="P425" s="2">
        <f>COUNTA(Tabela1[[#This Row],[AFI]:[ICM]])</f>
        <v>1</v>
      </c>
    </row>
    <row r="426" spans="1:16">
      <c r="A426" s="1" t="s">
        <v>662</v>
      </c>
      <c r="B426" s="2"/>
      <c r="C426" s="2"/>
      <c r="D426" s="1" t="s">
        <v>22</v>
      </c>
      <c r="E426" s="2">
        <v>1988</v>
      </c>
      <c r="F426" s="2" t="s">
        <v>280</v>
      </c>
      <c r="G426" s="1" t="s">
        <v>663</v>
      </c>
      <c r="H426" s="2" t="s">
        <v>4</v>
      </c>
      <c r="K426" s="2" t="s">
        <v>1488</v>
      </c>
      <c r="L426" s="2"/>
      <c r="M426" s="2"/>
      <c r="N426" s="2"/>
      <c r="O426" s="7"/>
      <c r="P426" s="2">
        <f>COUNTA(Tabela1[[#This Row],[AFI]:[ICM]])</f>
        <v>1</v>
      </c>
    </row>
    <row r="427" spans="1:16">
      <c r="A427" s="1" t="s">
        <v>1776</v>
      </c>
      <c r="B427" s="2"/>
      <c r="C427" s="2"/>
      <c r="D427" s="1" t="s">
        <v>1758</v>
      </c>
      <c r="E427" s="2">
        <v>1988</v>
      </c>
      <c r="F427" s="2" t="s">
        <v>439</v>
      </c>
      <c r="G427" s="1" t="s">
        <v>1777</v>
      </c>
      <c r="H427" s="2" t="s">
        <v>2</v>
      </c>
      <c r="L427" s="2"/>
      <c r="M427" s="2"/>
      <c r="N427" s="2"/>
      <c r="O427" s="2"/>
      <c r="P427" s="2">
        <f>COUNTA(Tabela1[[#This Row],[AFI]:[ICM]])</f>
        <v>0</v>
      </c>
    </row>
    <row r="428" spans="1:16">
      <c r="A428" s="1" t="s">
        <v>664</v>
      </c>
      <c r="B428" s="2"/>
      <c r="C428" s="2"/>
      <c r="D428" s="1" t="s">
        <v>153</v>
      </c>
      <c r="E428" s="2">
        <v>1988</v>
      </c>
      <c r="F428" s="2" t="s">
        <v>280</v>
      </c>
      <c r="G428" s="1" t="s">
        <v>665</v>
      </c>
      <c r="H428" s="2" t="s">
        <v>4</v>
      </c>
      <c r="K428" s="2" t="s">
        <v>1489</v>
      </c>
      <c r="L428" s="2"/>
      <c r="M428" s="2"/>
      <c r="N428" s="2"/>
      <c r="O428" s="7"/>
      <c r="P428" s="2">
        <f>COUNTA(Tabela1[[#This Row],[AFI]:[ICM]])</f>
        <v>1</v>
      </c>
    </row>
    <row r="429" spans="1:16">
      <c r="A429" s="1" t="s">
        <v>666</v>
      </c>
      <c r="B429" s="2"/>
      <c r="C429" s="2"/>
      <c r="D429" s="1" t="s">
        <v>83</v>
      </c>
      <c r="E429" s="2">
        <v>1988</v>
      </c>
      <c r="F429" s="2" t="s">
        <v>280</v>
      </c>
      <c r="G429" s="31" t="s">
        <v>667</v>
      </c>
      <c r="H429" s="2" t="s">
        <v>2</v>
      </c>
      <c r="K429" s="2" t="s">
        <v>1489</v>
      </c>
      <c r="L429" s="2"/>
      <c r="M429" s="2"/>
      <c r="N429" s="2"/>
      <c r="O429" s="2"/>
      <c r="P429" s="2">
        <f>COUNTA(Tabela1[[#This Row],[AFI]:[ICM]])</f>
        <v>1</v>
      </c>
    </row>
    <row r="430" spans="1:16">
      <c r="A430" s="1" t="s">
        <v>668</v>
      </c>
      <c r="B430" s="2"/>
      <c r="C430" s="2"/>
      <c r="D430" s="1" t="s">
        <v>32</v>
      </c>
      <c r="E430" s="2">
        <v>1988</v>
      </c>
      <c r="F430" s="2" t="s">
        <v>280</v>
      </c>
      <c r="G430" s="1" t="s">
        <v>668</v>
      </c>
      <c r="H430" s="2" t="s">
        <v>4</v>
      </c>
      <c r="K430" s="2" t="s">
        <v>1489</v>
      </c>
      <c r="L430" s="2">
        <v>1989</v>
      </c>
      <c r="M430" s="2">
        <v>1989</v>
      </c>
      <c r="N430" s="2"/>
      <c r="O430" s="7"/>
      <c r="P430" s="2">
        <f>COUNTA(Tabela1[[#This Row],[AFI]:[ICM]])</f>
        <v>3</v>
      </c>
    </row>
    <row r="431" spans="1:16">
      <c r="A431" s="1" t="s">
        <v>1429</v>
      </c>
      <c r="B431" s="2"/>
      <c r="C431" s="2"/>
      <c r="D431" s="1" t="s">
        <v>1448</v>
      </c>
      <c r="E431" s="2">
        <v>1988</v>
      </c>
      <c r="F431" s="2" t="s">
        <v>333</v>
      </c>
      <c r="G431" s="1" t="s">
        <v>1447</v>
      </c>
      <c r="H431" s="2" t="s">
        <v>0</v>
      </c>
      <c r="L431" s="2"/>
      <c r="M431" s="7"/>
      <c r="N431" s="2">
        <v>47</v>
      </c>
      <c r="O431" s="2"/>
      <c r="P431" s="2">
        <f>COUNTA(Tabela1[[#This Row],[AFI]:[ICM]])</f>
        <v>1</v>
      </c>
    </row>
    <row r="432" spans="1:16">
      <c r="A432" s="1" t="s">
        <v>1361</v>
      </c>
      <c r="B432" s="2"/>
      <c r="C432" s="2"/>
      <c r="D432" s="1" t="s">
        <v>215</v>
      </c>
      <c r="E432" s="2">
        <v>1987</v>
      </c>
      <c r="F432" s="2" t="s">
        <v>280</v>
      </c>
      <c r="G432" s="1" t="s">
        <v>1561</v>
      </c>
      <c r="H432" s="2" t="s">
        <v>1</v>
      </c>
      <c r="L432" s="2"/>
      <c r="M432" s="2"/>
      <c r="N432" s="2">
        <v>244</v>
      </c>
      <c r="O432" s="2"/>
      <c r="P432" s="2">
        <f>COUNTA(Tabela1[[#This Row],[AFI]:[ICM]])</f>
        <v>1</v>
      </c>
    </row>
    <row r="433" spans="1:16">
      <c r="A433" s="1" t="s">
        <v>1704</v>
      </c>
      <c r="B433" s="2"/>
      <c r="C433" s="2"/>
      <c r="D433" s="1" t="s">
        <v>1705</v>
      </c>
      <c r="E433" s="2">
        <v>1987</v>
      </c>
      <c r="F433" s="2" t="s">
        <v>280</v>
      </c>
      <c r="G433" s="1" t="s">
        <v>1706</v>
      </c>
      <c r="H433" s="2" t="s">
        <v>2</v>
      </c>
      <c r="L433" s="2"/>
      <c r="M433" s="2"/>
      <c r="N433" s="2"/>
      <c r="O433" s="2"/>
      <c r="P433" s="2">
        <f>COUNTA(Tabela1[[#This Row],[AFI]:[ICM]])</f>
        <v>0</v>
      </c>
    </row>
    <row r="434" spans="1:16">
      <c r="A434" s="1" t="s">
        <v>1716</v>
      </c>
      <c r="B434" s="2"/>
      <c r="C434" s="2"/>
      <c r="D434" s="1" t="s">
        <v>1717</v>
      </c>
      <c r="E434" s="2">
        <v>1987</v>
      </c>
      <c r="F434" s="2" t="s">
        <v>379</v>
      </c>
      <c r="G434" s="1" t="s">
        <v>1718</v>
      </c>
      <c r="H434" s="2" t="s">
        <v>4</v>
      </c>
      <c r="L434" s="2"/>
      <c r="M434" s="2"/>
      <c r="N434" s="2"/>
      <c r="O434" s="2"/>
      <c r="P434" s="2">
        <f>COUNTA(Tabela1[[#This Row],[AFI]:[ICM]])</f>
        <v>0</v>
      </c>
    </row>
    <row r="435" spans="1:16">
      <c r="A435" s="1" t="s">
        <v>669</v>
      </c>
      <c r="B435" s="2"/>
      <c r="C435" s="2"/>
      <c r="D435" s="1" t="s">
        <v>13</v>
      </c>
      <c r="E435" s="2">
        <v>1987</v>
      </c>
      <c r="F435" s="2" t="s">
        <v>280</v>
      </c>
      <c r="G435" s="1" t="s">
        <v>670</v>
      </c>
      <c r="H435" s="2" t="s">
        <v>9</v>
      </c>
      <c r="K435" s="2" t="s">
        <v>1489</v>
      </c>
      <c r="L435" s="2"/>
      <c r="M435" s="2"/>
      <c r="N435" s="2"/>
      <c r="O435" s="7"/>
      <c r="P435" s="2">
        <f>COUNTA(Tabela1[[#This Row],[AFI]:[ICM]])</f>
        <v>1</v>
      </c>
    </row>
    <row r="436" spans="1:16">
      <c r="A436" s="1" t="s">
        <v>671</v>
      </c>
      <c r="B436" s="2"/>
      <c r="C436" s="2"/>
      <c r="D436" s="1" t="s">
        <v>22</v>
      </c>
      <c r="E436" s="2">
        <v>1987</v>
      </c>
      <c r="F436" s="2" t="s">
        <v>280</v>
      </c>
      <c r="G436" s="1" t="s">
        <v>672</v>
      </c>
      <c r="H436" s="2" t="s">
        <v>4</v>
      </c>
      <c r="K436" s="2" t="s">
        <v>1489</v>
      </c>
      <c r="L436" s="2"/>
      <c r="M436" s="7"/>
      <c r="N436" s="2"/>
      <c r="O436" s="7"/>
      <c r="P436" s="2">
        <f>COUNTA(Tabela1[[#This Row],[AFI]:[ICM]])</f>
        <v>1</v>
      </c>
    </row>
    <row r="437" spans="1:16">
      <c r="A437" s="1" t="s">
        <v>1978</v>
      </c>
      <c r="B437" s="2"/>
      <c r="C437" s="2"/>
      <c r="D437" s="1" t="s">
        <v>1979</v>
      </c>
      <c r="E437" s="2">
        <v>1987</v>
      </c>
      <c r="F437" s="2" t="s">
        <v>280</v>
      </c>
      <c r="G437" s="27" t="s">
        <v>1977</v>
      </c>
      <c r="H437" s="2" t="s">
        <v>10</v>
      </c>
      <c r="L437" s="2"/>
      <c r="M437" s="2"/>
      <c r="N437" s="2"/>
      <c r="O437" s="2"/>
      <c r="P437" s="2">
        <f>COUNTA(Tabela1[[#This Row],[AFI]:[ICM]])</f>
        <v>0</v>
      </c>
    </row>
    <row r="438" spans="1:16">
      <c r="A438" s="1" t="s">
        <v>673</v>
      </c>
      <c r="B438" s="2"/>
      <c r="C438" s="2"/>
      <c r="D438" s="1" t="s">
        <v>33</v>
      </c>
      <c r="E438" s="2">
        <v>1987</v>
      </c>
      <c r="F438" s="2" t="s">
        <v>280</v>
      </c>
      <c r="G438" s="1" t="s">
        <v>674</v>
      </c>
      <c r="H438" s="2" t="s">
        <v>5</v>
      </c>
      <c r="I438" s="2" t="s">
        <v>673</v>
      </c>
      <c r="K438" s="2" t="s">
        <v>1489</v>
      </c>
      <c r="L438" s="2"/>
      <c r="M438" s="2"/>
      <c r="N438" s="2"/>
      <c r="O438" s="2">
        <v>70</v>
      </c>
      <c r="P438" s="2">
        <f>COUNTA(Tabela1[[#This Row],[AFI]:[ICM]])</f>
        <v>2</v>
      </c>
    </row>
    <row r="439" spans="1:16">
      <c r="A439" s="1" t="s">
        <v>675</v>
      </c>
      <c r="B439" s="2"/>
      <c r="C439" s="2"/>
      <c r="D439" s="1" t="s">
        <v>15</v>
      </c>
      <c r="E439" s="2">
        <v>1987</v>
      </c>
      <c r="F439" s="2" t="s">
        <v>280</v>
      </c>
      <c r="G439" s="1" t="s">
        <v>676</v>
      </c>
      <c r="H439" s="2" t="s">
        <v>4</v>
      </c>
      <c r="K439" s="2" t="s">
        <v>1489</v>
      </c>
      <c r="L439" s="2"/>
      <c r="M439" s="2"/>
      <c r="N439" s="2"/>
      <c r="O439" s="7"/>
      <c r="P439" s="2">
        <f>COUNTA(Tabela1[[#This Row],[AFI]:[ICM]])</f>
        <v>1</v>
      </c>
    </row>
    <row r="440" spans="1:16">
      <c r="A440" s="1" t="s">
        <v>1400</v>
      </c>
      <c r="B440" s="2"/>
      <c r="C440" s="2"/>
      <c r="D440" s="1" t="s">
        <v>240</v>
      </c>
      <c r="E440" s="2">
        <v>1987</v>
      </c>
      <c r="F440" s="2" t="s">
        <v>280</v>
      </c>
      <c r="G440" s="1" t="s">
        <v>1460</v>
      </c>
      <c r="H440" s="2" t="s">
        <v>6</v>
      </c>
      <c r="K440" s="2" t="s">
        <v>1489</v>
      </c>
      <c r="L440" s="2"/>
      <c r="M440" s="2"/>
      <c r="N440" s="2">
        <v>99</v>
      </c>
      <c r="O440" s="2"/>
      <c r="P440" s="2">
        <f>COUNTA(Tabela1[[#This Row],[AFI]:[ICM]])</f>
        <v>2</v>
      </c>
    </row>
    <row r="441" spans="1:16">
      <c r="A441" s="1" t="s">
        <v>677</v>
      </c>
      <c r="B441" s="2"/>
      <c r="C441" s="2"/>
      <c r="D441" s="1" t="s">
        <v>35</v>
      </c>
      <c r="E441" s="2">
        <v>1987</v>
      </c>
      <c r="F441" s="2" t="s">
        <v>280</v>
      </c>
      <c r="G441" s="1" t="s">
        <v>678</v>
      </c>
      <c r="H441" s="2" t="s">
        <v>4</v>
      </c>
      <c r="K441" s="2" t="s">
        <v>1488</v>
      </c>
      <c r="L441" s="2">
        <v>1988</v>
      </c>
      <c r="M441" s="2">
        <v>1988</v>
      </c>
      <c r="N441" s="2"/>
      <c r="O441" s="2"/>
      <c r="P441" s="2">
        <f>COUNTA(Tabela1[[#This Row],[AFI]:[ICM]])</f>
        <v>3</v>
      </c>
    </row>
    <row r="442" spans="1:16">
      <c r="A442" s="1" t="s">
        <v>679</v>
      </c>
      <c r="B442" s="2"/>
      <c r="C442" s="2"/>
      <c r="D442" s="1" t="s">
        <v>41</v>
      </c>
      <c r="E442" s="2">
        <v>1987</v>
      </c>
      <c r="F442" s="2" t="s">
        <v>280</v>
      </c>
      <c r="G442" s="1" t="s">
        <v>680</v>
      </c>
      <c r="H442" s="2" t="s">
        <v>8</v>
      </c>
      <c r="K442" s="2" t="s">
        <v>1488</v>
      </c>
      <c r="L442" s="2"/>
      <c r="M442" s="2"/>
      <c r="N442" s="2"/>
      <c r="O442" s="7"/>
      <c r="P442" s="2">
        <f>COUNTA(Tabela1[[#This Row],[AFI]:[ICM]])</f>
        <v>1</v>
      </c>
    </row>
    <row r="443" spans="1:16">
      <c r="A443" s="1" t="s">
        <v>2128</v>
      </c>
      <c r="B443" s="2"/>
      <c r="C443" s="2"/>
      <c r="D443" s="1" t="s">
        <v>197</v>
      </c>
      <c r="E443" s="2">
        <v>1987</v>
      </c>
      <c r="F443" s="2" t="s">
        <v>280</v>
      </c>
      <c r="G443" s="31" t="s">
        <v>681</v>
      </c>
      <c r="H443" s="2" t="s">
        <v>8</v>
      </c>
      <c r="K443" s="2" t="s">
        <v>1488</v>
      </c>
      <c r="L443" s="2"/>
      <c r="M443" s="2"/>
      <c r="N443" s="2"/>
      <c r="O443" s="2"/>
      <c r="P443" s="2">
        <f>COUNTA(Tabela1[[#This Row],[AFI]:[ICM]])</f>
        <v>1</v>
      </c>
    </row>
    <row r="444" spans="1:16">
      <c r="A444" s="1" t="s">
        <v>1998</v>
      </c>
      <c r="B444" s="2"/>
      <c r="C444" s="2"/>
      <c r="D444" s="1" t="s">
        <v>1999</v>
      </c>
      <c r="E444" s="2">
        <v>1986</v>
      </c>
      <c r="F444" s="2" t="s">
        <v>280</v>
      </c>
      <c r="G444" s="1" t="s">
        <v>2000</v>
      </c>
      <c r="H444" s="2" t="s">
        <v>4</v>
      </c>
      <c r="L444" s="2"/>
      <c r="M444" s="2"/>
      <c r="N444" s="2"/>
      <c r="O444" s="2"/>
      <c r="P444" s="2">
        <f>COUNTA(Tabela1[[#This Row],[AFI]:[ICM]])</f>
        <v>0</v>
      </c>
    </row>
    <row r="445" spans="1:16">
      <c r="A445" s="1" t="s">
        <v>1366</v>
      </c>
      <c r="B445" s="2"/>
      <c r="C445" s="2"/>
      <c r="D445" s="1" t="s">
        <v>113</v>
      </c>
      <c r="E445" s="2">
        <v>1986</v>
      </c>
      <c r="F445" s="2" t="s">
        <v>280</v>
      </c>
      <c r="G445" s="1" t="s">
        <v>1452</v>
      </c>
      <c r="H445" s="2" t="s">
        <v>5</v>
      </c>
      <c r="I445" s="2" t="s">
        <v>648</v>
      </c>
      <c r="K445" s="2" t="s">
        <v>1489</v>
      </c>
      <c r="L445" s="2"/>
      <c r="M445" s="2"/>
      <c r="N445" s="2">
        <v>73</v>
      </c>
      <c r="O445" s="7"/>
      <c r="P445" s="2">
        <f>COUNTA(Tabela1[[#This Row],[AFI]:[ICM]])</f>
        <v>2</v>
      </c>
    </row>
    <row r="446" spans="1:16">
      <c r="A446" s="1" t="s">
        <v>1723</v>
      </c>
      <c r="B446" s="2"/>
      <c r="C446" s="2"/>
      <c r="D446" s="1" t="s">
        <v>1724</v>
      </c>
      <c r="E446" s="2">
        <v>1986</v>
      </c>
      <c r="F446" s="2" t="s">
        <v>371</v>
      </c>
      <c r="G446" s="1" t="s">
        <v>1723</v>
      </c>
      <c r="H446" s="2" t="s">
        <v>4</v>
      </c>
      <c r="L446" s="2"/>
      <c r="M446" s="2"/>
      <c r="N446" s="2"/>
      <c r="O446" s="2"/>
      <c r="P446" s="7">
        <f>COUNTA(Tabela1[[#This Row],[AFI]:[ICM]])</f>
        <v>0</v>
      </c>
    </row>
    <row r="447" spans="1:16">
      <c r="A447" s="1" t="s">
        <v>684</v>
      </c>
      <c r="B447" s="2"/>
      <c r="C447" s="2"/>
      <c r="D447" s="1" t="s">
        <v>215</v>
      </c>
      <c r="E447" s="2">
        <v>1986</v>
      </c>
      <c r="F447" s="2" t="s">
        <v>280</v>
      </c>
      <c r="G447" s="1" t="s">
        <v>685</v>
      </c>
      <c r="H447" s="2" t="s">
        <v>4</v>
      </c>
      <c r="K447" s="2" t="s">
        <v>1489</v>
      </c>
      <c r="L447" s="2"/>
      <c r="M447" s="2"/>
      <c r="N447" s="2">
        <v>208</v>
      </c>
      <c r="O447" s="7"/>
      <c r="P447" s="2">
        <f>COUNTA(Tabela1[[#This Row],[AFI]:[ICM]])</f>
        <v>2</v>
      </c>
    </row>
    <row r="448" spans="1:16">
      <c r="A448" s="1" t="s">
        <v>1739</v>
      </c>
      <c r="B448" s="2"/>
      <c r="C448" s="2"/>
      <c r="D448" s="1" t="s">
        <v>1740</v>
      </c>
      <c r="E448" s="2">
        <v>1986</v>
      </c>
      <c r="F448" s="2" t="s">
        <v>280</v>
      </c>
      <c r="G448" s="1" t="s">
        <v>1741</v>
      </c>
      <c r="H448" s="2" t="s">
        <v>2</v>
      </c>
      <c r="L448" s="2"/>
      <c r="M448" s="2"/>
      <c r="N448" s="2"/>
      <c r="O448" s="7"/>
      <c r="P448" s="2">
        <f>COUNTA(Tabela1[[#This Row],[AFI]:[ICM]])</f>
        <v>0</v>
      </c>
    </row>
    <row r="449" spans="1:16">
      <c r="A449" s="1" t="s">
        <v>686</v>
      </c>
      <c r="B449" s="2"/>
      <c r="C449" s="2"/>
      <c r="D449" s="1" t="s">
        <v>269</v>
      </c>
      <c r="E449" s="2">
        <v>1986</v>
      </c>
      <c r="F449" s="2" t="s">
        <v>280</v>
      </c>
      <c r="G449" s="31" t="s">
        <v>687</v>
      </c>
      <c r="H449" s="2" t="s">
        <v>4</v>
      </c>
      <c r="K449" s="2" t="s">
        <v>1489</v>
      </c>
      <c r="L449" s="2"/>
      <c r="M449" s="2"/>
      <c r="N449" s="2"/>
      <c r="O449" s="2"/>
      <c r="P449" s="2">
        <f>COUNTA(Tabela1[[#This Row],[AFI]:[ICM]])</f>
        <v>1</v>
      </c>
    </row>
    <row r="450" spans="1:16">
      <c r="A450" s="1" t="s">
        <v>1786</v>
      </c>
      <c r="B450" s="2"/>
      <c r="C450" s="2"/>
      <c r="D450" s="1" t="s">
        <v>1787</v>
      </c>
      <c r="E450" s="2">
        <v>1986</v>
      </c>
      <c r="F450" s="2" t="s">
        <v>336</v>
      </c>
      <c r="G450" s="1" t="s">
        <v>1786</v>
      </c>
      <c r="H450" s="2" t="s">
        <v>8</v>
      </c>
      <c r="L450" s="2"/>
      <c r="M450" s="2"/>
      <c r="N450" s="2"/>
      <c r="O450" s="2"/>
      <c r="P450" s="2">
        <f>COUNTA(Tabela1[[#This Row],[AFI]:[ICM]])</f>
        <v>0</v>
      </c>
    </row>
    <row r="451" spans="1:16">
      <c r="A451" s="1" t="s">
        <v>1792</v>
      </c>
      <c r="B451" s="2"/>
      <c r="C451" s="2"/>
      <c r="D451" s="1" t="s">
        <v>1711</v>
      </c>
      <c r="E451" s="2">
        <v>1986</v>
      </c>
      <c r="F451" s="2" t="s">
        <v>309</v>
      </c>
      <c r="G451" s="1" t="s">
        <v>1793</v>
      </c>
      <c r="H451" s="2" t="s">
        <v>4</v>
      </c>
      <c r="L451" s="2"/>
      <c r="M451" s="2"/>
      <c r="N451" s="2"/>
      <c r="O451" s="2"/>
      <c r="P451" s="2">
        <f>COUNTA(Tabela1[[#This Row],[AFI]:[ICM]])</f>
        <v>0</v>
      </c>
    </row>
    <row r="452" spans="1:16">
      <c r="A452" s="1" t="s">
        <v>688</v>
      </c>
      <c r="B452" s="2"/>
      <c r="C452" s="2"/>
      <c r="D452" s="1" t="s">
        <v>170</v>
      </c>
      <c r="E452" s="2">
        <v>1986</v>
      </c>
      <c r="F452" s="2" t="s">
        <v>280</v>
      </c>
      <c r="G452" s="1" t="s">
        <v>689</v>
      </c>
      <c r="H452" s="2" t="s">
        <v>4</v>
      </c>
      <c r="J452" s="2">
        <v>92</v>
      </c>
      <c r="K452" s="2" t="s">
        <v>1488</v>
      </c>
      <c r="L452" s="2"/>
      <c r="M452" s="2"/>
      <c r="N452" s="2">
        <v>17</v>
      </c>
      <c r="O452" s="2"/>
      <c r="P452" s="2">
        <f>COUNTA(Tabela1[[#This Row],[AFI]:[ICM]])</f>
        <v>3</v>
      </c>
    </row>
    <row r="453" spans="1:16">
      <c r="A453" s="1" t="s">
        <v>690</v>
      </c>
      <c r="B453" s="2"/>
      <c r="C453" s="2"/>
      <c r="D453" s="1" t="s">
        <v>192</v>
      </c>
      <c r="E453" s="2">
        <v>1986</v>
      </c>
      <c r="F453" s="2" t="s">
        <v>280</v>
      </c>
      <c r="G453" s="1" t="s">
        <v>690</v>
      </c>
      <c r="H453" s="2" t="s">
        <v>6</v>
      </c>
      <c r="J453" s="2">
        <v>86</v>
      </c>
      <c r="K453" s="2" t="s">
        <v>1488</v>
      </c>
      <c r="L453" s="2">
        <v>1987</v>
      </c>
      <c r="M453" s="2">
        <v>1987</v>
      </c>
      <c r="N453" s="2">
        <v>215</v>
      </c>
      <c r="O453" s="7"/>
      <c r="P453" s="2">
        <f>COUNTA(Tabela1[[#This Row],[AFI]:[ICM]])</f>
        <v>5</v>
      </c>
    </row>
    <row r="454" spans="1:16">
      <c r="A454" s="1" t="s">
        <v>691</v>
      </c>
      <c r="B454" s="2"/>
      <c r="C454" s="2"/>
      <c r="D454" s="1" t="s">
        <v>252</v>
      </c>
      <c r="E454" s="2">
        <v>1985</v>
      </c>
      <c r="F454" s="2" t="s">
        <v>280</v>
      </c>
      <c r="G454" s="1" t="s">
        <v>692</v>
      </c>
      <c r="H454" s="2" t="s">
        <v>5</v>
      </c>
      <c r="K454" s="2" t="s">
        <v>1488</v>
      </c>
      <c r="L454" s="2"/>
      <c r="M454" s="2"/>
      <c r="N454" s="2"/>
      <c r="O454" s="2"/>
      <c r="P454" s="2">
        <f>COUNTA(Tabela1[[#This Row],[AFI]:[ICM]])</f>
        <v>1</v>
      </c>
    </row>
    <row r="455" spans="1:16">
      <c r="A455" s="1" t="s">
        <v>693</v>
      </c>
      <c r="B455" s="2"/>
      <c r="C455" s="2"/>
      <c r="D455" s="1" t="s">
        <v>222</v>
      </c>
      <c r="E455" s="2">
        <v>1985</v>
      </c>
      <c r="F455" s="2" t="s">
        <v>280</v>
      </c>
      <c r="G455" s="1" t="s">
        <v>694</v>
      </c>
      <c r="H455" s="2" t="s">
        <v>5</v>
      </c>
      <c r="K455" s="2" t="s">
        <v>1489</v>
      </c>
      <c r="L455" s="2"/>
      <c r="M455" s="2"/>
      <c r="N455" s="2">
        <v>35</v>
      </c>
      <c r="O455" s="2">
        <v>13</v>
      </c>
      <c r="P455" s="2">
        <f>COUNTA(Tabela1[[#This Row],[AFI]:[ICM]])</f>
        <v>3</v>
      </c>
    </row>
    <row r="456" spans="1:16">
      <c r="A456" s="1" t="s">
        <v>695</v>
      </c>
      <c r="B456" s="2"/>
      <c r="C456" s="2"/>
      <c r="D456" s="1" t="s">
        <v>170</v>
      </c>
      <c r="E456" s="2">
        <v>1985</v>
      </c>
      <c r="F456" s="2" t="s">
        <v>280</v>
      </c>
      <c r="G456" s="1" t="s">
        <v>696</v>
      </c>
      <c r="H456" s="2" t="s">
        <v>2</v>
      </c>
      <c r="K456" s="2" t="s">
        <v>1488</v>
      </c>
      <c r="L456" s="2"/>
      <c r="M456" s="2"/>
      <c r="N456" s="2"/>
      <c r="O456" s="2"/>
      <c r="P456" s="2">
        <f>COUNTA(Tabela1[[#This Row],[AFI]:[ICM]])</f>
        <v>1</v>
      </c>
    </row>
    <row r="457" spans="1:16">
      <c r="A457" s="1" t="s">
        <v>1207</v>
      </c>
      <c r="B457" s="2"/>
      <c r="C457" s="2"/>
      <c r="D457" s="1" t="s">
        <v>1263</v>
      </c>
      <c r="E457" s="2">
        <v>1985</v>
      </c>
      <c r="F457" s="2" t="s">
        <v>280</v>
      </c>
      <c r="G457" s="31" t="s">
        <v>1236</v>
      </c>
      <c r="H457" s="2" t="s">
        <v>4</v>
      </c>
      <c r="L457" s="2">
        <v>1986</v>
      </c>
      <c r="M457" s="2">
        <v>1986</v>
      </c>
      <c r="N457" s="2"/>
      <c r="O457" s="2"/>
      <c r="P457" s="2">
        <f>COUNTA(Tabela1[[#This Row],[AFI]:[ICM]])</f>
        <v>2</v>
      </c>
    </row>
    <row r="458" spans="1:16">
      <c r="A458" s="1" t="s">
        <v>1156</v>
      </c>
      <c r="B458" s="2"/>
      <c r="C458" s="2"/>
      <c r="D458" s="1" t="s">
        <v>217</v>
      </c>
      <c r="E458" s="2">
        <v>1985</v>
      </c>
      <c r="F458" s="2" t="s">
        <v>280</v>
      </c>
      <c r="G458" s="1" t="s">
        <v>1156</v>
      </c>
      <c r="H458" s="2" t="s">
        <v>7</v>
      </c>
      <c r="J458" s="2">
        <v>59</v>
      </c>
      <c r="L458" s="2"/>
      <c r="M458" s="2"/>
      <c r="N458" s="2"/>
      <c r="O458" s="2"/>
      <c r="P458" s="2">
        <f>COUNTA(Tabela1[[#This Row],[AFI]:[ICM]])</f>
        <v>1</v>
      </c>
    </row>
    <row r="459" spans="1:16">
      <c r="A459" s="1" t="s">
        <v>1350</v>
      </c>
      <c r="B459" s="2"/>
      <c r="C459" s="2"/>
      <c r="D459" s="1" t="s">
        <v>243</v>
      </c>
      <c r="E459" s="2">
        <v>1985</v>
      </c>
      <c r="F459" s="2" t="s">
        <v>280</v>
      </c>
      <c r="G459" s="1" t="s">
        <v>1146</v>
      </c>
      <c r="H459" s="2" t="s">
        <v>1</v>
      </c>
      <c r="I459" s="2" t="s">
        <v>1944</v>
      </c>
      <c r="J459" s="2">
        <v>66</v>
      </c>
      <c r="K459" s="2" t="s">
        <v>1488</v>
      </c>
      <c r="L459" s="2"/>
      <c r="M459" s="2"/>
      <c r="N459" s="2">
        <v>57</v>
      </c>
      <c r="O459" s="7">
        <v>55</v>
      </c>
      <c r="P459" s="2">
        <f>COUNTA(Tabela1[[#This Row],[AFI]:[ICM]])</f>
        <v>4</v>
      </c>
    </row>
    <row r="460" spans="1:16">
      <c r="A460" s="1" t="s">
        <v>697</v>
      </c>
      <c r="B460" s="2"/>
      <c r="C460" s="2"/>
      <c r="D460" s="1" t="s">
        <v>14</v>
      </c>
      <c r="E460" s="2">
        <v>1985</v>
      </c>
      <c r="F460" s="2" t="s">
        <v>333</v>
      </c>
      <c r="G460" s="1" t="s">
        <v>697</v>
      </c>
      <c r="H460" s="2" t="s">
        <v>4</v>
      </c>
      <c r="K460" s="2" t="s">
        <v>1488</v>
      </c>
      <c r="L460" s="2"/>
      <c r="M460" s="2"/>
      <c r="N460" s="2">
        <v>134</v>
      </c>
      <c r="O460" s="7"/>
      <c r="P460" s="2">
        <f>COUNTA(Tabela1[[#This Row],[AFI]:[ICM]])</f>
        <v>2</v>
      </c>
    </row>
    <row r="461" spans="1:16">
      <c r="A461" s="1" t="s">
        <v>698</v>
      </c>
      <c r="B461" s="2"/>
      <c r="C461" s="2"/>
      <c r="D461" s="1" t="s">
        <v>153</v>
      </c>
      <c r="E461" s="2">
        <v>1985</v>
      </c>
      <c r="F461" s="2" t="s">
        <v>280</v>
      </c>
      <c r="G461" s="1" t="s">
        <v>698</v>
      </c>
      <c r="H461" s="2" t="s">
        <v>11</v>
      </c>
      <c r="K461" s="2" t="s">
        <v>1489</v>
      </c>
      <c r="L461" s="5"/>
      <c r="M461" s="2"/>
      <c r="N461" s="2"/>
      <c r="O461" s="2"/>
      <c r="P461" s="2">
        <f>COUNTA(Tabela1[[#This Row],[AFI]:[ICM]])</f>
        <v>1</v>
      </c>
    </row>
    <row r="462" spans="1:16">
      <c r="A462" s="1" t="s">
        <v>1430</v>
      </c>
      <c r="B462" s="2"/>
      <c r="C462" s="2"/>
      <c r="D462" s="1" t="s">
        <v>1545</v>
      </c>
      <c r="E462" s="2">
        <v>1985</v>
      </c>
      <c r="F462" s="2" t="s">
        <v>885</v>
      </c>
      <c r="G462" s="1" t="s">
        <v>1544</v>
      </c>
      <c r="H462" s="2" t="s">
        <v>6</v>
      </c>
      <c r="L462" s="2"/>
      <c r="M462" s="2"/>
      <c r="N462" s="2">
        <v>116</v>
      </c>
      <c r="O462" s="2"/>
      <c r="P462" s="2">
        <f>COUNTA(Tabela1[[#This Row],[AFI]:[ICM]])</f>
        <v>1</v>
      </c>
    </row>
    <row r="463" spans="1:16">
      <c r="A463" s="4" t="s">
        <v>699</v>
      </c>
      <c r="B463" s="2"/>
      <c r="C463" s="2"/>
      <c r="D463" s="4" t="s">
        <v>184</v>
      </c>
      <c r="E463" s="5">
        <v>1984</v>
      </c>
      <c r="F463" s="5" t="s">
        <v>280</v>
      </c>
      <c r="G463" s="4" t="s">
        <v>699</v>
      </c>
      <c r="H463" s="5" t="s">
        <v>4</v>
      </c>
      <c r="I463" s="5"/>
      <c r="K463" s="2" t="s">
        <v>1489</v>
      </c>
      <c r="L463" s="2">
        <v>1985</v>
      </c>
      <c r="M463" s="2">
        <v>1985</v>
      </c>
      <c r="N463" s="2">
        <v>83</v>
      </c>
      <c r="O463" s="2"/>
      <c r="P463" s="2">
        <f>COUNTA(Tabela1[[#This Row],[AFI]:[ICM]])</f>
        <v>4</v>
      </c>
    </row>
    <row r="464" spans="1:16">
      <c r="A464" s="1" t="s">
        <v>700</v>
      </c>
      <c r="B464" s="2"/>
      <c r="C464" s="2"/>
      <c r="D464" s="1" t="s">
        <v>41</v>
      </c>
      <c r="E464" s="2">
        <v>1984</v>
      </c>
      <c r="F464" s="2" t="s">
        <v>280</v>
      </c>
      <c r="G464" s="1" t="s">
        <v>701</v>
      </c>
      <c r="H464" s="2" t="s">
        <v>9</v>
      </c>
      <c r="K464" s="2" t="s">
        <v>1489</v>
      </c>
      <c r="L464" s="2"/>
      <c r="M464" s="2"/>
      <c r="N464" s="2"/>
      <c r="O464" s="2"/>
      <c r="P464" s="2">
        <f>COUNTA(Tabela1[[#This Row],[AFI]:[ICM]])</f>
        <v>1</v>
      </c>
    </row>
    <row r="465" spans="1:16">
      <c r="A465" s="1" t="s">
        <v>702</v>
      </c>
      <c r="B465" s="2"/>
      <c r="C465" s="2"/>
      <c r="D465" s="1" t="s">
        <v>233</v>
      </c>
      <c r="E465" s="2">
        <v>1984</v>
      </c>
      <c r="F465" s="2" t="s">
        <v>338</v>
      </c>
      <c r="G465" s="1" t="s">
        <v>703</v>
      </c>
      <c r="H465" s="2" t="s">
        <v>4</v>
      </c>
      <c r="K465" s="2" t="s">
        <v>1488</v>
      </c>
      <c r="L465" s="2"/>
      <c r="M465" s="7"/>
      <c r="N465" s="2">
        <v>72</v>
      </c>
      <c r="O465" s="7"/>
      <c r="P465" s="2">
        <f>COUNTA(Tabela1[[#This Row],[AFI]:[ICM]])</f>
        <v>2</v>
      </c>
    </row>
    <row r="466" spans="1:16">
      <c r="A466" s="1" t="s">
        <v>704</v>
      </c>
      <c r="B466" s="2"/>
      <c r="C466" s="2"/>
      <c r="D466" s="1" t="s">
        <v>188</v>
      </c>
      <c r="E466" s="2">
        <v>1984</v>
      </c>
      <c r="F466" s="2" t="s">
        <v>336</v>
      </c>
      <c r="G466" s="1" t="s">
        <v>704</v>
      </c>
      <c r="H466" s="2" t="s">
        <v>4</v>
      </c>
      <c r="K466" s="2" t="s">
        <v>1489</v>
      </c>
      <c r="L466" s="2"/>
      <c r="M466" s="2"/>
      <c r="N466" s="2"/>
      <c r="O466" s="2"/>
      <c r="P466" s="7">
        <f>COUNTA(Tabela1[[#This Row],[AFI]:[ICM]])</f>
        <v>1</v>
      </c>
    </row>
    <row r="467" spans="1:16">
      <c r="A467" s="1" t="s">
        <v>1401</v>
      </c>
      <c r="B467" s="2"/>
      <c r="C467" s="2"/>
      <c r="D467" s="1" t="s">
        <v>1451</v>
      </c>
      <c r="E467" s="2">
        <v>1984</v>
      </c>
      <c r="F467" s="2" t="s">
        <v>333</v>
      </c>
      <c r="G467" s="1" t="s">
        <v>1564</v>
      </c>
      <c r="H467" s="2" t="s">
        <v>0</v>
      </c>
      <c r="L467" s="2"/>
      <c r="M467" s="2"/>
      <c r="N467" s="2">
        <v>231</v>
      </c>
      <c r="O467" s="2"/>
      <c r="P467" s="2">
        <f>COUNTA(Tabela1[[#This Row],[AFI]:[ICM]])</f>
        <v>1</v>
      </c>
    </row>
    <row r="468" spans="1:16">
      <c r="A468" s="1" t="s">
        <v>705</v>
      </c>
      <c r="B468" s="2"/>
      <c r="C468" s="2"/>
      <c r="D468" s="1" t="s">
        <v>113</v>
      </c>
      <c r="E468" s="2">
        <v>1984</v>
      </c>
      <c r="F468" s="2" t="s">
        <v>280</v>
      </c>
      <c r="G468" s="1" t="s">
        <v>706</v>
      </c>
      <c r="H468" s="2" t="s">
        <v>1</v>
      </c>
      <c r="I468" s="2" t="s">
        <v>705</v>
      </c>
      <c r="K468" s="2" t="s">
        <v>1489</v>
      </c>
      <c r="L468" s="2"/>
      <c r="M468" s="2"/>
      <c r="N468" s="2">
        <v>247</v>
      </c>
      <c r="O468" s="2">
        <v>56</v>
      </c>
      <c r="P468" s="7">
        <f>COUNTA(Tabela1[[#This Row],[AFI]:[ICM]])</f>
        <v>3</v>
      </c>
    </row>
    <row r="469" spans="1:16">
      <c r="A469" s="1" t="s">
        <v>1634</v>
      </c>
      <c r="B469" s="2"/>
      <c r="C469" s="2"/>
      <c r="D469" s="1" t="s">
        <v>1654</v>
      </c>
      <c r="E469" s="2">
        <v>1984</v>
      </c>
      <c r="F469" s="2" t="s">
        <v>280</v>
      </c>
      <c r="G469" s="1" t="s">
        <v>1622</v>
      </c>
      <c r="H469" s="2" t="s">
        <v>2</v>
      </c>
      <c r="K469" s="2" t="s">
        <v>1489</v>
      </c>
      <c r="L469" s="2"/>
      <c r="M469" s="7"/>
      <c r="N469" s="2"/>
      <c r="O469" s="2">
        <v>94</v>
      </c>
      <c r="P469" s="2">
        <f>COUNTA(Tabela1[[#This Row],[AFI]:[ICM]])</f>
        <v>2</v>
      </c>
    </row>
    <row r="470" spans="1:16">
      <c r="A470" s="1" t="s">
        <v>2102</v>
      </c>
      <c r="B470" s="2"/>
      <c r="C470" s="2"/>
      <c r="D470" s="1" t="s">
        <v>1717</v>
      </c>
      <c r="E470" s="2">
        <v>1984</v>
      </c>
      <c r="F470" s="2" t="s">
        <v>280</v>
      </c>
      <c r="G470" s="1" t="s">
        <v>2102</v>
      </c>
      <c r="H470" s="2" t="s">
        <v>4</v>
      </c>
      <c r="L470" s="2"/>
      <c r="M470" s="2"/>
      <c r="N470" s="2">
        <v>239</v>
      </c>
      <c r="O470" s="2"/>
      <c r="P470" s="2">
        <f>COUNTA(Tabela1[[#This Row],[AFI]:[ICM]])</f>
        <v>1</v>
      </c>
    </row>
    <row r="471" spans="1:16">
      <c r="A471" s="1" t="s">
        <v>707</v>
      </c>
      <c r="B471" s="2"/>
      <c r="C471" s="2"/>
      <c r="D471" s="1" t="s">
        <v>64</v>
      </c>
      <c r="E471" s="2">
        <v>1984</v>
      </c>
      <c r="F471" s="2" t="s">
        <v>280</v>
      </c>
      <c r="G471" s="1" t="s">
        <v>708</v>
      </c>
      <c r="H471" s="2" t="s">
        <v>4</v>
      </c>
      <c r="K471" s="2" t="s">
        <v>1489</v>
      </c>
      <c r="L471" s="2"/>
      <c r="M471" s="2"/>
      <c r="N471" s="2"/>
      <c r="O471" s="2"/>
      <c r="P471" s="2">
        <f>COUNTA(Tabela1[[#This Row],[AFI]:[ICM]])</f>
        <v>1</v>
      </c>
    </row>
    <row r="472" spans="1:16">
      <c r="A472" s="1" t="s">
        <v>709</v>
      </c>
      <c r="B472" s="2"/>
      <c r="C472" s="2"/>
      <c r="D472" s="1" t="s">
        <v>222</v>
      </c>
      <c r="E472" s="2">
        <v>1984</v>
      </c>
      <c r="F472" s="2" t="s">
        <v>280</v>
      </c>
      <c r="G472" s="1" t="s">
        <v>710</v>
      </c>
      <c r="H472" s="2" t="s">
        <v>1</v>
      </c>
      <c r="K472" s="2" t="s">
        <v>1489</v>
      </c>
      <c r="L472" s="2"/>
      <c r="M472" s="2"/>
      <c r="N472" s="2"/>
      <c r="O472" s="2"/>
      <c r="P472" s="2">
        <f>COUNTA(Tabela1[[#This Row],[AFI]:[ICM]])</f>
        <v>1</v>
      </c>
    </row>
    <row r="473" spans="1:16">
      <c r="A473" s="1" t="s">
        <v>711</v>
      </c>
      <c r="B473" s="2"/>
      <c r="C473" s="2"/>
      <c r="D473" s="1" t="s">
        <v>128</v>
      </c>
      <c r="E473" s="2">
        <v>1983</v>
      </c>
      <c r="F473" s="2" t="s">
        <v>280</v>
      </c>
      <c r="G473" s="1" t="s">
        <v>712</v>
      </c>
      <c r="H473" s="2" t="s">
        <v>5</v>
      </c>
      <c r="K473" s="2" t="s">
        <v>1489</v>
      </c>
      <c r="L473" s="2"/>
      <c r="M473" s="2"/>
      <c r="N473" s="2"/>
      <c r="O473" s="7"/>
      <c r="P473" s="2">
        <f>COUNTA(Tabela1[[#This Row],[AFI]:[ICM]])</f>
        <v>1</v>
      </c>
    </row>
    <row r="474" spans="1:16">
      <c r="A474" s="1" t="s">
        <v>1414</v>
      </c>
      <c r="B474" s="2"/>
      <c r="C474" s="2"/>
      <c r="D474" s="1" t="s">
        <v>1454</v>
      </c>
      <c r="E474" s="2">
        <v>1983</v>
      </c>
      <c r="F474" s="2" t="s">
        <v>280</v>
      </c>
      <c r="G474" s="1" t="s">
        <v>1602</v>
      </c>
      <c r="H474" s="2" t="s">
        <v>5</v>
      </c>
      <c r="I474" s="2" t="s">
        <v>1946</v>
      </c>
      <c r="K474" s="2" t="s">
        <v>1489</v>
      </c>
      <c r="L474" s="2"/>
      <c r="M474" s="2"/>
      <c r="N474" s="2">
        <v>86</v>
      </c>
      <c r="O474" s="2">
        <v>36</v>
      </c>
      <c r="P474" s="2">
        <f>COUNTA(Tabela1[[#This Row],[AFI]:[ICM]])</f>
        <v>3</v>
      </c>
    </row>
    <row r="475" spans="1:16" ht="13.5">
      <c r="A475" s="1" t="s">
        <v>713</v>
      </c>
      <c r="B475" s="2"/>
      <c r="C475" s="2"/>
      <c r="D475" s="1" t="s">
        <v>41</v>
      </c>
      <c r="E475" s="2">
        <v>1983</v>
      </c>
      <c r="F475" s="2" t="s">
        <v>280</v>
      </c>
      <c r="G475" s="26" t="s">
        <v>713</v>
      </c>
      <c r="H475" s="2" t="s">
        <v>4</v>
      </c>
      <c r="K475" s="2" t="s">
        <v>1488</v>
      </c>
      <c r="L475" s="2"/>
      <c r="M475" s="2"/>
      <c r="N475" s="2">
        <v>106</v>
      </c>
      <c r="O475" s="2"/>
      <c r="P475" s="2">
        <f>COUNTA(Tabela1[[#This Row],[AFI]:[ICM]])</f>
        <v>2</v>
      </c>
    </row>
    <row r="476" spans="1:16">
      <c r="A476" s="1" t="s">
        <v>714</v>
      </c>
      <c r="B476" s="2"/>
      <c r="C476" s="2"/>
      <c r="D476" s="1" t="s">
        <v>60</v>
      </c>
      <c r="E476" s="2">
        <v>1983</v>
      </c>
      <c r="F476" s="2" t="s">
        <v>280</v>
      </c>
      <c r="G476" s="1" t="s">
        <v>715</v>
      </c>
      <c r="H476" s="2" t="s">
        <v>5</v>
      </c>
      <c r="K476" s="2" t="s">
        <v>1489</v>
      </c>
      <c r="L476" s="2"/>
      <c r="M476" s="2"/>
      <c r="N476" s="2"/>
      <c r="O476" s="2"/>
      <c r="P476" s="2">
        <f>COUNTA(Tabela1[[#This Row],[AFI]:[ICM]])</f>
        <v>1</v>
      </c>
    </row>
    <row r="477" spans="1:16">
      <c r="A477" s="1" t="s">
        <v>2001</v>
      </c>
      <c r="B477" s="2"/>
      <c r="C477" s="2"/>
      <c r="D477" s="1" t="s">
        <v>269</v>
      </c>
      <c r="E477" s="2">
        <v>1983</v>
      </c>
      <c r="F477" s="2" t="s">
        <v>280</v>
      </c>
      <c r="G477" s="1" t="s">
        <v>2001</v>
      </c>
      <c r="H477" s="2" t="s">
        <v>2</v>
      </c>
      <c r="L477" s="2"/>
      <c r="M477" s="2"/>
      <c r="N477" s="2"/>
      <c r="O477" s="2"/>
      <c r="P477" s="2">
        <f>COUNTA(Tabela1[[#This Row],[AFI]:[ICM]])</f>
        <v>0</v>
      </c>
    </row>
    <row r="478" spans="1:16">
      <c r="A478" s="1" t="s">
        <v>1169</v>
      </c>
      <c r="B478" s="2"/>
      <c r="C478" s="2"/>
      <c r="D478" s="1" t="s">
        <v>1170</v>
      </c>
      <c r="E478" s="2">
        <v>1982</v>
      </c>
      <c r="F478" s="2" t="s">
        <v>280</v>
      </c>
      <c r="G478" s="1" t="s">
        <v>1157</v>
      </c>
      <c r="H478" s="2" t="s">
        <v>4</v>
      </c>
      <c r="J478" s="2">
        <v>91</v>
      </c>
      <c r="L478" s="2"/>
      <c r="M478" s="2"/>
      <c r="N478" s="2"/>
      <c r="O478" s="2"/>
      <c r="P478" s="2">
        <f>COUNTA(Tabela1[[#This Row],[AFI]:[ICM]])</f>
        <v>1</v>
      </c>
    </row>
    <row r="479" spans="1:16">
      <c r="A479" s="1" t="s">
        <v>1332</v>
      </c>
      <c r="B479" s="2"/>
      <c r="C479" s="2"/>
      <c r="D479" s="1" t="s">
        <v>214</v>
      </c>
      <c r="E479" s="2">
        <v>1982</v>
      </c>
      <c r="F479" s="2" t="s">
        <v>280</v>
      </c>
      <c r="G479" s="1" t="s">
        <v>717</v>
      </c>
      <c r="H479" s="2" t="s">
        <v>5</v>
      </c>
      <c r="J479" s="2">
        <v>97</v>
      </c>
      <c r="K479" s="2" t="s">
        <v>1488</v>
      </c>
      <c r="L479" s="2"/>
      <c r="M479" s="2"/>
      <c r="N479" s="2">
        <v>171</v>
      </c>
      <c r="O479" s="7"/>
      <c r="P479" s="2">
        <f>COUNTA(Tabela1[[#This Row],[AFI]:[ICM]])</f>
        <v>3</v>
      </c>
    </row>
    <row r="480" spans="1:16">
      <c r="A480" s="1" t="s">
        <v>718</v>
      </c>
      <c r="B480" s="2"/>
      <c r="C480" s="2"/>
      <c r="D480" s="1" t="s">
        <v>135</v>
      </c>
      <c r="E480" s="2">
        <v>1982</v>
      </c>
      <c r="F480" s="2" t="s">
        <v>280</v>
      </c>
      <c r="G480" s="1" t="s">
        <v>719</v>
      </c>
      <c r="H480" s="2" t="s">
        <v>1</v>
      </c>
      <c r="I480" s="2" t="s">
        <v>1947</v>
      </c>
      <c r="K480" s="2" t="s">
        <v>1489</v>
      </c>
      <c r="L480" s="2"/>
      <c r="M480" s="2"/>
      <c r="N480" s="2"/>
      <c r="O480" s="2"/>
      <c r="P480" s="2">
        <f>COUNTA(Tabela1[[#This Row],[AFI]:[ICM]])</f>
        <v>1</v>
      </c>
    </row>
    <row r="481" spans="1:16">
      <c r="A481" s="1" t="s">
        <v>720</v>
      </c>
      <c r="B481" s="2"/>
      <c r="C481" s="2"/>
      <c r="D481" s="1" t="s">
        <v>243</v>
      </c>
      <c r="E481" s="2">
        <v>1982</v>
      </c>
      <c r="F481" s="2" t="s">
        <v>280</v>
      </c>
      <c r="G481" s="1" t="s">
        <v>1143</v>
      </c>
      <c r="H481" s="2" t="s">
        <v>5</v>
      </c>
      <c r="J481" s="2">
        <v>24</v>
      </c>
      <c r="K481" s="2" t="s">
        <v>1489</v>
      </c>
      <c r="L481" s="2"/>
      <c r="M481" s="2">
        <v>1983</v>
      </c>
      <c r="N481" s="2"/>
      <c r="O481" s="2">
        <v>43</v>
      </c>
      <c r="P481" s="2">
        <f>COUNTA(Tabela1[[#This Row],[AFI]:[ICM]])</f>
        <v>4</v>
      </c>
    </row>
    <row r="482" spans="1:16">
      <c r="A482" s="1" t="s">
        <v>721</v>
      </c>
      <c r="B482" s="2"/>
      <c r="C482" s="2"/>
      <c r="D482" s="1" t="s">
        <v>105</v>
      </c>
      <c r="E482" s="2">
        <v>1982</v>
      </c>
      <c r="F482" s="2" t="s">
        <v>722</v>
      </c>
      <c r="G482" s="1" t="s">
        <v>723</v>
      </c>
      <c r="H482" s="2" t="s">
        <v>4</v>
      </c>
      <c r="K482" s="2" t="s">
        <v>1488</v>
      </c>
      <c r="L482" s="2"/>
      <c r="M482" s="7"/>
      <c r="N482" s="2"/>
      <c r="O482" s="7"/>
      <c r="P482" s="2">
        <f>COUNTA(Tabela1[[#This Row],[AFI]:[ICM]])</f>
        <v>1</v>
      </c>
    </row>
    <row r="483" spans="1:16">
      <c r="A483" s="1" t="s">
        <v>1205</v>
      </c>
      <c r="B483" s="2"/>
      <c r="C483" s="2"/>
      <c r="D483" s="1" t="s">
        <v>1261</v>
      </c>
      <c r="E483" s="2">
        <v>1982</v>
      </c>
      <c r="F483" s="2" t="s">
        <v>280</v>
      </c>
      <c r="G483" s="1" t="s">
        <v>1205</v>
      </c>
      <c r="H483" s="2" t="s">
        <v>4</v>
      </c>
      <c r="L483" s="2">
        <v>1983</v>
      </c>
      <c r="M483" s="2"/>
      <c r="N483" s="2"/>
      <c r="O483" s="2"/>
      <c r="P483" s="2">
        <f>COUNTA(Tabela1[[#This Row],[AFI]:[ICM]])</f>
        <v>1</v>
      </c>
    </row>
    <row r="484" spans="1:16">
      <c r="A484" s="1" t="s">
        <v>1206</v>
      </c>
      <c r="B484" s="2"/>
      <c r="C484" s="2"/>
      <c r="D484" s="1" t="s">
        <v>1262</v>
      </c>
      <c r="E484" s="2">
        <v>1982</v>
      </c>
      <c r="F484" s="2" t="s">
        <v>280</v>
      </c>
      <c r="G484" s="31" t="s">
        <v>1235</v>
      </c>
      <c r="H484" s="2" t="s">
        <v>4</v>
      </c>
      <c r="L484" s="2">
        <v>1984</v>
      </c>
      <c r="M484" s="2">
        <v>1984</v>
      </c>
      <c r="N484" s="2"/>
      <c r="O484" s="2"/>
      <c r="P484" s="2">
        <f>COUNTA(Tabela1[[#This Row],[AFI]:[ICM]])</f>
        <v>2</v>
      </c>
    </row>
    <row r="485" spans="1:16">
      <c r="A485" s="1" t="s">
        <v>1346</v>
      </c>
      <c r="B485" s="2"/>
      <c r="C485" s="2"/>
      <c r="D485" s="1" t="s">
        <v>268</v>
      </c>
      <c r="E485" s="2">
        <v>1982</v>
      </c>
      <c r="F485" s="2" t="s">
        <v>280</v>
      </c>
      <c r="G485" s="31" t="s">
        <v>724</v>
      </c>
      <c r="H485" s="2" t="s">
        <v>6</v>
      </c>
      <c r="K485" s="2" t="s">
        <v>1488</v>
      </c>
      <c r="L485" s="2"/>
      <c r="M485" s="2"/>
      <c r="N485" s="2">
        <v>79</v>
      </c>
      <c r="O485" s="2"/>
      <c r="P485" s="2">
        <f>COUNTA(Tabela1[[#This Row],[AFI]:[ICM]])</f>
        <v>2</v>
      </c>
    </row>
    <row r="486" spans="1:16">
      <c r="A486" s="1" t="s">
        <v>1356</v>
      </c>
      <c r="B486" s="2"/>
      <c r="C486" s="2"/>
      <c r="D486" s="1" t="s">
        <v>130</v>
      </c>
      <c r="E486" s="2">
        <v>1982</v>
      </c>
      <c r="F486" s="2" t="s">
        <v>280</v>
      </c>
      <c r="G486" s="1" t="s">
        <v>716</v>
      </c>
      <c r="H486" s="2" t="s">
        <v>10</v>
      </c>
      <c r="K486" s="2" t="s">
        <v>1488</v>
      </c>
      <c r="L486" s="2"/>
      <c r="M486" s="2"/>
      <c r="N486" s="2">
        <v>163</v>
      </c>
      <c r="O486" s="7"/>
      <c r="P486" s="2">
        <f>COUNTA(Tabela1[[#This Row],[AFI]:[ICM]])</f>
        <v>2</v>
      </c>
    </row>
    <row r="487" spans="1:16">
      <c r="A487" s="1" t="s">
        <v>725</v>
      </c>
      <c r="B487" s="2"/>
      <c r="C487" s="2"/>
      <c r="D487" s="1" t="s">
        <v>22</v>
      </c>
      <c r="E487" s="2">
        <v>1982</v>
      </c>
      <c r="F487" s="2" t="s">
        <v>280</v>
      </c>
      <c r="G487" s="1" t="s">
        <v>726</v>
      </c>
      <c r="H487" s="2" t="s">
        <v>7</v>
      </c>
      <c r="K487" s="2" t="s">
        <v>1488</v>
      </c>
      <c r="L487" s="2"/>
      <c r="M487" s="2"/>
      <c r="N487" s="2"/>
      <c r="O487" s="7"/>
      <c r="P487" s="2">
        <f>COUNTA(Tabela1[[#This Row],[AFI]:[ICM]])</f>
        <v>1</v>
      </c>
    </row>
    <row r="488" spans="1:16">
      <c r="A488" s="1" t="s">
        <v>727</v>
      </c>
      <c r="B488" s="2"/>
      <c r="C488" s="2"/>
      <c r="D488" s="1" t="s">
        <v>165</v>
      </c>
      <c r="E488" s="2">
        <v>1982</v>
      </c>
      <c r="F488" s="2" t="s">
        <v>338</v>
      </c>
      <c r="G488" s="1" t="s">
        <v>728</v>
      </c>
      <c r="H488" s="2" t="s">
        <v>2</v>
      </c>
      <c r="K488" s="2" t="s">
        <v>1488</v>
      </c>
      <c r="L488" s="2"/>
      <c r="M488" s="2"/>
      <c r="N488" s="2"/>
      <c r="O488" s="2"/>
      <c r="P488" s="2">
        <f>COUNTA(Tabela1[[#This Row],[AFI]:[ICM]])</f>
        <v>1</v>
      </c>
    </row>
    <row r="489" spans="1:16">
      <c r="A489" s="1" t="s">
        <v>729</v>
      </c>
      <c r="B489" s="2"/>
      <c r="C489" s="2"/>
      <c r="D489" s="1" t="s">
        <v>235</v>
      </c>
      <c r="E489" s="2">
        <v>1982</v>
      </c>
      <c r="F489" s="2" t="s">
        <v>280</v>
      </c>
      <c r="G489" s="1" t="s">
        <v>729</v>
      </c>
      <c r="H489" s="2" t="s">
        <v>2</v>
      </c>
      <c r="J489" s="2">
        <v>69</v>
      </c>
      <c r="L489" s="2"/>
      <c r="M489" s="2"/>
      <c r="N489" s="2"/>
      <c r="O489" s="2"/>
      <c r="P489" s="2">
        <f>COUNTA(Tabela1[[#This Row],[AFI]:[ICM]])</f>
        <v>1</v>
      </c>
    </row>
    <row r="490" spans="1:16">
      <c r="A490" s="1" t="s">
        <v>730</v>
      </c>
      <c r="B490" s="2"/>
      <c r="C490" s="2"/>
      <c r="D490" s="1" t="s">
        <v>144</v>
      </c>
      <c r="E490" s="2">
        <v>1981</v>
      </c>
      <c r="F490" s="2" t="s">
        <v>323</v>
      </c>
      <c r="G490" s="1" t="s">
        <v>731</v>
      </c>
      <c r="H490" s="2" t="s">
        <v>4</v>
      </c>
      <c r="K490" s="2" t="s">
        <v>1488</v>
      </c>
      <c r="L490" s="2"/>
      <c r="M490" s="2"/>
      <c r="N490" s="2"/>
      <c r="O490" s="2"/>
      <c r="P490" s="2">
        <f>COUNTA(Tabela1[[#This Row],[AFI]:[ICM]])</f>
        <v>1</v>
      </c>
    </row>
    <row r="491" spans="1:16">
      <c r="A491" s="1" t="s">
        <v>1204</v>
      </c>
      <c r="B491" s="2"/>
      <c r="C491" s="2"/>
      <c r="D491" s="1" t="s">
        <v>1260</v>
      </c>
      <c r="E491" s="2">
        <v>1981</v>
      </c>
      <c r="F491" s="2" t="s">
        <v>280</v>
      </c>
      <c r="G491" s="1" t="s">
        <v>1234</v>
      </c>
      <c r="H491" s="2" t="s">
        <v>4</v>
      </c>
      <c r="L491" s="2">
        <v>1982</v>
      </c>
      <c r="M491" s="2"/>
      <c r="N491" s="2"/>
      <c r="O491" s="2"/>
      <c r="P491" s="2">
        <f>COUNTA(Tabela1[[#This Row],[AFI]:[ICM]])</f>
        <v>1</v>
      </c>
    </row>
    <row r="492" spans="1:16">
      <c r="A492" s="1" t="s">
        <v>732</v>
      </c>
      <c r="B492" s="2"/>
      <c r="C492" s="2"/>
      <c r="D492" s="1" t="s">
        <v>76</v>
      </c>
      <c r="E492" s="2">
        <v>1981</v>
      </c>
      <c r="F492" s="2" t="s">
        <v>338</v>
      </c>
      <c r="G492" s="1" t="s">
        <v>733</v>
      </c>
      <c r="H492" s="2" t="s">
        <v>4</v>
      </c>
      <c r="K492" s="2" t="s">
        <v>1489</v>
      </c>
      <c r="L492" s="2"/>
      <c r="M492" s="2"/>
      <c r="N492" s="2"/>
      <c r="O492" s="7"/>
      <c r="P492" s="2">
        <f>COUNTA(Tabela1[[#This Row],[AFI]:[ICM]])</f>
        <v>1</v>
      </c>
    </row>
    <row r="493" spans="1:16">
      <c r="A493" s="1" t="s">
        <v>734</v>
      </c>
      <c r="B493" s="2"/>
      <c r="C493" s="2"/>
      <c r="D493" s="1" t="s">
        <v>153</v>
      </c>
      <c r="E493" s="2">
        <v>1981</v>
      </c>
      <c r="F493" s="2" t="s">
        <v>280</v>
      </c>
      <c r="G493" s="1" t="s">
        <v>735</v>
      </c>
      <c r="H493" s="2" t="s">
        <v>4</v>
      </c>
      <c r="K493" s="2" t="s">
        <v>1489</v>
      </c>
      <c r="L493" s="2"/>
      <c r="M493" s="2"/>
      <c r="N493" s="2"/>
      <c r="O493" s="2"/>
      <c r="P493" s="2">
        <f>COUNTA(Tabela1[[#This Row],[AFI]:[ICM]])</f>
        <v>1</v>
      </c>
    </row>
    <row r="494" spans="1:16">
      <c r="A494" s="1" t="s">
        <v>736</v>
      </c>
      <c r="B494" s="2"/>
      <c r="C494" s="2"/>
      <c r="D494" s="1" t="s">
        <v>130</v>
      </c>
      <c r="E494" s="2">
        <v>1981</v>
      </c>
      <c r="F494" s="2" t="s">
        <v>280</v>
      </c>
      <c r="G494" s="1" t="s">
        <v>737</v>
      </c>
      <c r="H494" s="2" t="s">
        <v>5</v>
      </c>
      <c r="K494" s="2" t="s">
        <v>1489</v>
      </c>
      <c r="L494" s="2"/>
      <c r="M494" s="7"/>
      <c r="N494" s="2"/>
      <c r="O494" s="7"/>
      <c r="P494" s="2">
        <f>COUNTA(Tabela1[[#This Row],[AFI]:[ICM]])</f>
        <v>1</v>
      </c>
    </row>
    <row r="495" spans="1:16">
      <c r="A495" s="1" t="s">
        <v>738</v>
      </c>
      <c r="B495" s="2"/>
      <c r="C495" s="2"/>
      <c r="D495" s="1" t="s">
        <v>107</v>
      </c>
      <c r="E495" s="2">
        <v>1981</v>
      </c>
      <c r="F495" s="2" t="s">
        <v>379</v>
      </c>
      <c r="G495" s="1" t="s">
        <v>738</v>
      </c>
      <c r="H495" s="2" t="s">
        <v>4</v>
      </c>
      <c r="K495" s="2" t="s">
        <v>1489</v>
      </c>
      <c r="L495" s="2"/>
      <c r="M495" s="2"/>
      <c r="N495" s="2"/>
      <c r="O495" s="2"/>
      <c r="P495" s="2">
        <f>COUNTA(Tabela1[[#This Row],[AFI]:[ICM]])</f>
        <v>1</v>
      </c>
    </row>
    <row r="496" spans="1:16">
      <c r="A496" s="1" t="s">
        <v>1315</v>
      </c>
      <c r="B496" s="2"/>
      <c r="C496" s="2"/>
      <c r="D496" s="1" t="s">
        <v>1316</v>
      </c>
      <c r="E496" s="2">
        <v>1981</v>
      </c>
      <c r="F496" s="2" t="s">
        <v>280</v>
      </c>
      <c r="G496" s="31" t="s">
        <v>1288</v>
      </c>
      <c r="H496" s="2" t="s">
        <v>4</v>
      </c>
      <c r="L496" s="2"/>
      <c r="M496" s="2">
        <v>1982</v>
      </c>
      <c r="N496" s="2"/>
      <c r="O496" s="2"/>
      <c r="P496" s="2">
        <f>COUNTA(Tabela1[[#This Row],[AFI]:[ICM]])</f>
        <v>1</v>
      </c>
    </row>
    <row r="497" spans="1:16">
      <c r="A497" s="1" t="s">
        <v>2129</v>
      </c>
      <c r="B497" s="2"/>
      <c r="C497" s="2"/>
      <c r="D497" s="1" t="s">
        <v>39</v>
      </c>
      <c r="E497" s="2">
        <v>1981</v>
      </c>
      <c r="F497" s="2" t="s">
        <v>280</v>
      </c>
      <c r="G497" s="31" t="s">
        <v>739</v>
      </c>
      <c r="H497" s="2" t="s">
        <v>4</v>
      </c>
      <c r="K497" s="2" t="s">
        <v>1489</v>
      </c>
      <c r="L497" s="2"/>
      <c r="M497" s="2"/>
      <c r="N497" s="2"/>
      <c r="O497" s="2"/>
      <c r="P497" s="2">
        <f>COUNTA(Tabela1[[#This Row],[AFI]:[ICM]])</f>
        <v>1</v>
      </c>
    </row>
    <row r="498" spans="1:16">
      <c r="A498" s="1" t="s">
        <v>740</v>
      </c>
      <c r="B498" s="2"/>
      <c r="C498" s="2"/>
      <c r="D498" s="1" t="s">
        <v>263</v>
      </c>
      <c r="E498" s="2">
        <v>1981</v>
      </c>
      <c r="F498" s="2" t="s">
        <v>280</v>
      </c>
      <c r="G498" s="1" t="s">
        <v>740</v>
      </c>
      <c r="H498" s="2" t="s">
        <v>4</v>
      </c>
      <c r="K498" s="2" t="s">
        <v>1489</v>
      </c>
      <c r="L498" s="2"/>
      <c r="M498" s="7"/>
      <c r="N498" s="2"/>
      <c r="O498" s="2"/>
      <c r="P498" s="2">
        <f>COUNTA(Tabela1[[#This Row],[AFI]:[ICM]])</f>
        <v>1</v>
      </c>
    </row>
    <row r="499" spans="1:16">
      <c r="A499" s="1" t="s">
        <v>741</v>
      </c>
      <c r="B499" s="2"/>
      <c r="C499" s="2"/>
      <c r="D499" s="1" t="s">
        <v>41</v>
      </c>
      <c r="E499" s="2">
        <v>1981</v>
      </c>
      <c r="F499" s="2" t="s">
        <v>280</v>
      </c>
      <c r="G499" s="1" t="s">
        <v>742</v>
      </c>
      <c r="H499" s="2" t="s">
        <v>9</v>
      </c>
      <c r="K499" s="2" t="s">
        <v>1489</v>
      </c>
      <c r="L499" s="2"/>
      <c r="M499" s="2"/>
      <c r="N499" s="2"/>
      <c r="O499" s="2"/>
      <c r="P499" s="2">
        <f>COUNTA(Tabela1[[#This Row],[AFI]:[ICM]])</f>
        <v>1</v>
      </c>
    </row>
    <row r="500" spans="1:16">
      <c r="A500" s="1" t="s">
        <v>743</v>
      </c>
      <c r="B500" s="2"/>
      <c r="C500" s="2"/>
      <c r="D500" s="1" t="s">
        <v>159</v>
      </c>
      <c r="E500" s="2">
        <v>1980</v>
      </c>
      <c r="F500" s="2" t="s">
        <v>280</v>
      </c>
      <c r="G500" s="1" t="s">
        <v>744</v>
      </c>
      <c r="H500" s="2" t="s">
        <v>4</v>
      </c>
      <c r="K500" s="2" t="s">
        <v>1488</v>
      </c>
      <c r="L500" s="2"/>
      <c r="M500" s="2"/>
      <c r="N500" s="2"/>
      <c r="O500" s="2"/>
      <c r="P500" s="2">
        <f>COUNTA(Tabela1[[#This Row],[AFI]:[ICM]])</f>
        <v>1</v>
      </c>
    </row>
    <row r="501" spans="1:16">
      <c r="A501" s="1" t="s">
        <v>1707</v>
      </c>
      <c r="B501" s="2"/>
      <c r="C501" s="2"/>
      <c r="D501" s="1" t="s">
        <v>1708</v>
      </c>
      <c r="E501" s="2">
        <v>1980</v>
      </c>
      <c r="F501" s="2" t="s">
        <v>280</v>
      </c>
      <c r="G501" s="1" t="s">
        <v>1709</v>
      </c>
      <c r="H501" s="2" t="s">
        <v>2</v>
      </c>
      <c r="I501" s="2" t="s">
        <v>1962</v>
      </c>
      <c r="K501" s="2" t="s">
        <v>1489</v>
      </c>
      <c r="L501" s="2"/>
      <c r="M501" s="2"/>
      <c r="N501" s="2"/>
      <c r="O501" s="2"/>
      <c r="P501" s="2">
        <f>COUNTA(Tabela1[[#This Row],[AFI]:[ICM]])</f>
        <v>1</v>
      </c>
    </row>
    <row r="502" spans="1:16">
      <c r="A502" s="1" t="s">
        <v>745</v>
      </c>
      <c r="B502" s="2"/>
      <c r="C502" s="2"/>
      <c r="D502" s="1" t="s">
        <v>254</v>
      </c>
      <c r="E502" s="2">
        <v>1980</v>
      </c>
      <c r="F502" s="2" t="s">
        <v>280</v>
      </c>
      <c r="G502" s="1" t="s">
        <v>746</v>
      </c>
      <c r="H502" s="2" t="s">
        <v>4</v>
      </c>
      <c r="K502" s="2" t="s">
        <v>1488</v>
      </c>
      <c r="L502" s="2"/>
      <c r="M502" s="2"/>
      <c r="N502" s="2"/>
      <c r="O502" s="2"/>
      <c r="P502" s="2">
        <f>COUNTA(Tabela1[[#This Row],[AFI]:[ICM]])</f>
        <v>1</v>
      </c>
    </row>
    <row r="503" spans="1:16">
      <c r="A503" s="1" t="s">
        <v>747</v>
      </c>
      <c r="B503" s="2"/>
      <c r="C503" s="2"/>
      <c r="D503" s="1" t="s">
        <v>219</v>
      </c>
      <c r="E503" s="2">
        <v>1980</v>
      </c>
      <c r="F503" s="2" t="s">
        <v>280</v>
      </c>
      <c r="G503" s="31" t="s">
        <v>748</v>
      </c>
      <c r="H503" s="2" t="s">
        <v>4</v>
      </c>
      <c r="L503" s="2">
        <v>1981</v>
      </c>
      <c r="M503" s="2">
        <v>1981</v>
      </c>
      <c r="N503" s="2"/>
      <c r="O503" s="2"/>
      <c r="P503" s="2">
        <f>COUNTA(Tabela1[[#This Row],[AFI]:[ICM]])</f>
        <v>2</v>
      </c>
    </row>
    <row r="504" spans="1:16">
      <c r="A504" s="1" t="s">
        <v>1502</v>
      </c>
      <c r="B504" s="2"/>
      <c r="C504" s="2"/>
      <c r="D504" s="1" t="s">
        <v>14</v>
      </c>
      <c r="E504" s="2">
        <v>1980</v>
      </c>
      <c r="F504" s="2" t="s">
        <v>333</v>
      </c>
      <c r="G504" s="1" t="s">
        <v>749</v>
      </c>
      <c r="H504" s="2" t="s">
        <v>4</v>
      </c>
      <c r="K504" s="2" t="s">
        <v>1489</v>
      </c>
      <c r="L504" s="2"/>
      <c r="M504" s="2"/>
      <c r="N504" s="2"/>
      <c r="O504" s="7"/>
      <c r="P504" s="2">
        <f>COUNTA(Tabela1[[#This Row],[AFI]:[ICM]])</f>
        <v>1</v>
      </c>
    </row>
    <row r="505" spans="1:16">
      <c r="A505" s="1" t="s">
        <v>1773</v>
      </c>
      <c r="B505" s="2"/>
      <c r="C505" s="2"/>
      <c r="D505" s="1" t="s">
        <v>1774</v>
      </c>
      <c r="E505" s="2">
        <v>1980</v>
      </c>
      <c r="F505" s="2" t="s">
        <v>371</v>
      </c>
      <c r="G505" s="1" t="s">
        <v>1775</v>
      </c>
      <c r="H505" s="2" t="s">
        <v>2</v>
      </c>
      <c r="L505" s="2"/>
      <c r="M505" s="7"/>
      <c r="N505" s="2"/>
      <c r="O505" s="2"/>
      <c r="P505" s="2">
        <f>COUNTA(Tabela1[[#This Row],[AFI]:[ICM]])</f>
        <v>0</v>
      </c>
    </row>
    <row r="506" spans="1:16">
      <c r="A506" s="1" t="s">
        <v>1408</v>
      </c>
      <c r="B506" s="2"/>
      <c r="C506" s="2"/>
      <c r="D506" s="1" t="s">
        <v>65</v>
      </c>
      <c r="E506" s="2">
        <v>1980</v>
      </c>
      <c r="F506" s="2" t="s">
        <v>280</v>
      </c>
      <c r="G506" s="1" t="s">
        <v>1530</v>
      </c>
      <c r="H506" s="2" t="s">
        <v>4</v>
      </c>
      <c r="L506" s="2"/>
      <c r="M506" s="2"/>
      <c r="N506" s="2">
        <v>162</v>
      </c>
      <c r="O506" s="2"/>
      <c r="P506" s="2">
        <f>COUNTA(Tabela1[[#This Row],[AFI]:[ICM]])</f>
        <v>1</v>
      </c>
    </row>
    <row r="507" spans="1:16">
      <c r="A507" s="1" t="s">
        <v>750</v>
      </c>
      <c r="B507" s="2"/>
      <c r="C507" s="2"/>
      <c r="D507" s="1" t="s">
        <v>240</v>
      </c>
      <c r="E507" s="2">
        <v>1980</v>
      </c>
      <c r="F507" s="2" t="s">
        <v>280</v>
      </c>
      <c r="G507" s="1" t="s">
        <v>751</v>
      </c>
      <c r="H507" s="2" t="s">
        <v>10</v>
      </c>
      <c r="K507" s="2" t="s">
        <v>1489</v>
      </c>
      <c r="L507" s="2"/>
      <c r="M507" s="2"/>
      <c r="N507" s="2">
        <v>63</v>
      </c>
      <c r="O507" s="2">
        <v>49</v>
      </c>
      <c r="P507" s="7">
        <f>COUNTA(Tabela1[[#This Row],[AFI]:[ICM]])</f>
        <v>3</v>
      </c>
    </row>
    <row r="508" spans="1:16">
      <c r="A508" s="1" t="s">
        <v>1409</v>
      </c>
      <c r="B508" s="2"/>
      <c r="C508" s="2"/>
      <c r="D508" s="1" t="s">
        <v>1437</v>
      </c>
      <c r="E508" s="2">
        <v>1980</v>
      </c>
      <c r="F508" s="2" t="s">
        <v>280</v>
      </c>
      <c r="G508" s="1" t="s">
        <v>1594</v>
      </c>
      <c r="H508" s="2" t="s">
        <v>5</v>
      </c>
      <c r="I508" s="2" t="s">
        <v>1946</v>
      </c>
      <c r="K508" s="2" t="s">
        <v>1489</v>
      </c>
      <c r="L508" s="2"/>
      <c r="M508" s="2"/>
      <c r="N508" s="2">
        <v>15</v>
      </c>
      <c r="O508" s="7">
        <v>24</v>
      </c>
      <c r="P508" s="2">
        <f>COUNTA(Tabela1[[#This Row],[AFI]:[ICM]])</f>
        <v>3</v>
      </c>
    </row>
    <row r="509" spans="1:16">
      <c r="A509" s="1" t="s">
        <v>752</v>
      </c>
      <c r="B509" s="2"/>
      <c r="C509" s="2"/>
      <c r="D509" s="1" t="s">
        <v>133</v>
      </c>
      <c r="E509" s="2">
        <v>1980</v>
      </c>
      <c r="F509" s="2" t="s">
        <v>280</v>
      </c>
      <c r="G509" s="1" t="s">
        <v>753</v>
      </c>
      <c r="H509" s="2" t="s">
        <v>7</v>
      </c>
      <c r="K509" s="2" t="s">
        <v>1489</v>
      </c>
      <c r="L509" s="2"/>
      <c r="M509" s="2"/>
      <c r="N509" s="2"/>
      <c r="O509" s="2"/>
      <c r="P509" s="2">
        <f>COUNTA(Tabela1[[#This Row],[AFI]:[ICM]])</f>
        <v>1</v>
      </c>
    </row>
    <row r="510" spans="1:16">
      <c r="A510" s="1" t="s">
        <v>754</v>
      </c>
      <c r="B510" s="2"/>
      <c r="C510" s="2"/>
      <c r="D510" s="1" t="s">
        <v>102</v>
      </c>
      <c r="E510" s="2">
        <v>1980</v>
      </c>
      <c r="F510" s="2" t="s">
        <v>336</v>
      </c>
      <c r="G510" s="1" t="s">
        <v>754</v>
      </c>
      <c r="H510" s="2" t="s">
        <v>4</v>
      </c>
      <c r="K510" s="2" t="s">
        <v>1488</v>
      </c>
      <c r="L510" s="2"/>
      <c r="M510" s="2"/>
      <c r="N510" s="2"/>
      <c r="O510" s="2"/>
      <c r="P510" s="2">
        <f>COUNTA(Tabela1[[#This Row],[AFI]:[ICM]])</f>
        <v>1</v>
      </c>
    </row>
    <row r="511" spans="1:16">
      <c r="A511" s="1" t="s">
        <v>755</v>
      </c>
      <c r="B511" s="2"/>
      <c r="C511" s="2"/>
      <c r="D511" s="1" t="s">
        <v>170</v>
      </c>
      <c r="E511" s="2">
        <v>1980</v>
      </c>
      <c r="F511" s="2" t="s">
        <v>280</v>
      </c>
      <c r="G511" s="1" t="s">
        <v>756</v>
      </c>
      <c r="H511" s="2" t="s">
        <v>4</v>
      </c>
      <c r="J511" s="2">
        <v>4</v>
      </c>
      <c r="K511" s="2" t="s">
        <v>1488</v>
      </c>
      <c r="L511" s="2"/>
      <c r="M511" s="2"/>
      <c r="N511" s="2">
        <v>147</v>
      </c>
      <c r="O511" s="7"/>
      <c r="P511" s="2">
        <f>COUNTA(Tabela1[[#This Row],[AFI]:[ICM]])</f>
        <v>3</v>
      </c>
    </row>
    <row r="512" spans="1:16">
      <c r="A512" s="1" t="s">
        <v>757</v>
      </c>
      <c r="B512" s="2"/>
      <c r="C512" s="2"/>
      <c r="D512" s="1" t="s">
        <v>41</v>
      </c>
      <c r="E512" s="2">
        <v>1980</v>
      </c>
      <c r="F512" s="2" t="s">
        <v>280</v>
      </c>
      <c r="G512" s="1" t="s">
        <v>758</v>
      </c>
      <c r="H512" s="2" t="s">
        <v>9</v>
      </c>
      <c r="K512" s="2" t="s">
        <v>1488</v>
      </c>
      <c r="L512" s="2"/>
      <c r="M512" s="7"/>
      <c r="N512" s="2"/>
      <c r="O512" s="2"/>
      <c r="P512" s="2">
        <f>COUNTA(Tabela1[[#This Row],[AFI]:[ICM]])</f>
        <v>1</v>
      </c>
    </row>
    <row r="513" spans="1:16">
      <c r="A513" s="1" t="s">
        <v>1364</v>
      </c>
      <c r="B513" s="2"/>
      <c r="C513" s="2"/>
      <c r="D513" s="1" t="s">
        <v>1548</v>
      </c>
      <c r="E513" s="2">
        <v>1979</v>
      </c>
      <c r="F513" s="2" t="s">
        <v>323</v>
      </c>
      <c r="G513" s="1" t="s">
        <v>1547</v>
      </c>
      <c r="H513" s="2" t="s">
        <v>2</v>
      </c>
      <c r="L513" s="2"/>
      <c r="M513" s="2"/>
      <c r="N513" s="2">
        <v>219</v>
      </c>
      <c r="O513" s="2"/>
      <c r="P513" s="2">
        <f>COUNTA(Tabela1[[#This Row],[AFI]:[ICM]])</f>
        <v>1</v>
      </c>
    </row>
    <row r="514" spans="1:16">
      <c r="A514" s="1" t="s">
        <v>1703</v>
      </c>
      <c r="B514" s="2"/>
      <c r="C514" s="2"/>
      <c r="D514" s="1" t="s">
        <v>38</v>
      </c>
      <c r="E514" s="2">
        <v>1979</v>
      </c>
      <c r="F514" s="2" t="s">
        <v>280</v>
      </c>
      <c r="G514" s="1" t="s">
        <v>1703</v>
      </c>
      <c r="H514" s="2" t="s">
        <v>7</v>
      </c>
      <c r="L514" s="2"/>
      <c r="M514" s="2"/>
      <c r="N514" s="2"/>
      <c r="O514" s="2"/>
      <c r="P514" s="2">
        <f>COUNTA(Tabela1[[#This Row],[AFI]:[ICM]])</f>
        <v>0</v>
      </c>
    </row>
    <row r="515" spans="1:16">
      <c r="A515" s="1" t="s">
        <v>759</v>
      </c>
      <c r="B515" s="2"/>
      <c r="C515" s="2"/>
      <c r="D515" s="1" t="s">
        <v>79</v>
      </c>
      <c r="E515" s="2">
        <v>1979</v>
      </c>
      <c r="F515" s="2" t="s">
        <v>280</v>
      </c>
      <c r="G515" s="1" t="s">
        <v>760</v>
      </c>
      <c r="H515" s="2" t="s">
        <v>6</v>
      </c>
      <c r="J515" s="2">
        <v>30</v>
      </c>
      <c r="K515" s="2" t="s">
        <v>1488</v>
      </c>
      <c r="L515" s="2"/>
      <c r="M515" s="2"/>
      <c r="N515" s="2">
        <v>54</v>
      </c>
      <c r="O515" s="2"/>
      <c r="P515" s="2">
        <f>COUNTA(Tabela1[[#This Row],[AFI]:[ICM]])</f>
        <v>3</v>
      </c>
    </row>
    <row r="516" spans="1:16">
      <c r="A516" s="1" t="s">
        <v>761</v>
      </c>
      <c r="B516" s="2"/>
      <c r="C516" s="2"/>
      <c r="D516" s="1" t="s">
        <v>45</v>
      </c>
      <c r="E516" s="2">
        <v>1979</v>
      </c>
      <c r="F516" s="2" t="s">
        <v>336</v>
      </c>
      <c r="G516" s="31" t="s">
        <v>761</v>
      </c>
      <c r="H516" s="2" t="s">
        <v>2</v>
      </c>
      <c r="K516" s="2" t="s">
        <v>1489</v>
      </c>
      <c r="L516" s="2"/>
      <c r="M516" s="2"/>
      <c r="N516" s="2"/>
      <c r="O516" s="7"/>
      <c r="P516" s="2">
        <f>COUNTA(Tabela1[[#This Row],[AFI]:[ICM]])</f>
        <v>1</v>
      </c>
    </row>
    <row r="517" spans="1:16">
      <c r="A517" s="1" t="s">
        <v>1930</v>
      </c>
      <c r="B517" s="2"/>
      <c r="C517" s="2"/>
      <c r="D517" s="1" t="s">
        <v>1745</v>
      </c>
      <c r="E517" s="2">
        <v>1979</v>
      </c>
      <c r="F517" s="2" t="s">
        <v>280</v>
      </c>
      <c r="G517" s="1" t="s">
        <v>1931</v>
      </c>
      <c r="H517" s="2" t="s">
        <v>8</v>
      </c>
      <c r="K517" s="2" t="s">
        <v>1489</v>
      </c>
      <c r="L517" s="2"/>
      <c r="M517" s="2"/>
      <c r="N517" s="2"/>
      <c r="O517" s="7"/>
      <c r="P517" s="2">
        <f>COUNTA(Tabela1[[#This Row],[AFI]:[ICM]])</f>
        <v>1</v>
      </c>
    </row>
    <row r="518" spans="1:16">
      <c r="A518" s="1" t="s">
        <v>762</v>
      </c>
      <c r="B518" s="2"/>
      <c r="C518" s="2"/>
      <c r="D518" s="1" t="s">
        <v>184</v>
      </c>
      <c r="E518" s="2">
        <v>1979</v>
      </c>
      <c r="F518" s="2" t="s">
        <v>280</v>
      </c>
      <c r="G518" s="1" t="s">
        <v>762</v>
      </c>
      <c r="H518" s="2" t="s">
        <v>7</v>
      </c>
      <c r="K518" s="2" t="s">
        <v>1488</v>
      </c>
      <c r="L518" s="2"/>
      <c r="M518" s="2"/>
      <c r="N518" s="2"/>
      <c r="O518" s="2"/>
      <c r="P518" s="2">
        <f>COUNTA(Tabela1[[#This Row],[AFI]:[ICM]])</f>
        <v>1</v>
      </c>
    </row>
    <row r="519" spans="1:16">
      <c r="A519" s="1" t="s">
        <v>1203</v>
      </c>
      <c r="B519" s="2"/>
      <c r="C519" s="2"/>
      <c r="D519" s="1" t="s">
        <v>1259</v>
      </c>
      <c r="E519" s="2">
        <v>1979</v>
      </c>
      <c r="F519" s="2" t="s">
        <v>280</v>
      </c>
      <c r="G519" s="1" t="s">
        <v>1233</v>
      </c>
      <c r="H519" s="2" t="s">
        <v>4</v>
      </c>
      <c r="L519" s="2">
        <v>1980</v>
      </c>
      <c r="M519" s="2">
        <v>1980</v>
      </c>
      <c r="N519" s="2"/>
      <c r="O519" s="2"/>
      <c r="P519" s="2">
        <f>COUNTA(Tabela1[[#This Row],[AFI]:[ICM]])</f>
        <v>2</v>
      </c>
    </row>
    <row r="520" spans="1:16">
      <c r="A520" s="1" t="s">
        <v>763</v>
      </c>
      <c r="B520" s="2"/>
      <c r="C520" s="2"/>
      <c r="D520" s="1" t="s">
        <v>269</v>
      </c>
      <c r="E520" s="2">
        <v>1979</v>
      </c>
      <c r="F520" s="2" t="s">
        <v>280</v>
      </c>
      <c r="G520" s="31" t="s">
        <v>763</v>
      </c>
      <c r="H520" s="2" t="s">
        <v>4</v>
      </c>
      <c r="K520" s="2" t="s">
        <v>1489</v>
      </c>
      <c r="L520" s="2"/>
      <c r="M520" s="2"/>
      <c r="N520" s="2"/>
      <c r="O520" s="2"/>
      <c r="P520" s="2">
        <f>COUNTA(Tabela1[[#This Row],[AFI]:[ICM]])</f>
        <v>1</v>
      </c>
    </row>
    <row r="521" spans="1:16">
      <c r="A521" s="1" t="s">
        <v>1426</v>
      </c>
      <c r="B521" s="2"/>
      <c r="C521" s="2"/>
      <c r="D521" s="1" t="s">
        <v>23</v>
      </c>
      <c r="E521" s="2">
        <v>1979</v>
      </c>
      <c r="F521" s="2" t="s">
        <v>885</v>
      </c>
      <c r="G521" s="1" t="s">
        <v>1426</v>
      </c>
      <c r="H521" s="2" t="s">
        <v>4</v>
      </c>
      <c r="L521" s="2"/>
      <c r="M521" s="2"/>
      <c r="N521" s="2">
        <v>172</v>
      </c>
      <c r="O521" s="2"/>
      <c r="P521" s="2">
        <f>COUNTA(Tabela1[[#This Row],[AFI]:[ICM]])</f>
        <v>1</v>
      </c>
    </row>
    <row r="522" spans="1:16">
      <c r="A522" s="1" t="s">
        <v>764</v>
      </c>
      <c r="B522" s="2"/>
      <c r="C522" s="2"/>
      <c r="D522" s="1" t="s">
        <v>226</v>
      </c>
      <c r="E522" s="2">
        <v>1979</v>
      </c>
      <c r="F522" s="2" t="s">
        <v>280</v>
      </c>
      <c r="G522" s="1" t="s">
        <v>764</v>
      </c>
      <c r="H522" s="2" t="s">
        <v>4</v>
      </c>
      <c r="K522" s="2" t="s">
        <v>1489</v>
      </c>
      <c r="L522" s="2"/>
      <c r="M522" s="2"/>
      <c r="N522" s="2"/>
      <c r="O522" s="7"/>
      <c r="P522" s="2">
        <f>COUNTA(Tabela1[[#This Row],[AFI]:[ICM]])</f>
        <v>1</v>
      </c>
    </row>
    <row r="523" spans="1:16">
      <c r="A523" s="1" t="s">
        <v>765</v>
      </c>
      <c r="B523" s="2"/>
      <c r="C523" s="2"/>
      <c r="D523" s="1" t="s">
        <v>69</v>
      </c>
      <c r="E523" s="2">
        <v>1978</v>
      </c>
      <c r="F523" s="2" t="s">
        <v>371</v>
      </c>
      <c r="G523" s="1" t="s">
        <v>766</v>
      </c>
      <c r="H523" s="2" t="s">
        <v>2</v>
      </c>
      <c r="K523" s="2" t="s">
        <v>1488</v>
      </c>
      <c r="L523" s="2"/>
      <c r="M523" s="7"/>
      <c r="N523" s="2"/>
      <c r="O523" s="2"/>
      <c r="P523" s="2">
        <f>COUNTA(Tabela1[[#This Row],[AFI]:[ICM]])</f>
        <v>1</v>
      </c>
    </row>
    <row r="524" spans="1:16">
      <c r="A524" s="1" t="s">
        <v>1733</v>
      </c>
      <c r="B524" s="2"/>
      <c r="C524" s="2"/>
      <c r="D524" s="1" t="s">
        <v>133</v>
      </c>
      <c r="E524" s="2">
        <v>1978</v>
      </c>
      <c r="F524" s="2" t="s">
        <v>280</v>
      </c>
      <c r="G524" s="1" t="s">
        <v>1734</v>
      </c>
      <c r="H524" s="2" t="s">
        <v>2</v>
      </c>
      <c r="L524" s="2"/>
      <c r="M524" s="2"/>
      <c r="N524" s="2"/>
      <c r="O524" s="2"/>
      <c r="P524" s="2">
        <f>COUNTA(Tabela1[[#This Row],[AFI]:[ICM]])</f>
        <v>0</v>
      </c>
    </row>
    <row r="525" spans="1:16">
      <c r="A525" s="1" t="s">
        <v>2003</v>
      </c>
      <c r="B525" s="2"/>
      <c r="C525" s="2"/>
      <c r="D525" s="1" t="s">
        <v>89</v>
      </c>
      <c r="E525" s="2">
        <v>1978</v>
      </c>
      <c r="F525" s="2" t="s">
        <v>280</v>
      </c>
      <c r="G525" s="31" t="s">
        <v>437</v>
      </c>
      <c r="H525" s="2" t="s">
        <v>10</v>
      </c>
      <c r="L525" s="2"/>
      <c r="M525" s="2"/>
      <c r="N525" s="2"/>
      <c r="O525" s="7"/>
      <c r="P525" s="2">
        <f>COUNTA(Tabela1[[#This Row],[AFI]:[ICM]])</f>
        <v>0</v>
      </c>
    </row>
    <row r="526" spans="1:16">
      <c r="A526" s="1" t="s">
        <v>767</v>
      </c>
      <c r="B526" s="2"/>
      <c r="C526" s="2"/>
      <c r="D526" s="1" t="s">
        <v>207</v>
      </c>
      <c r="E526" s="2">
        <v>1978</v>
      </c>
      <c r="F526" s="2" t="s">
        <v>280</v>
      </c>
      <c r="G526" s="1" t="s">
        <v>768</v>
      </c>
      <c r="H526" s="2" t="s">
        <v>7</v>
      </c>
      <c r="K526" s="2" t="s">
        <v>1489</v>
      </c>
      <c r="L526" s="2"/>
      <c r="M526" s="2"/>
      <c r="N526" s="2"/>
      <c r="O526" s="2"/>
      <c r="P526" s="2">
        <f>COUNTA(Tabela1[[#This Row],[AFI]:[ICM]])</f>
        <v>1</v>
      </c>
    </row>
    <row r="527" spans="1:16">
      <c r="A527" s="4" t="s">
        <v>2103</v>
      </c>
      <c r="B527" s="2"/>
      <c r="C527" s="2"/>
      <c r="D527" s="4" t="s">
        <v>130</v>
      </c>
      <c r="E527" s="5">
        <v>1978</v>
      </c>
      <c r="F527" s="5" t="s">
        <v>280</v>
      </c>
      <c r="G527" s="4" t="s">
        <v>2002</v>
      </c>
      <c r="H527" s="5" t="s">
        <v>10</v>
      </c>
      <c r="I527" s="5"/>
      <c r="L527" s="2"/>
      <c r="M527" s="2"/>
      <c r="N527" s="2"/>
      <c r="O527" s="2"/>
      <c r="P527" s="2">
        <f>COUNTA(Tabela1[[#This Row],[AFI]:[ICM]])</f>
        <v>0</v>
      </c>
    </row>
    <row r="528" spans="1:16">
      <c r="A528" s="1" t="s">
        <v>769</v>
      </c>
      <c r="B528" s="2"/>
      <c r="C528" s="2"/>
      <c r="D528" s="1" t="s">
        <v>100</v>
      </c>
      <c r="E528" s="2">
        <v>1978</v>
      </c>
      <c r="F528" s="2" t="s">
        <v>280</v>
      </c>
      <c r="G528" s="1" t="s">
        <v>770</v>
      </c>
      <c r="H528" s="2" t="s">
        <v>2</v>
      </c>
      <c r="K528" s="2" t="s">
        <v>1489</v>
      </c>
      <c r="L528" s="2"/>
      <c r="M528" s="2"/>
      <c r="N528" s="2"/>
      <c r="O528" s="7"/>
      <c r="P528" s="2">
        <f>COUNTA(Tabela1[[#This Row],[AFI]:[ICM]])</f>
        <v>1</v>
      </c>
    </row>
    <row r="529" spans="1:16">
      <c r="A529" s="1" t="s">
        <v>1313</v>
      </c>
      <c r="B529" s="2"/>
      <c r="C529" s="2"/>
      <c r="D529" s="1" t="s">
        <v>1314</v>
      </c>
      <c r="E529" s="2">
        <v>1978</v>
      </c>
      <c r="F529" s="2" t="s">
        <v>280</v>
      </c>
      <c r="G529" s="1" t="s">
        <v>1287</v>
      </c>
      <c r="H529" s="2" t="s">
        <v>4</v>
      </c>
      <c r="K529" s="2" t="s">
        <v>1489</v>
      </c>
      <c r="L529" s="2"/>
      <c r="M529" s="2">
        <v>1979</v>
      </c>
      <c r="N529" s="2"/>
      <c r="O529" s="2"/>
      <c r="P529" s="2">
        <f>COUNTA(Tabela1[[#This Row],[AFI]:[ICM]])</f>
        <v>2</v>
      </c>
    </row>
    <row r="530" spans="1:16">
      <c r="A530" s="1" t="s">
        <v>1335</v>
      </c>
      <c r="B530" s="2"/>
      <c r="C530" s="2"/>
      <c r="D530" s="1" t="s">
        <v>176</v>
      </c>
      <c r="E530" s="2">
        <v>1978</v>
      </c>
      <c r="F530" s="2" t="s">
        <v>280</v>
      </c>
      <c r="G530" s="1" t="s">
        <v>771</v>
      </c>
      <c r="H530" s="2" t="s">
        <v>6</v>
      </c>
      <c r="J530" s="2">
        <v>53</v>
      </c>
      <c r="K530" s="2" t="s">
        <v>1488</v>
      </c>
      <c r="L530" s="2">
        <v>1979</v>
      </c>
      <c r="M530" s="7"/>
      <c r="N530" s="2">
        <v>183</v>
      </c>
      <c r="O530" s="2"/>
      <c r="P530" s="2">
        <f>COUNTA(Tabela1[[#This Row],[AFI]:[ICM]])</f>
        <v>4</v>
      </c>
    </row>
    <row r="531" spans="1:16">
      <c r="A531" s="1" t="s">
        <v>772</v>
      </c>
      <c r="B531" s="2"/>
      <c r="C531" s="2"/>
      <c r="D531" s="1" t="s">
        <v>243</v>
      </c>
      <c r="E531" s="2">
        <v>1977</v>
      </c>
      <c r="F531" s="2" t="s">
        <v>280</v>
      </c>
      <c r="G531" s="1" t="s">
        <v>773</v>
      </c>
      <c r="H531" s="2" t="s">
        <v>5</v>
      </c>
      <c r="K531" s="2" t="s">
        <v>1489</v>
      </c>
      <c r="L531" s="2"/>
      <c r="M531" s="2"/>
      <c r="N531" s="2"/>
      <c r="O531" s="2"/>
      <c r="P531" s="7">
        <f>COUNTA(Tabela1[[#This Row],[AFI]:[ICM]])</f>
        <v>1</v>
      </c>
    </row>
    <row r="532" spans="1:16">
      <c r="A532" s="1" t="s">
        <v>774</v>
      </c>
      <c r="B532" s="2"/>
      <c r="C532" s="2"/>
      <c r="D532" s="1" t="s">
        <v>88</v>
      </c>
      <c r="E532" s="2">
        <v>1977</v>
      </c>
      <c r="F532" s="2" t="s">
        <v>280</v>
      </c>
      <c r="G532" s="1" t="s">
        <v>775</v>
      </c>
      <c r="H532" s="2" t="s">
        <v>5</v>
      </c>
      <c r="I532" s="2" t="s">
        <v>1946</v>
      </c>
      <c r="J532" s="2">
        <v>13</v>
      </c>
      <c r="K532" s="2" t="s">
        <v>1488</v>
      </c>
      <c r="L532" s="2"/>
      <c r="M532" s="2"/>
      <c r="N532" s="2">
        <v>25</v>
      </c>
      <c r="O532" s="2">
        <v>18</v>
      </c>
      <c r="P532" s="2">
        <f>COUNTA(Tabela1[[#This Row],[AFI]:[ICM]])</f>
        <v>4</v>
      </c>
    </row>
    <row r="533" spans="1:16">
      <c r="A533" s="1" t="s">
        <v>1311</v>
      </c>
      <c r="B533" s="2"/>
      <c r="C533" s="2"/>
      <c r="D533" s="1" t="s">
        <v>1312</v>
      </c>
      <c r="E533" s="2">
        <v>1977</v>
      </c>
      <c r="F533" s="2" t="s">
        <v>280</v>
      </c>
      <c r="G533" s="31" t="s">
        <v>1286</v>
      </c>
      <c r="H533" s="2" t="s">
        <v>4</v>
      </c>
      <c r="L533" s="2"/>
      <c r="M533" s="2">
        <v>1978</v>
      </c>
      <c r="N533" s="2"/>
      <c r="O533" s="2"/>
      <c r="P533" s="2">
        <f>COUNTA(Tabela1[[#This Row],[AFI]:[ICM]])</f>
        <v>1</v>
      </c>
    </row>
    <row r="534" spans="1:16">
      <c r="A534" s="4" t="s">
        <v>776</v>
      </c>
      <c r="B534" s="2"/>
      <c r="C534" s="2"/>
      <c r="D534" s="4" t="s">
        <v>269</v>
      </c>
      <c r="E534" s="5">
        <v>1977</v>
      </c>
      <c r="F534" s="5" t="s">
        <v>280</v>
      </c>
      <c r="G534" s="4" t="s">
        <v>777</v>
      </c>
      <c r="H534" s="5" t="s">
        <v>2</v>
      </c>
      <c r="I534" s="5"/>
      <c r="J534" s="5">
        <v>35</v>
      </c>
      <c r="L534" s="2">
        <v>1978</v>
      </c>
      <c r="M534" s="2"/>
      <c r="N534" s="2"/>
      <c r="O534" s="2"/>
      <c r="P534" s="2">
        <f>COUNTA(Tabela1[[#This Row],[AFI]:[ICM]])</f>
        <v>2</v>
      </c>
    </row>
    <row r="535" spans="1:16">
      <c r="A535" s="1" t="s">
        <v>778</v>
      </c>
      <c r="B535" s="2"/>
      <c r="C535" s="2"/>
      <c r="D535" s="1" t="s">
        <v>128</v>
      </c>
      <c r="E535" s="2">
        <v>1977</v>
      </c>
      <c r="F535" s="2" t="s">
        <v>280</v>
      </c>
      <c r="G535" s="31" t="s">
        <v>779</v>
      </c>
      <c r="H535" s="2" t="s">
        <v>4</v>
      </c>
      <c r="K535" s="2" t="s">
        <v>1489</v>
      </c>
      <c r="L535" s="2"/>
      <c r="M535" s="2"/>
      <c r="N535" s="2"/>
      <c r="O535" s="7"/>
      <c r="P535" s="2">
        <f>COUNTA(Tabela1[[#This Row],[AFI]:[ICM]])</f>
        <v>1</v>
      </c>
    </row>
    <row r="536" spans="1:16">
      <c r="A536" s="1" t="s">
        <v>1988</v>
      </c>
      <c r="B536" s="2"/>
      <c r="C536" s="2"/>
      <c r="D536" s="1" t="s">
        <v>137</v>
      </c>
      <c r="E536" s="2">
        <v>1976</v>
      </c>
      <c r="F536" s="2" t="s">
        <v>280</v>
      </c>
      <c r="G536" s="31" t="s">
        <v>1989</v>
      </c>
      <c r="H536" s="2" t="s">
        <v>6</v>
      </c>
      <c r="K536" s="2" t="s">
        <v>1489</v>
      </c>
      <c r="L536" s="2"/>
      <c r="M536" s="2"/>
      <c r="N536" s="2"/>
      <c r="O536" s="2"/>
      <c r="P536" s="2">
        <f>COUNTA(Tabela1[[#This Row],[AFI]:[ICM]])</f>
        <v>1</v>
      </c>
    </row>
    <row r="537" spans="1:16">
      <c r="A537" s="1" t="s">
        <v>780</v>
      </c>
      <c r="B537" s="2"/>
      <c r="C537" s="2"/>
      <c r="D537" s="1" t="s">
        <v>229</v>
      </c>
      <c r="E537" s="2">
        <v>1976</v>
      </c>
      <c r="F537" s="2" t="s">
        <v>280</v>
      </c>
      <c r="G537" s="1" t="s">
        <v>781</v>
      </c>
      <c r="H537" s="2" t="s">
        <v>6</v>
      </c>
      <c r="K537" s="2" t="s">
        <v>1488</v>
      </c>
      <c r="L537" s="2"/>
      <c r="M537" s="2"/>
      <c r="N537" s="2"/>
      <c r="O537" s="2"/>
      <c r="P537" s="2">
        <f>COUNTA(Tabela1[[#This Row],[AFI]:[ICM]])</f>
        <v>1</v>
      </c>
    </row>
    <row r="538" spans="1:16">
      <c r="A538" s="1" t="s">
        <v>782</v>
      </c>
      <c r="B538" s="2"/>
      <c r="C538" s="2"/>
      <c r="D538" s="1" t="s">
        <v>41</v>
      </c>
      <c r="E538" s="2">
        <v>1976</v>
      </c>
      <c r="F538" s="2" t="s">
        <v>280</v>
      </c>
      <c r="G538" s="1" t="s">
        <v>783</v>
      </c>
      <c r="H538" s="2" t="s">
        <v>10</v>
      </c>
      <c r="K538" s="2" t="s">
        <v>1489</v>
      </c>
      <c r="L538" s="2"/>
      <c r="M538" s="7"/>
      <c r="N538" s="2"/>
      <c r="O538" s="2"/>
      <c r="P538" s="2">
        <f>COUNTA(Tabela1[[#This Row],[AFI]:[ICM]])</f>
        <v>1</v>
      </c>
    </row>
    <row r="539" spans="1:16">
      <c r="A539" s="1" t="s">
        <v>784</v>
      </c>
      <c r="B539" s="2"/>
      <c r="C539" s="2"/>
      <c r="D539" s="1" t="s">
        <v>76</v>
      </c>
      <c r="E539" s="2">
        <v>1976</v>
      </c>
      <c r="F539" s="2" t="s">
        <v>338</v>
      </c>
      <c r="G539" s="1" t="s">
        <v>785</v>
      </c>
      <c r="H539" s="2" t="s">
        <v>2</v>
      </c>
      <c r="K539" s="2" t="s">
        <v>1489</v>
      </c>
      <c r="L539" s="2"/>
      <c r="M539" s="2"/>
      <c r="N539" s="2"/>
      <c r="O539" s="2"/>
      <c r="P539" s="2">
        <f>COUNTA(Tabela1[[#This Row],[AFI]:[ICM]])</f>
        <v>1</v>
      </c>
    </row>
    <row r="540" spans="1:16">
      <c r="A540" s="1" t="s">
        <v>786</v>
      </c>
      <c r="B540" s="2"/>
      <c r="C540" s="2"/>
      <c r="D540" s="1" t="s">
        <v>75</v>
      </c>
      <c r="E540" s="2">
        <v>1976</v>
      </c>
      <c r="F540" s="2" t="s">
        <v>338</v>
      </c>
      <c r="G540" s="1" t="s">
        <v>787</v>
      </c>
      <c r="H540" s="2" t="s">
        <v>2</v>
      </c>
      <c r="K540" s="2" t="s">
        <v>1488</v>
      </c>
      <c r="L540" s="2"/>
      <c r="M540" s="2"/>
      <c r="N540" s="2"/>
      <c r="O540" s="7"/>
      <c r="P540" s="2">
        <f>COUNTA(Tabela1[[#This Row],[AFI]:[ICM]])</f>
        <v>1</v>
      </c>
    </row>
    <row r="541" spans="1:16">
      <c r="A541" s="1" t="s">
        <v>789</v>
      </c>
      <c r="B541" s="2"/>
      <c r="C541" s="2"/>
      <c r="D541" s="1" t="s">
        <v>234</v>
      </c>
      <c r="E541" s="2">
        <v>1976</v>
      </c>
      <c r="F541" s="2" t="s">
        <v>280</v>
      </c>
      <c r="G541" s="1" t="s">
        <v>790</v>
      </c>
      <c r="H541" s="2" t="s">
        <v>4</v>
      </c>
      <c r="J541" s="2">
        <v>64</v>
      </c>
      <c r="K541" s="2" t="s">
        <v>1488</v>
      </c>
      <c r="L541" s="2"/>
      <c r="M541" s="2"/>
      <c r="N541" s="2">
        <v>209</v>
      </c>
      <c r="O541" s="2"/>
      <c r="P541" s="2">
        <f>COUNTA(Tabela1[[#This Row],[AFI]:[ICM]])</f>
        <v>3</v>
      </c>
    </row>
    <row r="542" spans="1:16">
      <c r="A542" s="1" t="s">
        <v>1183</v>
      </c>
      <c r="B542" s="2"/>
      <c r="C542" s="2"/>
      <c r="D542" s="1" t="s">
        <v>127</v>
      </c>
      <c r="E542" s="2">
        <v>1976</v>
      </c>
      <c r="F542" s="2" t="s">
        <v>280</v>
      </c>
      <c r="G542" s="1" t="s">
        <v>791</v>
      </c>
      <c r="H542" s="2" t="s">
        <v>4</v>
      </c>
      <c r="I542" s="2" t="s">
        <v>791</v>
      </c>
      <c r="J542" s="2">
        <v>57</v>
      </c>
      <c r="K542" s="2" t="s">
        <v>1489</v>
      </c>
      <c r="L542" s="2">
        <v>1977</v>
      </c>
      <c r="M542" s="7">
        <v>1977</v>
      </c>
      <c r="N542" s="2">
        <v>230</v>
      </c>
      <c r="O542" s="2"/>
      <c r="P542" s="2">
        <f>COUNTA(Tabela1[[#This Row],[AFI]:[ICM]])</f>
        <v>5</v>
      </c>
    </row>
    <row r="543" spans="1:16">
      <c r="A543" s="1" t="s">
        <v>792</v>
      </c>
      <c r="B543" s="2"/>
      <c r="C543" s="2"/>
      <c r="D543" s="1" t="s">
        <v>205</v>
      </c>
      <c r="E543" s="2">
        <v>1976</v>
      </c>
      <c r="F543" s="2" t="s">
        <v>338</v>
      </c>
      <c r="G543" s="1" t="s">
        <v>793</v>
      </c>
      <c r="H543" s="2" t="s">
        <v>4</v>
      </c>
      <c r="L543" s="2"/>
      <c r="M543" s="2"/>
      <c r="N543" s="2"/>
      <c r="O543" s="7"/>
      <c r="P543" s="2">
        <f>COUNTA(Tabela1[[#This Row],[AFI]:[ICM]])</f>
        <v>0</v>
      </c>
    </row>
    <row r="544" spans="1:16">
      <c r="A544" s="1" t="s">
        <v>1339</v>
      </c>
      <c r="B544" s="2"/>
      <c r="C544" s="2"/>
      <c r="D544" s="1" t="s">
        <v>170</v>
      </c>
      <c r="E544" s="2">
        <v>1976</v>
      </c>
      <c r="F544" s="2" t="s">
        <v>280</v>
      </c>
      <c r="G544" s="1" t="s">
        <v>788</v>
      </c>
      <c r="H544" s="2" t="s">
        <v>4</v>
      </c>
      <c r="J544" s="2">
        <v>52</v>
      </c>
      <c r="K544" s="2" t="s">
        <v>1488</v>
      </c>
      <c r="L544" s="2"/>
      <c r="M544" s="2"/>
      <c r="N544" s="2">
        <v>107</v>
      </c>
      <c r="O544" s="2"/>
      <c r="P544" s="2">
        <f>COUNTA(Tabela1[[#This Row],[AFI]:[ICM]])</f>
        <v>3</v>
      </c>
    </row>
    <row r="545" spans="1:16">
      <c r="A545" s="1" t="s">
        <v>794</v>
      </c>
      <c r="B545" s="2"/>
      <c r="C545" s="2"/>
      <c r="D545" s="1" t="s">
        <v>15</v>
      </c>
      <c r="E545" s="2">
        <v>1976</v>
      </c>
      <c r="F545" s="2" t="s">
        <v>280</v>
      </c>
      <c r="G545" s="1" t="s">
        <v>795</v>
      </c>
      <c r="H545" s="2" t="s">
        <v>4</v>
      </c>
      <c r="J545" s="2">
        <v>77</v>
      </c>
      <c r="K545" s="2" t="s">
        <v>1489</v>
      </c>
      <c r="L545" s="2"/>
      <c r="M545" s="2"/>
      <c r="N545" s="2"/>
      <c r="O545" s="7"/>
      <c r="P545" s="2">
        <f>COUNTA(Tabela1[[#This Row],[AFI]:[ICM]])</f>
        <v>2</v>
      </c>
    </row>
    <row r="546" spans="1:16">
      <c r="A546" s="1" t="s">
        <v>1343</v>
      </c>
      <c r="B546" s="2"/>
      <c r="C546" s="2"/>
      <c r="D546" s="1" t="s">
        <v>240</v>
      </c>
      <c r="E546" s="2">
        <v>1975</v>
      </c>
      <c r="F546" s="2" t="s">
        <v>280</v>
      </c>
      <c r="G546" s="1" t="s">
        <v>796</v>
      </c>
      <c r="H546" s="2" t="s">
        <v>4</v>
      </c>
      <c r="L546" s="2"/>
      <c r="M546" s="2"/>
      <c r="N546" s="2">
        <v>205</v>
      </c>
      <c r="O546" s="2"/>
      <c r="P546" s="2">
        <f>COUNTA(Tabela1[[#This Row],[AFI]:[ICM]])</f>
        <v>1</v>
      </c>
    </row>
    <row r="547" spans="1:16">
      <c r="A547" s="1" t="s">
        <v>1345</v>
      </c>
      <c r="B547" s="2"/>
      <c r="C547" s="2"/>
      <c r="D547" s="1" t="s">
        <v>252</v>
      </c>
      <c r="E547" s="2">
        <v>1975</v>
      </c>
      <c r="F547" s="2" t="s">
        <v>280</v>
      </c>
      <c r="G547" s="1" t="s">
        <v>1597</v>
      </c>
      <c r="H547" s="2" t="s">
        <v>2</v>
      </c>
      <c r="K547" s="2" t="s">
        <v>1489</v>
      </c>
      <c r="L547" s="2"/>
      <c r="M547" s="2"/>
      <c r="N547" s="2">
        <v>126</v>
      </c>
      <c r="O547" s="2">
        <v>84</v>
      </c>
      <c r="P547" s="2">
        <f>COUNTA(Tabela1[[#This Row],[AFI]:[ICM]])</f>
        <v>3</v>
      </c>
    </row>
    <row r="548" spans="1:16">
      <c r="A548" s="1" t="s">
        <v>1424</v>
      </c>
      <c r="B548" s="2"/>
      <c r="C548" s="2"/>
      <c r="D548" s="1" t="s">
        <v>1554</v>
      </c>
      <c r="E548" s="2">
        <v>1975</v>
      </c>
      <c r="F548" s="2" t="s">
        <v>1456</v>
      </c>
      <c r="G548" s="1" t="s">
        <v>1424</v>
      </c>
      <c r="H548" s="2" t="s">
        <v>1</v>
      </c>
      <c r="L548" s="2"/>
      <c r="M548" s="2"/>
      <c r="N548" s="2"/>
      <c r="O548" s="7"/>
      <c r="P548" s="2">
        <f>COUNTA(Tabela1[[#This Row],[AFI]:[ICM]])</f>
        <v>0</v>
      </c>
    </row>
    <row r="549" spans="1:16">
      <c r="A549" s="1" t="s">
        <v>797</v>
      </c>
      <c r="B549" s="2"/>
      <c r="C549" s="2"/>
      <c r="D549" s="1" t="s">
        <v>243</v>
      </c>
      <c r="E549" s="2">
        <v>1975</v>
      </c>
      <c r="F549" s="2" t="s">
        <v>280</v>
      </c>
      <c r="G549" s="1" t="s">
        <v>798</v>
      </c>
      <c r="H549" s="2" t="s">
        <v>1</v>
      </c>
      <c r="J549" s="2">
        <v>56</v>
      </c>
      <c r="K549" s="2" t="s">
        <v>1488</v>
      </c>
      <c r="L549" s="2"/>
      <c r="M549" s="2"/>
      <c r="N549" s="2"/>
      <c r="O549" s="2">
        <v>67</v>
      </c>
      <c r="P549" s="2">
        <f>COUNTA(Tabela1[[#This Row],[AFI]:[ICM]])</f>
        <v>3</v>
      </c>
    </row>
    <row r="550" spans="1:16">
      <c r="A550" s="1" t="s">
        <v>799</v>
      </c>
      <c r="B550" s="2"/>
      <c r="C550" s="2"/>
      <c r="D550" s="1" t="s">
        <v>234</v>
      </c>
      <c r="E550" s="2">
        <v>1975</v>
      </c>
      <c r="F550" s="2" t="s">
        <v>280</v>
      </c>
      <c r="G550" s="1" t="s">
        <v>800</v>
      </c>
      <c r="H550" s="2" t="s">
        <v>4</v>
      </c>
      <c r="K550" s="2" t="s">
        <v>1488</v>
      </c>
      <c r="L550" s="2"/>
      <c r="M550" s="2"/>
      <c r="N550" s="2"/>
      <c r="O550" s="7"/>
      <c r="P550" s="2">
        <f>COUNTA(Tabela1[[#This Row],[AFI]:[ICM]])</f>
        <v>1</v>
      </c>
    </row>
    <row r="551" spans="1:16">
      <c r="A551" s="1" t="s">
        <v>801</v>
      </c>
      <c r="B551" s="2"/>
      <c r="C551" s="2"/>
      <c r="D551" s="1" t="s">
        <v>184</v>
      </c>
      <c r="E551" s="2">
        <v>1975</v>
      </c>
      <c r="F551" s="2" t="s">
        <v>280</v>
      </c>
      <c r="G551" s="1" t="s">
        <v>1145</v>
      </c>
      <c r="H551" s="2" t="s">
        <v>4</v>
      </c>
      <c r="J551" s="2">
        <v>33</v>
      </c>
      <c r="K551" s="2" t="s">
        <v>1488</v>
      </c>
      <c r="L551" s="2">
        <v>1976</v>
      </c>
      <c r="M551" s="2">
        <v>1976</v>
      </c>
      <c r="N551" s="2">
        <v>18</v>
      </c>
      <c r="O551" s="7"/>
      <c r="P551" s="2">
        <f>COUNTA(Tabela1[[#This Row],[AFI]:[ICM]])</f>
        <v>5</v>
      </c>
    </row>
    <row r="552" spans="1:16">
      <c r="A552" s="1" t="s">
        <v>802</v>
      </c>
      <c r="B552" s="2"/>
      <c r="C552" s="2"/>
      <c r="D552" s="1" t="s">
        <v>79</v>
      </c>
      <c r="E552" s="2">
        <v>1974</v>
      </c>
      <c r="F552" s="2" t="s">
        <v>280</v>
      </c>
      <c r="G552" s="1" t="s">
        <v>803</v>
      </c>
      <c r="H552" s="2" t="s">
        <v>4</v>
      </c>
      <c r="K552" s="2" t="s">
        <v>1489</v>
      </c>
      <c r="L552" s="2"/>
      <c r="M552" s="2"/>
      <c r="N552" s="2"/>
      <c r="O552" s="2"/>
      <c r="P552" s="2">
        <f>COUNTA(Tabela1[[#This Row],[AFI]:[ICM]])</f>
        <v>1</v>
      </c>
    </row>
    <row r="553" spans="1:16">
      <c r="A553" s="1" t="s">
        <v>804</v>
      </c>
      <c r="B553" s="2"/>
      <c r="C553" s="2"/>
      <c r="D553" s="1" t="s">
        <v>173</v>
      </c>
      <c r="E553" s="2">
        <v>1974</v>
      </c>
      <c r="F553" s="2" t="s">
        <v>280</v>
      </c>
      <c r="G553" s="1" t="s">
        <v>805</v>
      </c>
      <c r="H553" s="2" t="s">
        <v>2</v>
      </c>
      <c r="K553" s="2" t="s">
        <v>1489</v>
      </c>
      <c r="L553" s="2"/>
      <c r="M553" s="2"/>
      <c r="N553" s="2"/>
      <c r="O553" s="2"/>
      <c r="P553" s="2">
        <f>COUNTA(Tabela1[[#This Row],[AFI]:[ICM]])</f>
        <v>1</v>
      </c>
    </row>
    <row r="554" spans="1:16">
      <c r="A554" s="1" t="s">
        <v>1141</v>
      </c>
      <c r="B554" s="2"/>
      <c r="C554" s="2"/>
      <c r="D554" s="1" t="s">
        <v>226</v>
      </c>
      <c r="E554" s="2">
        <v>1974</v>
      </c>
      <c r="F554" s="2" t="s">
        <v>280</v>
      </c>
      <c r="G554" s="1" t="s">
        <v>1141</v>
      </c>
      <c r="H554" s="2" t="s">
        <v>8</v>
      </c>
      <c r="J554" s="2">
        <v>21</v>
      </c>
      <c r="K554" s="2" t="s">
        <v>1488</v>
      </c>
      <c r="L554" s="2"/>
      <c r="M554" s="2">
        <v>1975</v>
      </c>
      <c r="N554" s="2">
        <v>153</v>
      </c>
      <c r="O554" s="2"/>
      <c r="P554" s="2">
        <f>COUNTA(Tabela1[[#This Row],[AFI]:[ICM]])</f>
        <v>4</v>
      </c>
    </row>
    <row r="555" spans="1:16">
      <c r="A555" s="1" t="s">
        <v>806</v>
      </c>
      <c r="B555" s="2"/>
      <c r="C555" s="2"/>
      <c r="D555" s="1" t="s">
        <v>264</v>
      </c>
      <c r="E555" s="2">
        <v>1974</v>
      </c>
      <c r="F555" s="2" t="s">
        <v>379</v>
      </c>
      <c r="G555" s="1" t="s">
        <v>807</v>
      </c>
      <c r="H555" s="2" t="s">
        <v>4</v>
      </c>
      <c r="K555" s="2" t="s">
        <v>1489</v>
      </c>
      <c r="L555" s="2"/>
      <c r="M555" s="2"/>
      <c r="N555" s="2"/>
      <c r="O555" s="2"/>
      <c r="P555" s="7">
        <f>COUNTA(Tabela1[[#This Row],[AFI]:[ICM]])</f>
        <v>1</v>
      </c>
    </row>
    <row r="556" spans="1:16">
      <c r="A556" s="1" t="s">
        <v>808</v>
      </c>
      <c r="B556" s="2"/>
      <c r="C556" s="2"/>
      <c r="D556" s="1" t="s">
        <v>255</v>
      </c>
      <c r="E556" s="2">
        <v>1974</v>
      </c>
      <c r="F556" s="2" t="s">
        <v>280</v>
      </c>
      <c r="G556" s="1" t="s">
        <v>809</v>
      </c>
      <c r="H556" s="2" t="s">
        <v>10</v>
      </c>
      <c r="K556" s="2" t="s">
        <v>1489</v>
      </c>
      <c r="L556" s="2"/>
      <c r="M556" s="2"/>
      <c r="N556" s="2"/>
      <c r="O556" s="2"/>
      <c r="P556" s="2">
        <f>COUNTA(Tabela1[[#This Row],[AFI]:[ICM]])</f>
        <v>1</v>
      </c>
    </row>
    <row r="557" spans="1:16">
      <c r="A557" s="1" t="s">
        <v>1948</v>
      </c>
      <c r="B557" s="2"/>
      <c r="C557" s="2"/>
      <c r="D557" s="1" t="s">
        <v>79</v>
      </c>
      <c r="E557" s="2">
        <v>1974</v>
      </c>
      <c r="F557" s="2" t="s">
        <v>280</v>
      </c>
      <c r="G557" s="1" t="s">
        <v>1161</v>
      </c>
      <c r="H557" s="2" t="s">
        <v>4</v>
      </c>
      <c r="I557" s="2" t="s">
        <v>825</v>
      </c>
      <c r="J557" s="2">
        <v>32</v>
      </c>
      <c r="K557" s="2" t="s">
        <v>1489</v>
      </c>
      <c r="L557" s="2">
        <v>1975</v>
      </c>
      <c r="M557" s="2"/>
      <c r="N557" s="2">
        <v>3</v>
      </c>
      <c r="O557" s="2"/>
      <c r="P557" s="2">
        <f>COUNTA(Tabela1[[#This Row],[AFI]:[ICM]])</f>
        <v>4</v>
      </c>
    </row>
    <row r="558" spans="1:16">
      <c r="A558" s="1" t="s">
        <v>1688</v>
      </c>
      <c r="B558" s="2"/>
      <c r="C558" s="2"/>
      <c r="D558" s="1" t="s">
        <v>80</v>
      </c>
      <c r="E558" s="2">
        <v>1973</v>
      </c>
      <c r="F558" s="2" t="s">
        <v>371</v>
      </c>
      <c r="G558" s="1" t="s">
        <v>1689</v>
      </c>
      <c r="H558" s="2" t="s">
        <v>4</v>
      </c>
      <c r="L558" s="2"/>
      <c r="M558" s="2"/>
      <c r="N558" s="2"/>
      <c r="O558" s="2"/>
      <c r="P558" s="2">
        <f>COUNTA(Tabela1[[#This Row],[AFI]:[ICM]])</f>
        <v>0</v>
      </c>
    </row>
    <row r="559" spans="1:16">
      <c r="A559" s="1" t="s">
        <v>810</v>
      </c>
      <c r="B559" s="2"/>
      <c r="C559" s="2"/>
      <c r="D559" s="1" t="s">
        <v>76</v>
      </c>
      <c r="E559" s="2">
        <v>1973</v>
      </c>
      <c r="F559" s="2" t="s">
        <v>338</v>
      </c>
      <c r="G559" s="1" t="s">
        <v>810</v>
      </c>
      <c r="H559" s="2" t="s">
        <v>2</v>
      </c>
      <c r="K559" s="2" t="s">
        <v>1488</v>
      </c>
      <c r="L559" s="2"/>
      <c r="M559" s="2"/>
      <c r="N559" s="2"/>
      <c r="O559" s="2"/>
      <c r="P559" s="2">
        <f>COUNTA(Tabela1[[#This Row],[AFI]:[ICM]])</f>
        <v>1</v>
      </c>
    </row>
    <row r="560" spans="1:16">
      <c r="A560" s="1" t="s">
        <v>811</v>
      </c>
      <c r="B560" s="2"/>
      <c r="C560" s="2"/>
      <c r="D560" s="1" t="s">
        <v>88</v>
      </c>
      <c r="E560" s="2">
        <v>1973</v>
      </c>
      <c r="F560" s="2" t="s">
        <v>280</v>
      </c>
      <c r="G560" s="1" t="s">
        <v>812</v>
      </c>
      <c r="H560" s="2" t="s">
        <v>2</v>
      </c>
      <c r="J560" s="2">
        <v>62</v>
      </c>
      <c r="L560" s="2"/>
      <c r="M560" s="2"/>
      <c r="N560" s="2"/>
      <c r="O560" s="2"/>
      <c r="P560" s="2">
        <f>COUNTA(Tabela1[[#This Row],[AFI]:[ICM]])</f>
        <v>1</v>
      </c>
    </row>
    <row r="561" spans="1:16">
      <c r="A561" s="1" t="s">
        <v>813</v>
      </c>
      <c r="B561" s="2"/>
      <c r="C561" s="2"/>
      <c r="D561" s="1" t="s">
        <v>54</v>
      </c>
      <c r="E561" s="2">
        <v>1973</v>
      </c>
      <c r="F561" s="2" t="s">
        <v>371</v>
      </c>
      <c r="G561" s="1" t="s">
        <v>814</v>
      </c>
      <c r="H561" s="2" t="s">
        <v>4</v>
      </c>
      <c r="K561" s="2" t="s">
        <v>1489</v>
      </c>
      <c r="L561" s="2"/>
      <c r="M561" s="2"/>
      <c r="N561" s="2"/>
      <c r="O561" s="7"/>
      <c r="P561" s="2">
        <f>COUNTA(Tabela1[[#This Row],[AFI]:[ICM]])</f>
        <v>1</v>
      </c>
    </row>
    <row r="562" spans="1:16">
      <c r="A562" s="1" t="s">
        <v>815</v>
      </c>
      <c r="B562" s="2"/>
      <c r="C562" s="2"/>
      <c r="D562" s="1" t="s">
        <v>90</v>
      </c>
      <c r="E562" s="2">
        <v>1973</v>
      </c>
      <c r="F562" s="2" t="s">
        <v>280</v>
      </c>
      <c r="G562" s="1" t="s">
        <v>816</v>
      </c>
      <c r="H562" s="2" t="s">
        <v>2</v>
      </c>
      <c r="K562" s="2" t="s">
        <v>1488</v>
      </c>
      <c r="L562" s="2">
        <v>1974</v>
      </c>
      <c r="M562" s="2"/>
      <c r="N562" s="5">
        <v>112</v>
      </c>
      <c r="O562" s="5"/>
      <c r="P562" s="2">
        <f>COUNTA(Tabela1[[#This Row],[AFI]:[ICM]])</f>
        <v>3</v>
      </c>
    </row>
    <row r="563" spans="1:16">
      <c r="A563" s="1" t="s">
        <v>817</v>
      </c>
      <c r="B563" s="2"/>
      <c r="C563" s="2"/>
      <c r="D563" s="1" t="s">
        <v>1258</v>
      </c>
      <c r="E563" s="2">
        <v>1973</v>
      </c>
      <c r="F563" s="2" t="s">
        <v>280</v>
      </c>
      <c r="G563" s="1" t="s">
        <v>818</v>
      </c>
      <c r="H563" s="2" t="s">
        <v>8</v>
      </c>
      <c r="K563" s="2" t="s">
        <v>1488</v>
      </c>
      <c r="L563" s="2"/>
      <c r="M563" s="2"/>
      <c r="N563" s="2"/>
      <c r="O563" s="2"/>
      <c r="P563" s="2">
        <f>COUNTA(Tabela1[[#This Row],[AFI]:[ICM]])</f>
        <v>1</v>
      </c>
    </row>
    <row r="564" spans="1:16">
      <c r="A564" s="1" t="s">
        <v>1310</v>
      </c>
      <c r="B564" s="2"/>
      <c r="C564" s="2"/>
      <c r="D564" s="1" t="s">
        <v>265</v>
      </c>
      <c r="E564" s="2">
        <v>1973</v>
      </c>
      <c r="F564" s="2" t="s">
        <v>280</v>
      </c>
      <c r="G564" s="1" t="s">
        <v>1285</v>
      </c>
      <c r="H564" s="2" t="s">
        <v>10</v>
      </c>
      <c r="K564" s="2" t="s">
        <v>1489</v>
      </c>
      <c r="L564" s="2"/>
      <c r="M564" s="7">
        <v>1974</v>
      </c>
      <c r="N564" s="2"/>
      <c r="O564" s="2"/>
      <c r="P564" s="2">
        <f>COUNTA(Tabela1[[#This Row],[AFI]:[ICM]])</f>
        <v>2</v>
      </c>
    </row>
    <row r="565" spans="1:16">
      <c r="A565" s="1" t="s">
        <v>819</v>
      </c>
      <c r="B565" s="2"/>
      <c r="C565" s="2"/>
      <c r="D565" s="1" t="s">
        <v>84</v>
      </c>
      <c r="E565" s="2">
        <v>1973</v>
      </c>
      <c r="F565" s="2" t="s">
        <v>280</v>
      </c>
      <c r="G565" s="1" t="s">
        <v>819</v>
      </c>
      <c r="H565" s="2" t="s">
        <v>4</v>
      </c>
      <c r="K565" s="2" t="s">
        <v>1489</v>
      </c>
      <c r="L565" s="2"/>
      <c r="M565" s="2"/>
      <c r="N565" s="2"/>
      <c r="O565" s="2"/>
      <c r="P565" s="2">
        <f>COUNTA(Tabela1[[#This Row],[AFI]:[ICM]])</f>
        <v>1</v>
      </c>
    </row>
    <row r="566" spans="1:16">
      <c r="A566" s="1" t="s">
        <v>820</v>
      </c>
      <c r="B566" s="2"/>
      <c r="C566" s="2"/>
      <c r="D566" s="1" t="s">
        <v>264</v>
      </c>
      <c r="E566" s="2">
        <v>1972</v>
      </c>
      <c r="F566" s="2" t="s">
        <v>379</v>
      </c>
      <c r="G566" s="1" t="s">
        <v>821</v>
      </c>
      <c r="H566" s="2" t="s">
        <v>4</v>
      </c>
      <c r="K566" s="2" t="s">
        <v>1488</v>
      </c>
      <c r="L566" s="2"/>
      <c r="M566" s="2"/>
      <c r="N566" s="2"/>
      <c r="O566" s="2"/>
      <c r="P566" s="2">
        <f>COUNTA(Tabela1[[#This Row],[AFI]:[ICM]])</f>
        <v>1</v>
      </c>
    </row>
    <row r="567" spans="1:16">
      <c r="A567" s="1" t="s">
        <v>822</v>
      </c>
      <c r="B567" s="2"/>
      <c r="C567" s="2"/>
      <c r="D567" s="1" t="s">
        <v>129</v>
      </c>
      <c r="E567" s="2">
        <v>1972</v>
      </c>
      <c r="F567" s="2" t="s">
        <v>280</v>
      </c>
      <c r="G567" s="1" t="s">
        <v>823</v>
      </c>
      <c r="H567" s="2" t="s">
        <v>4</v>
      </c>
      <c r="K567" s="2" t="s">
        <v>1489</v>
      </c>
      <c r="L567" s="2"/>
      <c r="M567" s="2"/>
      <c r="N567" s="2"/>
      <c r="O567" s="2"/>
      <c r="P567" s="2">
        <f>COUNTA(Tabela1[[#This Row],[AFI]:[ICM]])</f>
        <v>1</v>
      </c>
    </row>
    <row r="568" spans="1:16">
      <c r="A568" s="1" t="s">
        <v>824</v>
      </c>
      <c r="B568" s="2"/>
      <c r="C568" s="2"/>
      <c r="D568" s="1" t="s">
        <v>38</v>
      </c>
      <c r="E568" s="2">
        <v>1972</v>
      </c>
      <c r="F568" s="2" t="s">
        <v>280</v>
      </c>
      <c r="G568" s="31" t="s">
        <v>824</v>
      </c>
      <c r="H568" s="2" t="s">
        <v>7</v>
      </c>
      <c r="J568" s="2">
        <v>63</v>
      </c>
      <c r="L568" s="2"/>
      <c r="M568" s="2"/>
      <c r="N568" s="2"/>
      <c r="O568" s="2"/>
      <c r="P568" s="2">
        <f>COUNTA(Tabela1[[#This Row],[AFI]:[ICM]])</f>
        <v>1</v>
      </c>
    </row>
    <row r="569" spans="1:16">
      <c r="A569" s="1" t="s">
        <v>1762</v>
      </c>
      <c r="B569" s="2"/>
      <c r="C569" s="2"/>
      <c r="D569" s="1" t="s">
        <v>105</v>
      </c>
      <c r="E569" s="2">
        <v>1972</v>
      </c>
      <c r="F569" s="2" t="s">
        <v>722</v>
      </c>
      <c r="G569" s="1" t="s">
        <v>1763</v>
      </c>
      <c r="H569" s="2" t="s">
        <v>4</v>
      </c>
      <c r="L569" s="2"/>
      <c r="M569" s="2"/>
      <c r="N569" s="2"/>
      <c r="O569" s="2"/>
      <c r="P569" s="2">
        <f>COUNTA(Tabela1[[#This Row],[AFI]:[ICM]])</f>
        <v>0</v>
      </c>
    </row>
    <row r="570" spans="1:16">
      <c r="A570" s="1" t="s">
        <v>1766</v>
      </c>
      <c r="B570" s="2"/>
      <c r="C570" s="2"/>
      <c r="D570" s="1" t="s">
        <v>1767</v>
      </c>
      <c r="E570" s="2">
        <v>1972</v>
      </c>
      <c r="F570" s="2" t="s">
        <v>323</v>
      </c>
      <c r="G570" s="1" t="s">
        <v>1768</v>
      </c>
      <c r="H570" s="2" t="s">
        <v>4</v>
      </c>
      <c r="L570" s="2"/>
      <c r="M570" s="7"/>
      <c r="N570" s="2"/>
      <c r="O570" s="2"/>
      <c r="P570" s="2">
        <f>COUNTA(Tabela1[[#This Row],[AFI]:[ICM]])</f>
        <v>0</v>
      </c>
    </row>
    <row r="571" spans="1:16">
      <c r="A571" s="1" t="s">
        <v>1794</v>
      </c>
      <c r="B571" s="2"/>
      <c r="C571" s="2"/>
      <c r="D571" s="1" t="s">
        <v>162</v>
      </c>
      <c r="E571" s="2">
        <v>1972</v>
      </c>
      <c r="F571" s="2" t="s">
        <v>439</v>
      </c>
      <c r="G571" s="1" t="s">
        <v>1795</v>
      </c>
      <c r="H571" s="2" t="s">
        <v>4</v>
      </c>
      <c r="L571" s="2"/>
      <c r="M571" s="2"/>
      <c r="N571" s="2"/>
      <c r="O571" s="2"/>
      <c r="P571" s="2">
        <f>COUNTA(Tabela1[[#This Row],[AFI]:[ICM]])</f>
        <v>0</v>
      </c>
    </row>
    <row r="572" spans="1:16">
      <c r="A572" s="1" t="s">
        <v>825</v>
      </c>
      <c r="B572" s="2"/>
      <c r="C572" s="2"/>
      <c r="D572" s="1" t="s">
        <v>79</v>
      </c>
      <c r="E572" s="2">
        <v>1972</v>
      </c>
      <c r="F572" s="2" t="s">
        <v>280</v>
      </c>
      <c r="G572" s="1" t="s">
        <v>826</v>
      </c>
      <c r="H572" s="2" t="s">
        <v>4</v>
      </c>
      <c r="I572" s="2" t="s">
        <v>825</v>
      </c>
      <c r="J572" s="2">
        <v>2</v>
      </c>
      <c r="K572" s="2" t="s">
        <v>1488</v>
      </c>
      <c r="L572" s="2">
        <v>1973</v>
      </c>
      <c r="M572" s="2">
        <v>1973</v>
      </c>
      <c r="N572" s="2">
        <v>2</v>
      </c>
      <c r="O572" s="7">
        <v>50</v>
      </c>
      <c r="P572" s="2">
        <f>COUNTA(Tabela1[[#This Row],[AFI]:[ICM]])</f>
        <v>6</v>
      </c>
    </row>
    <row r="573" spans="1:16">
      <c r="A573" s="1" t="s">
        <v>827</v>
      </c>
      <c r="B573" s="2"/>
      <c r="C573" s="2"/>
      <c r="D573" s="1" t="s">
        <v>35</v>
      </c>
      <c r="E573" s="2">
        <v>1972</v>
      </c>
      <c r="F573" s="2" t="s">
        <v>371</v>
      </c>
      <c r="G573" s="1" t="s">
        <v>828</v>
      </c>
      <c r="H573" s="2" t="s">
        <v>4</v>
      </c>
      <c r="K573" s="2" t="s">
        <v>1489</v>
      </c>
      <c r="L573" s="2"/>
      <c r="M573" s="2"/>
      <c r="N573" s="2"/>
      <c r="O573" s="7"/>
      <c r="P573" s="2">
        <f>COUNTA(Tabela1[[#This Row],[AFI]:[ICM]])</f>
        <v>1</v>
      </c>
    </row>
    <row r="574" spans="1:16">
      <c r="A574" s="1" t="s">
        <v>829</v>
      </c>
      <c r="B574" s="2"/>
      <c r="C574" s="2"/>
      <c r="D574" s="1" t="s">
        <v>73</v>
      </c>
      <c r="E574" s="2">
        <v>1971</v>
      </c>
      <c r="F574" s="2" t="s">
        <v>338</v>
      </c>
      <c r="G574" s="1" t="s">
        <v>830</v>
      </c>
      <c r="H574" s="2" t="s">
        <v>2</v>
      </c>
      <c r="K574" s="2" t="s">
        <v>1488</v>
      </c>
      <c r="L574" s="2"/>
      <c r="M574" s="2"/>
      <c r="N574" s="2"/>
      <c r="O574" s="2"/>
      <c r="P574" s="2">
        <f>COUNTA(Tabela1[[#This Row],[AFI]:[ICM]])</f>
        <v>1</v>
      </c>
    </row>
    <row r="575" spans="1:16">
      <c r="A575" s="1" t="s">
        <v>831</v>
      </c>
      <c r="B575" s="2"/>
      <c r="C575" s="2"/>
      <c r="D575" s="1" t="s">
        <v>199</v>
      </c>
      <c r="E575" s="2">
        <v>1971</v>
      </c>
      <c r="F575" s="2" t="s">
        <v>280</v>
      </c>
      <c r="G575" s="1" t="s">
        <v>832</v>
      </c>
      <c r="H575" s="2" t="s">
        <v>4</v>
      </c>
      <c r="J575" s="2">
        <v>95</v>
      </c>
      <c r="K575" s="2" t="s">
        <v>1488</v>
      </c>
      <c r="L575" s="2"/>
      <c r="M575" s="2"/>
      <c r="N575" s="2"/>
      <c r="O575" s="2"/>
      <c r="P575" s="2">
        <f>COUNTA(Tabela1[[#This Row],[AFI]:[ICM]])</f>
        <v>2</v>
      </c>
    </row>
    <row r="576" spans="1:16">
      <c r="A576" s="1" t="s">
        <v>2104</v>
      </c>
      <c r="B576" s="2"/>
      <c r="C576" s="2"/>
      <c r="D576" s="1" t="s">
        <v>2105</v>
      </c>
      <c r="E576" s="2">
        <v>1971</v>
      </c>
      <c r="F576" s="2" t="s">
        <v>1456</v>
      </c>
      <c r="G576" s="1" t="s">
        <v>2104</v>
      </c>
      <c r="H576" s="2" t="s">
        <v>4</v>
      </c>
      <c r="L576" s="2"/>
      <c r="M576" s="2"/>
      <c r="N576" s="2">
        <v>145</v>
      </c>
      <c r="O576" s="7"/>
      <c r="P576" s="2">
        <f>COUNTA(Tabela1[[#This Row],[AFI]:[ICM]])</f>
        <v>1</v>
      </c>
    </row>
    <row r="577" spans="1:16">
      <c r="A577" s="1" t="s">
        <v>1744</v>
      </c>
      <c r="B577" s="2"/>
      <c r="C577" s="2"/>
      <c r="D577" s="1" t="s">
        <v>1745</v>
      </c>
      <c r="E577" s="2">
        <v>1971</v>
      </c>
      <c r="F577" s="2" t="s">
        <v>280</v>
      </c>
      <c r="G577" s="1" t="s">
        <v>1744</v>
      </c>
      <c r="H577" s="2" t="s">
        <v>8</v>
      </c>
      <c r="L577" s="2"/>
      <c r="M577" s="2"/>
      <c r="N577" s="2"/>
      <c r="O577" s="2"/>
      <c r="P577" s="2">
        <f>COUNTA(Tabela1[[#This Row],[AFI]:[ICM]])</f>
        <v>0</v>
      </c>
    </row>
    <row r="578" spans="1:16">
      <c r="A578" s="1" t="s">
        <v>833</v>
      </c>
      <c r="B578" s="2"/>
      <c r="C578" s="2"/>
      <c r="D578" s="27" t="s">
        <v>240</v>
      </c>
      <c r="E578" s="2">
        <v>1971</v>
      </c>
      <c r="F578" s="2" t="s">
        <v>280</v>
      </c>
      <c r="G578" s="1" t="s">
        <v>834</v>
      </c>
      <c r="H578" s="2" t="s">
        <v>5</v>
      </c>
      <c r="J578" s="2">
        <v>70</v>
      </c>
      <c r="K578" s="2" t="s">
        <v>1488</v>
      </c>
      <c r="L578" s="2"/>
      <c r="M578" s="2"/>
      <c r="N578" s="2">
        <v>103</v>
      </c>
      <c r="O578" s="2">
        <v>79</v>
      </c>
      <c r="P578" s="2">
        <f>COUNTA(Tabela1[[#This Row],[AFI]:[ICM]])</f>
        <v>4</v>
      </c>
    </row>
    <row r="579" spans="1:16">
      <c r="A579" s="1" t="s">
        <v>835</v>
      </c>
      <c r="B579" s="2"/>
      <c r="C579" s="2"/>
      <c r="D579" s="1" t="s">
        <v>265</v>
      </c>
      <c r="E579" s="2">
        <v>1971</v>
      </c>
      <c r="F579" s="2" t="s">
        <v>280</v>
      </c>
      <c r="G579" s="31" t="s">
        <v>1149</v>
      </c>
      <c r="H579" s="2" t="s">
        <v>8</v>
      </c>
      <c r="J579" s="2">
        <v>93</v>
      </c>
      <c r="K579" s="2" t="s">
        <v>1488</v>
      </c>
      <c r="L579" s="2">
        <v>1972</v>
      </c>
      <c r="M579" s="2">
        <v>1972</v>
      </c>
      <c r="N579" s="2"/>
      <c r="O579" s="2"/>
      <c r="P579" s="2">
        <f>COUNTA(Tabela1[[#This Row],[AFI]:[ICM]])</f>
        <v>4</v>
      </c>
    </row>
    <row r="580" spans="1:16">
      <c r="A580" s="1" t="s">
        <v>836</v>
      </c>
      <c r="B580" s="2"/>
      <c r="C580" s="2"/>
      <c r="D580" s="1" t="s">
        <v>229</v>
      </c>
      <c r="E580" s="2">
        <v>1971</v>
      </c>
      <c r="F580" s="2" t="s">
        <v>323</v>
      </c>
      <c r="G580" s="1" t="s">
        <v>837</v>
      </c>
      <c r="H580" s="2" t="s">
        <v>4</v>
      </c>
      <c r="K580" s="2" t="s">
        <v>1488</v>
      </c>
      <c r="L580" s="2"/>
      <c r="M580" s="2"/>
      <c r="N580" s="2"/>
      <c r="O580" s="2"/>
      <c r="P580" s="2">
        <f>COUNTA(Tabela1[[#This Row],[AFI]:[ICM]])</f>
        <v>1</v>
      </c>
    </row>
    <row r="581" spans="1:16">
      <c r="A581" s="1" t="s">
        <v>838</v>
      </c>
      <c r="B581" s="2"/>
      <c r="C581" s="2"/>
      <c r="D581" s="1" t="s">
        <v>64</v>
      </c>
      <c r="E581" s="2">
        <v>1970</v>
      </c>
      <c r="F581" s="2" t="s">
        <v>280</v>
      </c>
      <c r="G581" s="1" t="s">
        <v>839</v>
      </c>
      <c r="H581" s="2" t="s">
        <v>4</v>
      </c>
      <c r="K581" s="2" t="s">
        <v>1488</v>
      </c>
      <c r="L581" s="2"/>
      <c r="M581" s="2"/>
      <c r="N581" s="2"/>
      <c r="O581" s="2"/>
      <c r="P581" s="2">
        <f>COUNTA(Tabela1[[#This Row],[AFI]:[ICM]])</f>
        <v>1</v>
      </c>
    </row>
    <row r="582" spans="1:16">
      <c r="A582" s="1" t="s">
        <v>840</v>
      </c>
      <c r="B582" s="2"/>
      <c r="C582" s="2"/>
      <c r="D582" s="1" t="s">
        <v>200</v>
      </c>
      <c r="E582" s="2">
        <v>1970</v>
      </c>
      <c r="F582" s="2" t="s">
        <v>323</v>
      </c>
      <c r="G582" s="1" t="s">
        <v>840</v>
      </c>
      <c r="H582" s="2" t="s">
        <v>4</v>
      </c>
      <c r="L582" s="2"/>
      <c r="M582" s="2">
        <v>1965</v>
      </c>
      <c r="N582" s="2"/>
      <c r="O582" s="2"/>
      <c r="P582" s="7">
        <f>COUNTA(Tabela1[[#This Row],[AFI]:[ICM]])</f>
        <v>1</v>
      </c>
    </row>
    <row r="583" spans="1:16">
      <c r="A583" s="1" t="s">
        <v>1736</v>
      </c>
      <c r="B583" s="2"/>
      <c r="C583" s="2"/>
      <c r="D583" s="1" t="s">
        <v>1737</v>
      </c>
      <c r="E583" s="2">
        <v>1970</v>
      </c>
      <c r="F583" s="2" t="s">
        <v>280</v>
      </c>
      <c r="G583" s="1" t="s">
        <v>1738</v>
      </c>
      <c r="H583" s="2" t="s">
        <v>5</v>
      </c>
      <c r="K583" s="2" t="s">
        <v>1489</v>
      </c>
      <c r="L583" s="2"/>
      <c r="M583" s="2"/>
      <c r="N583" s="2"/>
      <c r="O583" s="2"/>
      <c r="P583" s="2">
        <f>COUNTA(Tabela1[[#This Row],[AFI]:[ICM]])</f>
        <v>1</v>
      </c>
    </row>
    <row r="584" spans="1:16">
      <c r="A584" s="1" t="s">
        <v>1284</v>
      </c>
      <c r="B584" s="2"/>
      <c r="C584" s="2"/>
      <c r="D584" s="1" t="s">
        <v>1309</v>
      </c>
      <c r="E584" s="2">
        <v>1970</v>
      </c>
      <c r="F584" s="2" t="s">
        <v>280</v>
      </c>
      <c r="G584" s="1" t="s">
        <v>1284</v>
      </c>
      <c r="H584" s="2" t="s">
        <v>4</v>
      </c>
      <c r="L584" s="2"/>
      <c r="M584" s="7">
        <v>1971</v>
      </c>
      <c r="N584" s="2"/>
      <c r="O584" s="2"/>
      <c r="P584" s="2">
        <f>COUNTA(Tabela1[[#This Row],[AFI]:[ICM]])</f>
        <v>1</v>
      </c>
    </row>
    <row r="585" spans="1:16">
      <c r="A585" s="1" t="s">
        <v>841</v>
      </c>
      <c r="B585" s="2"/>
      <c r="C585" s="2"/>
      <c r="D585" s="1" t="s">
        <v>217</v>
      </c>
      <c r="E585" s="2">
        <v>1970</v>
      </c>
      <c r="F585" s="2" t="s">
        <v>280</v>
      </c>
      <c r="G585" s="1" t="s">
        <v>1144</v>
      </c>
      <c r="H585" s="2" t="s">
        <v>6</v>
      </c>
      <c r="J585" s="2">
        <v>54</v>
      </c>
      <c r="L585" s="2"/>
      <c r="M585" s="2"/>
      <c r="N585" s="2"/>
      <c r="O585" s="2"/>
      <c r="P585" s="2">
        <f>COUNTA(Tabela1[[#This Row],[AFI]:[ICM]])</f>
        <v>1</v>
      </c>
    </row>
    <row r="586" spans="1:16">
      <c r="A586" s="1" t="s">
        <v>1788</v>
      </c>
      <c r="B586" s="2"/>
      <c r="C586" s="2"/>
      <c r="D586" s="1" t="s">
        <v>35</v>
      </c>
      <c r="E586" s="2">
        <v>1970</v>
      </c>
      <c r="F586" s="2" t="s">
        <v>280</v>
      </c>
      <c r="G586" s="1" t="s">
        <v>1789</v>
      </c>
      <c r="H586" s="2" t="s">
        <v>4</v>
      </c>
      <c r="L586" s="2"/>
      <c r="M586" s="2"/>
      <c r="N586" s="2"/>
      <c r="O586" s="2"/>
      <c r="P586" s="2">
        <f>COUNTA(Tabela1[[#This Row],[AFI]:[ICM]])</f>
        <v>0</v>
      </c>
    </row>
    <row r="587" spans="1:16">
      <c r="A587" s="1" t="s">
        <v>1182</v>
      </c>
      <c r="B587" s="2"/>
      <c r="C587" s="2"/>
      <c r="D587" s="1" t="s">
        <v>84</v>
      </c>
      <c r="E587" s="2">
        <v>1970</v>
      </c>
      <c r="F587" s="2" t="s">
        <v>280</v>
      </c>
      <c r="G587" s="1" t="s">
        <v>842</v>
      </c>
      <c r="H587" s="2" t="s">
        <v>6</v>
      </c>
      <c r="K587" s="2" t="s">
        <v>1489</v>
      </c>
      <c r="L587" s="2">
        <v>1971</v>
      </c>
      <c r="M587" s="2"/>
      <c r="N587" s="2"/>
      <c r="O587" s="2"/>
      <c r="P587" s="2">
        <f>COUNTA(Tabela1[[#This Row],[AFI]:[ICM]])</f>
        <v>2</v>
      </c>
    </row>
    <row r="588" spans="1:16">
      <c r="A588" s="1" t="s">
        <v>843</v>
      </c>
      <c r="B588" s="2"/>
      <c r="C588" s="2"/>
      <c r="D588" s="1" t="s">
        <v>169</v>
      </c>
      <c r="E588" s="2">
        <v>1970</v>
      </c>
      <c r="F588" s="2" t="s">
        <v>280</v>
      </c>
      <c r="G588" s="1" t="s">
        <v>844</v>
      </c>
      <c r="H588" s="2" t="s">
        <v>4</v>
      </c>
      <c r="K588" s="2" t="s">
        <v>1488</v>
      </c>
      <c r="L588" s="2"/>
      <c r="M588" s="2"/>
      <c r="N588" s="2"/>
      <c r="O588" s="2"/>
      <c r="P588" s="7">
        <f>COUNTA(Tabela1[[#This Row],[AFI]:[ICM]])</f>
        <v>1</v>
      </c>
    </row>
    <row r="589" spans="1:16">
      <c r="A589" s="1" t="s">
        <v>1307</v>
      </c>
      <c r="B589" s="2"/>
      <c r="C589" s="2"/>
      <c r="D589" s="1" t="s">
        <v>1308</v>
      </c>
      <c r="E589" s="2">
        <v>1969</v>
      </c>
      <c r="F589" s="2" t="s">
        <v>280</v>
      </c>
      <c r="G589" s="1" t="s">
        <v>1283</v>
      </c>
      <c r="H589" s="2" t="s">
        <v>4</v>
      </c>
      <c r="L589" s="2"/>
      <c r="M589" s="2">
        <v>1970</v>
      </c>
      <c r="N589" s="2"/>
      <c r="O589" s="2"/>
      <c r="P589" s="2">
        <f>COUNTA(Tabela1[[#This Row],[AFI]:[ICM]])</f>
        <v>1</v>
      </c>
    </row>
    <row r="590" spans="1:16">
      <c r="A590" s="1" t="s">
        <v>845</v>
      </c>
      <c r="B590" s="2"/>
      <c r="C590" s="2"/>
      <c r="D590" s="1" t="s">
        <v>90</v>
      </c>
      <c r="E590" s="2">
        <v>1969</v>
      </c>
      <c r="F590" s="2" t="s">
        <v>280</v>
      </c>
      <c r="G590" s="1" t="s">
        <v>1140</v>
      </c>
      <c r="H590" s="2" t="s">
        <v>11</v>
      </c>
      <c r="J590" s="2">
        <v>73</v>
      </c>
      <c r="K590" s="2" t="s">
        <v>1488</v>
      </c>
      <c r="L590" s="2"/>
      <c r="M590" s="2"/>
      <c r="N590" s="2"/>
      <c r="O590" s="2"/>
      <c r="P590" s="2">
        <f>COUNTA(Tabela1[[#This Row],[AFI]:[ICM]])</f>
        <v>2</v>
      </c>
    </row>
    <row r="591" spans="1:16">
      <c r="A591" s="1" t="s">
        <v>846</v>
      </c>
      <c r="B591" s="2"/>
      <c r="C591" s="2"/>
      <c r="D591" s="1" t="s">
        <v>233</v>
      </c>
      <c r="E591" s="2">
        <v>1969</v>
      </c>
      <c r="F591" s="2" t="s">
        <v>338</v>
      </c>
      <c r="G591" s="1" t="s">
        <v>847</v>
      </c>
      <c r="H591" s="2" t="s">
        <v>11</v>
      </c>
      <c r="K591" s="2" t="s">
        <v>1488</v>
      </c>
      <c r="L591" s="2"/>
      <c r="M591" s="7"/>
      <c r="N591" s="2">
        <v>49</v>
      </c>
      <c r="O591" s="2"/>
      <c r="P591" s="2">
        <f>COUNTA(Tabela1[[#This Row],[AFI]:[ICM]])</f>
        <v>2</v>
      </c>
    </row>
    <row r="592" spans="1:16">
      <c r="A592" s="1" t="s">
        <v>848</v>
      </c>
      <c r="B592" s="2"/>
      <c r="C592" s="2"/>
      <c r="D592" s="1" t="s">
        <v>229</v>
      </c>
      <c r="E592" s="2">
        <v>1969</v>
      </c>
      <c r="F592" s="2" t="s">
        <v>280</v>
      </c>
      <c r="G592" s="1" t="s">
        <v>849</v>
      </c>
      <c r="H592" s="2" t="s">
        <v>11</v>
      </c>
      <c r="J592" s="2">
        <v>79</v>
      </c>
      <c r="K592" s="2" t="s">
        <v>1488</v>
      </c>
      <c r="L592" s="2"/>
      <c r="M592" s="2"/>
      <c r="N592" s="2"/>
      <c r="O592" s="2"/>
      <c r="P592" s="2">
        <f>COUNTA(Tabela1[[#This Row],[AFI]:[ICM]])</f>
        <v>2</v>
      </c>
    </row>
    <row r="593" spans="1:16">
      <c r="A593" s="1" t="s">
        <v>1815</v>
      </c>
      <c r="B593" s="2"/>
      <c r="C593" s="2"/>
      <c r="D593" s="1" t="s">
        <v>161</v>
      </c>
      <c r="E593" s="2">
        <v>1969</v>
      </c>
      <c r="F593" s="2" t="s">
        <v>338</v>
      </c>
      <c r="G593" s="1" t="s">
        <v>1816</v>
      </c>
      <c r="H593" s="2" t="s">
        <v>4</v>
      </c>
      <c r="L593" s="2"/>
      <c r="M593" s="7"/>
      <c r="N593" s="2"/>
      <c r="O593" s="2"/>
      <c r="P593" s="2">
        <f>COUNTA(Tabela1[[#This Row],[AFI]:[ICM]])</f>
        <v>0</v>
      </c>
    </row>
    <row r="594" spans="1:16">
      <c r="A594" s="1" t="s">
        <v>850</v>
      </c>
      <c r="B594" s="2"/>
      <c r="C594" s="2"/>
      <c r="D594" s="1" t="s">
        <v>136</v>
      </c>
      <c r="E594" s="2">
        <v>1969</v>
      </c>
      <c r="F594" s="2" t="s">
        <v>280</v>
      </c>
      <c r="G594" s="1" t="s">
        <v>851</v>
      </c>
      <c r="H594" s="2" t="s">
        <v>4</v>
      </c>
      <c r="J594" s="2">
        <v>43</v>
      </c>
      <c r="K594" s="2" t="s">
        <v>1488</v>
      </c>
      <c r="L594" s="2">
        <v>1970</v>
      </c>
      <c r="M594" s="2"/>
      <c r="N594" s="2"/>
      <c r="O594" s="7"/>
      <c r="P594" s="2">
        <f>COUNTA(Tabela1[[#This Row],[AFI]:[ICM]])</f>
        <v>3</v>
      </c>
    </row>
    <row r="595" spans="1:16">
      <c r="A595" s="1" t="s">
        <v>852</v>
      </c>
      <c r="B595" s="2"/>
      <c r="C595" s="2"/>
      <c r="D595" s="1" t="s">
        <v>68</v>
      </c>
      <c r="E595" s="2">
        <v>1969</v>
      </c>
      <c r="F595" s="2" t="s">
        <v>280</v>
      </c>
      <c r="G595" s="1" t="s">
        <v>853</v>
      </c>
      <c r="H595" s="2" t="s">
        <v>4</v>
      </c>
      <c r="J595" s="2">
        <v>84</v>
      </c>
      <c r="L595" s="2"/>
      <c r="M595" s="2"/>
      <c r="N595" s="2"/>
      <c r="O595" s="2"/>
      <c r="P595" s="7">
        <f>COUNTA(Tabela1[[#This Row],[AFI]:[ICM]])</f>
        <v>1</v>
      </c>
    </row>
    <row r="596" spans="1:16">
      <c r="A596" s="1" t="s">
        <v>1326</v>
      </c>
      <c r="B596" s="2"/>
      <c r="C596" s="2"/>
      <c r="D596" s="1" t="s">
        <v>240</v>
      </c>
      <c r="E596" s="2">
        <v>1968</v>
      </c>
      <c r="F596" s="2" t="s">
        <v>280</v>
      </c>
      <c r="G596" s="1" t="s">
        <v>1137</v>
      </c>
      <c r="H596" s="2" t="s">
        <v>5</v>
      </c>
      <c r="J596" s="2">
        <v>15</v>
      </c>
      <c r="K596" s="2" t="s">
        <v>1488</v>
      </c>
      <c r="L596" s="2"/>
      <c r="M596" s="2"/>
      <c r="N596" s="2">
        <v>90</v>
      </c>
      <c r="O596" s="2"/>
      <c r="P596" s="2">
        <f>COUNTA(Tabela1[[#This Row],[AFI]:[ICM]])</f>
        <v>3</v>
      </c>
    </row>
    <row r="597" spans="1:16">
      <c r="A597" s="1" t="s">
        <v>854</v>
      </c>
      <c r="B597" s="2"/>
      <c r="C597" s="2"/>
      <c r="D597" s="1" t="s">
        <v>89</v>
      </c>
      <c r="E597" s="2">
        <v>1968</v>
      </c>
      <c r="F597" s="2" t="s">
        <v>280</v>
      </c>
      <c r="G597" s="1" t="s">
        <v>855</v>
      </c>
      <c r="H597" s="2" t="s">
        <v>10</v>
      </c>
      <c r="K597" s="2" t="s">
        <v>1489</v>
      </c>
      <c r="L597" s="2"/>
      <c r="M597" s="2"/>
      <c r="N597" s="2"/>
      <c r="O597" s="2"/>
      <c r="P597" s="2">
        <f>COUNTA(Tabela1[[#This Row],[AFI]:[ICM]])</f>
        <v>1</v>
      </c>
    </row>
    <row r="598" spans="1:16">
      <c r="A598" s="1" t="s">
        <v>856</v>
      </c>
      <c r="B598" s="2"/>
      <c r="C598" s="2"/>
      <c r="D598" s="1" t="s">
        <v>204</v>
      </c>
      <c r="E598" s="2">
        <v>1968</v>
      </c>
      <c r="F598" s="2" t="s">
        <v>280</v>
      </c>
      <c r="G598" s="1" t="s">
        <v>856</v>
      </c>
      <c r="H598" s="2" t="s">
        <v>8</v>
      </c>
      <c r="K598" s="2" t="s">
        <v>1489</v>
      </c>
      <c r="L598" s="2"/>
      <c r="M598" s="2"/>
      <c r="N598" s="2"/>
      <c r="O598" s="2"/>
      <c r="P598" s="2">
        <f>COUNTA(Tabela1[[#This Row],[AFI]:[ICM]])</f>
        <v>1</v>
      </c>
    </row>
    <row r="599" spans="1:16">
      <c r="A599" s="1" t="s">
        <v>857</v>
      </c>
      <c r="B599" s="2"/>
      <c r="C599" s="2"/>
      <c r="D599" s="1" t="s">
        <v>226</v>
      </c>
      <c r="E599" s="2">
        <v>1968</v>
      </c>
      <c r="F599" s="2" t="s">
        <v>280</v>
      </c>
      <c r="G599" s="1" t="s">
        <v>858</v>
      </c>
      <c r="H599" s="2" t="s">
        <v>10</v>
      </c>
      <c r="K599" s="2" t="s">
        <v>1489</v>
      </c>
      <c r="L599" s="2"/>
      <c r="M599" s="2"/>
      <c r="N599" s="2"/>
      <c r="O599" s="2"/>
      <c r="P599" s="2">
        <f>COUNTA(Tabela1[[#This Row],[AFI]:[ICM]])</f>
        <v>1</v>
      </c>
    </row>
    <row r="600" spans="1:16">
      <c r="A600" s="1" t="s">
        <v>1306</v>
      </c>
      <c r="B600" s="2"/>
      <c r="C600" s="2"/>
      <c r="D600" s="1" t="s">
        <v>1305</v>
      </c>
      <c r="E600" s="2">
        <v>1968</v>
      </c>
      <c r="F600" s="2" t="s">
        <v>280</v>
      </c>
      <c r="G600" s="1" t="s">
        <v>1282</v>
      </c>
      <c r="H600" s="2" t="s">
        <v>4</v>
      </c>
      <c r="L600" s="2"/>
      <c r="M600" s="7">
        <v>1969</v>
      </c>
      <c r="N600" s="2"/>
      <c r="O600" s="2"/>
      <c r="P600" s="2">
        <f>COUNTA(Tabela1[[#This Row],[AFI]:[ICM]])</f>
        <v>1</v>
      </c>
    </row>
    <row r="601" spans="1:16">
      <c r="A601" s="1" t="s">
        <v>859</v>
      </c>
      <c r="B601" s="2"/>
      <c r="C601" s="2"/>
      <c r="D601" s="1" t="s">
        <v>84</v>
      </c>
      <c r="E601" s="2">
        <v>1968</v>
      </c>
      <c r="F601" s="2" t="s">
        <v>280</v>
      </c>
      <c r="G601" s="1" t="s">
        <v>860</v>
      </c>
      <c r="H601" s="2" t="s">
        <v>5</v>
      </c>
      <c r="I601" s="2" t="s">
        <v>859</v>
      </c>
      <c r="K601" s="2" t="s">
        <v>1488</v>
      </c>
      <c r="L601" s="2"/>
      <c r="M601" s="2"/>
      <c r="N601" s="2"/>
      <c r="O601" s="2"/>
      <c r="P601" s="2">
        <f>COUNTA(Tabela1[[#This Row],[AFI]:[ICM]])</f>
        <v>1</v>
      </c>
    </row>
    <row r="602" spans="1:16">
      <c r="A602" s="1" t="s">
        <v>1202</v>
      </c>
      <c r="B602" s="2"/>
      <c r="C602" s="2"/>
      <c r="D602" s="1" t="s">
        <v>46</v>
      </c>
      <c r="E602" s="2">
        <v>1968</v>
      </c>
      <c r="F602" s="2" t="s">
        <v>280</v>
      </c>
      <c r="G602" s="1" t="s">
        <v>1202</v>
      </c>
      <c r="H602" s="2" t="s">
        <v>7</v>
      </c>
      <c r="L602" s="2">
        <v>1969</v>
      </c>
      <c r="M602" s="2"/>
      <c r="N602" s="2"/>
      <c r="O602" s="2"/>
      <c r="P602" s="2">
        <f>COUNTA(Tabela1[[#This Row],[AFI]:[ICM]])</f>
        <v>1</v>
      </c>
    </row>
    <row r="603" spans="1:16">
      <c r="A603" s="1" t="s">
        <v>861</v>
      </c>
      <c r="B603" s="2"/>
      <c r="C603" s="2"/>
      <c r="D603" s="1" t="s">
        <v>37</v>
      </c>
      <c r="E603" s="2">
        <v>1968</v>
      </c>
      <c r="F603" s="2" t="s">
        <v>280</v>
      </c>
      <c r="G603" s="1" t="s">
        <v>862</v>
      </c>
      <c r="H603" s="2" t="s">
        <v>2</v>
      </c>
      <c r="K603" s="2" t="s">
        <v>1489</v>
      </c>
      <c r="L603" s="2"/>
      <c r="M603" s="2"/>
      <c r="N603" s="2"/>
      <c r="O603" s="2"/>
      <c r="P603" s="2">
        <f>COUNTA(Tabela1[[#This Row],[AFI]:[ICM]])</f>
        <v>1</v>
      </c>
    </row>
    <row r="604" spans="1:16">
      <c r="A604" s="1" t="s">
        <v>863</v>
      </c>
      <c r="B604" s="2"/>
      <c r="C604" s="2"/>
      <c r="D604" s="1" t="s">
        <v>162</v>
      </c>
      <c r="E604" s="2">
        <v>1967</v>
      </c>
      <c r="F604" s="2" t="s">
        <v>371</v>
      </c>
      <c r="G604" s="1" t="s">
        <v>864</v>
      </c>
      <c r="H604" s="2" t="s">
        <v>4</v>
      </c>
      <c r="K604" s="2" t="s">
        <v>1488</v>
      </c>
      <c r="L604" s="2"/>
      <c r="M604" s="2"/>
      <c r="N604" s="2"/>
      <c r="O604" s="2"/>
      <c r="P604" s="2">
        <f>COUNTA(Tabela1[[#This Row],[AFI]:[ICM]])</f>
        <v>1</v>
      </c>
    </row>
    <row r="605" spans="1:16">
      <c r="A605" s="1" t="s">
        <v>2130</v>
      </c>
      <c r="B605" s="2"/>
      <c r="C605" s="2"/>
      <c r="D605" s="1" t="s">
        <v>2131</v>
      </c>
      <c r="E605" s="2">
        <v>1967</v>
      </c>
      <c r="F605" s="2" t="s">
        <v>371</v>
      </c>
      <c r="G605" s="1" t="s">
        <v>2132</v>
      </c>
      <c r="H605" s="2" t="s">
        <v>6</v>
      </c>
      <c r="L605" s="2"/>
      <c r="M605" s="2"/>
      <c r="N605" s="2"/>
      <c r="O605" s="7"/>
      <c r="P605" s="2">
        <f>COUNTA(Tabela1[[#This Row],[AFI]:[ICM]])</f>
        <v>0</v>
      </c>
    </row>
    <row r="606" spans="1:16">
      <c r="A606" s="1" t="s">
        <v>865</v>
      </c>
      <c r="B606" s="2"/>
      <c r="C606" s="2"/>
      <c r="D606" s="1" t="s">
        <v>183</v>
      </c>
      <c r="E606" s="2">
        <v>1967</v>
      </c>
      <c r="F606" s="2" t="s">
        <v>280</v>
      </c>
      <c r="G606" s="1" t="s">
        <v>866</v>
      </c>
      <c r="H606" s="2" t="s">
        <v>4</v>
      </c>
      <c r="J606" s="2">
        <v>17</v>
      </c>
      <c r="K606" s="2" t="s">
        <v>1488</v>
      </c>
      <c r="L606" s="2"/>
      <c r="M606" s="2"/>
      <c r="N606" s="2"/>
      <c r="O606" s="7"/>
      <c r="P606" s="2">
        <f>COUNTA(Tabela1[[#This Row],[AFI]:[ICM]])</f>
        <v>2</v>
      </c>
    </row>
    <row r="607" spans="1:16">
      <c r="A607" s="1" t="s">
        <v>867</v>
      </c>
      <c r="B607" s="2"/>
      <c r="C607" s="2"/>
      <c r="D607" s="1" t="s">
        <v>209</v>
      </c>
      <c r="E607" s="2">
        <v>1967</v>
      </c>
      <c r="F607" s="2" t="s">
        <v>280</v>
      </c>
      <c r="G607" s="1" t="s">
        <v>868</v>
      </c>
      <c r="H607" s="2" t="s">
        <v>4</v>
      </c>
      <c r="L607" s="2"/>
      <c r="M607" s="2"/>
      <c r="N607" s="2"/>
      <c r="O607" s="2"/>
      <c r="P607" s="2">
        <f>COUNTA(Tabela1[[#This Row],[AFI]:[ICM]])</f>
        <v>0</v>
      </c>
    </row>
    <row r="608" spans="1:16">
      <c r="A608" s="1" t="s">
        <v>869</v>
      </c>
      <c r="B608" s="2"/>
      <c r="C608" s="2"/>
      <c r="D608" s="1" t="s">
        <v>239</v>
      </c>
      <c r="E608" s="2">
        <v>1967</v>
      </c>
      <c r="F608" s="2" t="s">
        <v>280</v>
      </c>
      <c r="G608" s="1" t="s">
        <v>870</v>
      </c>
      <c r="H608" s="2" t="s">
        <v>4</v>
      </c>
      <c r="K608" s="2" t="s">
        <v>1489</v>
      </c>
      <c r="L608" s="2"/>
      <c r="M608" s="2"/>
      <c r="N608" s="2"/>
      <c r="O608" s="2"/>
      <c r="P608" s="2">
        <f>COUNTA(Tabela1[[#This Row],[AFI]:[ICM]])</f>
        <v>1</v>
      </c>
    </row>
    <row r="609" spans="1:16">
      <c r="A609" s="1" t="s">
        <v>871</v>
      </c>
      <c r="B609" s="2"/>
      <c r="C609" s="2"/>
      <c r="D609" s="1" t="s">
        <v>110</v>
      </c>
      <c r="E609" s="2">
        <v>1967</v>
      </c>
      <c r="F609" s="2" t="s">
        <v>371</v>
      </c>
      <c r="G609" s="1" t="s">
        <v>1477</v>
      </c>
      <c r="H609" s="2" t="s">
        <v>2</v>
      </c>
      <c r="K609" s="2" t="s">
        <v>1488</v>
      </c>
      <c r="L609" s="2"/>
      <c r="M609" s="2"/>
      <c r="N609" s="2"/>
      <c r="O609" s="2"/>
      <c r="P609" s="2">
        <f>COUNTA(Tabela1[[#This Row],[AFI]:[ICM]])</f>
        <v>1</v>
      </c>
    </row>
    <row r="610" spans="1:16">
      <c r="A610" s="1" t="s">
        <v>872</v>
      </c>
      <c r="B610" s="2"/>
      <c r="C610" s="2"/>
      <c r="D610" s="1" t="s">
        <v>190</v>
      </c>
      <c r="E610" s="2">
        <v>1967</v>
      </c>
      <c r="F610" s="2" t="s">
        <v>280</v>
      </c>
      <c r="G610" s="1" t="s">
        <v>873</v>
      </c>
      <c r="H610" s="2" t="s">
        <v>4</v>
      </c>
      <c r="J610" s="2">
        <v>75</v>
      </c>
      <c r="K610" s="2" t="s">
        <v>1488</v>
      </c>
      <c r="L610" s="2">
        <v>1968</v>
      </c>
      <c r="M610" s="7">
        <v>1968</v>
      </c>
      <c r="N610" s="2"/>
      <c r="O610" s="2"/>
      <c r="P610" s="2">
        <f>COUNTA(Tabela1[[#This Row],[AFI]:[ICM]])</f>
        <v>4</v>
      </c>
    </row>
    <row r="611" spans="1:16">
      <c r="A611" s="1" t="s">
        <v>874</v>
      </c>
      <c r="B611" s="2"/>
      <c r="C611" s="2"/>
      <c r="D611" s="1" t="s">
        <v>216</v>
      </c>
      <c r="E611" s="2">
        <v>1967</v>
      </c>
      <c r="F611" s="2" t="s">
        <v>323</v>
      </c>
      <c r="G611" s="1" t="s">
        <v>875</v>
      </c>
      <c r="H611" s="2" t="s">
        <v>6</v>
      </c>
      <c r="K611" s="2" t="s">
        <v>1489</v>
      </c>
      <c r="L611" s="2"/>
      <c r="M611" s="2"/>
      <c r="N611" s="2"/>
      <c r="O611" s="2"/>
      <c r="P611" s="2">
        <f>COUNTA(Tabela1[[#This Row],[AFI]:[ICM]])</f>
        <v>1</v>
      </c>
    </row>
    <row r="612" spans="1:16">
      <c r="A612" s="1" t="s">
        <v>876</v>
      </c>
      <c r="B612" s="2"/>
      <c r="C612" s="2"/>
      <c r="D612" s="1" t="s">
        <v>244</v>
      </c>
      <c r="E612" s="2">
        <v>1967</v>
      </c>
      <c r="F612" s="2" t="s">
        <v>280</v>
      </c>
      <c r="G612" s="1" t="s">
        <v>877</v>
      </c>
      <c r="H612" s="2" t="s">
        <v>1</v>
      </c>
      <c r="L612" s="2"/>
      <c r="M612" s="2"/>
      <c r="N612" s="2">
        <v>210</v>
      </c>
      <c r="O612" s="2"/>
      <c r="P612" s="2">
        <f>COUNTA(Tabela1[[#This Row],[AFI]:[ICM]])</f>
        <v>1</v>
      </c>
    </row>
    <row r="613" spans="1:16">
      <c r="A613" s="1" t="s">
        <v>1839</v>
      </c>
      <c r="B613" s="2"/>
      <c r="C613" s="2"/>
      <c r="D613" s="1" t="s">
        <v>1743</v>
      </c>
      <c r="E613" s="2">
        <v>1967</v>
      </c>
      <c r="F613" s="2" t="s">
        <v>336</v>
      </c>
      <c r="G613" s="1" t="s">
        <v>1839</v>
      </c>
      <c r="H613" s="2" t="s">
        <v>4</v>
      </c>
      <c r="L613" s="2"/>
      <c r="M613" s="2"/>
      <c r="N613" s="2"/>
      <c r="O613" s="2"/>
      <c r="P613" s="2">
        <f>COUNTA(Tabela1[[#This Row],[AFI]:[ICM]])</f>
        <v>0</v>
      </c>
    </row>
    <row r="614" spans="1:16">
      <c r="A614" s="1" t="s">
        <v>878</v>
      </c>
      <c r="B614" s="2"/>
      <c r="C614" s="2"/>
      <c r="D614" s="1" t="s">
        <v>31</v>
      </c>
      <c r="E614" s="2">
        <v>1967</v>
      </c>
      <c r="F614" s="2" t="s">
        <v>280</v>
      </c>
      <c r="G614" s="31" t="s">
        <v>879</v>
      </c>
      <c r="H614" s="2" t="s">
        <v>8</v>
      </c>
      <c r="J614" s="2">
        <v>42</v>
      </c>
      <c r="L614" s="2"/>
      <c r="M614" s="2"/>
      <c r="N614" s="2"/>
      <c r="O614" s="2"/>
      <c r="P614" s="2">
        <f>COUNTA(Tabela1[[#This Row],[AFI]:[ICM]])</f>
        <v>1</v>
      </c>
    </row>
    <row r="615" spans="1:16">
      <c r="A615" s="1" t="s">
        <v>880</v>
      </c>
      <c r="B615" s="2"/>
      <c r="C615" s="2"/>
      <c r="D615" s="1" t="s">
        <v>54</v>
      </c>
      <c r="E615" s="2">
        <v>1967</v>
      </c>
      <c r="F615" s="2" t="s">
        <v>881</v>
      </c>
      <c r="G615" s="1" t="s">
        <v>880</v>
      </c>
      <c r="H615" s="2" t="s">
        <v>4</v>
      </c>
      <c r="K615" s="2" t="s">
        <v>1488</v>
      </c>
      <c r="L615" s="2"/>
      <c r="M615" s="2"/>
      <c r="N615" s="2"/>
      <c r="O615" s="2"/>
      <c r="P615" s="2">
        <f>COUNTA(Tabela1[[#This Row],[AFI]:[ICM]])</f>
        <v>1</v>
      </c>
    </row>
    <row r="616" spans="1:16">
      <c r="A616" s="1" t="s">
        <v>882</v>
      </c>
      <c r="B616" s="2"/>
      <c r="C616" s="2"/>
      <c r="D616" s="1" t="s">
        <v>93</v>
      </c>
      <c r="E616" s="2">
        <v>1966</v>
      </c>
      <c r="F616" s="2" t="s">
        <v>371</v>
      </c>
      <c r="G616" s="1" t="s">
        <v>883</v>
      </c>
      <c r="H616" s="2" t="s">
        <v>4</v>
      </c>
      <c r="K616" s="2" t="s">
        <v>1489</v>
      </c>
      <c r="L616" s="2"/>
      <c r="M616" s="2"/>
      <c r="N616" s="2">
        <v>246</v>
      </c>
      <c r="O616" s="2"/>
      <c r="P616" s="2">
        <f>COUNTA(Tabela1[[#This Row],[AFI]:[ICM]])</f>
        <v>2</v>
      </c>
    </row>
    <row r="617" spans="1:16">
      <c r="A617" s="1" t="s">
        <v>884</v>
      </c>
      <c r="B617" s="2"/>
      <c r="C617" s="2"/>
      <c r="D617" s="1" t="s">
        <v>23</v>
      </c>
      <c r="E617" s="2">
        <v>1966</v>
      </c>
      <c r="F617" s="2" t="s">
        <v>885</v>
      </c>
      <c r="G617" s="1" t="s">
        <v>1478</v>
      </c>
      <c r="H617" s="2" t="s">
        <v>4</v>
      </c>
      <c r="L617" s="2"/>
      <c r="M617" s="7"/>
      <c r="N617" s="2">
        <v>224</v>
      </c>
      <c r="O617" s="2"/>
      <c r="P617" s="2">
        <f>COUNTA(Tabela1[[#This Row],[AFI]:[ICM]])</f>
        <v>1</v>
      </c>
    </row>
    <row r="618" spans="1:16">
      <c r="A618" s="1" t="s">
        <v>886</v>
      </c>
      <c r="B618" s="2"/>
      <c r="C618" s="2"/>
      <c r="D618" s="1" t="s">
        <v>180</v>
      </c>
      <c r="E618" s="2">
        <v>1966</v>
      </c>
      <c r="F618" s="2" t="s">
        <v>323</v>
      </c>
      <c r="G618" s="1" t="s">
        <v>887</v>
      </c>
      <c r="H618" s="2" t="s">
        <v>4</v>
      </c>
      <c r="K618" s="2" t="s">
        <v>1488</v>
      </c>
      <c r="L618" s="2"/>
      <c r="M618" s="2"/>
      <c r="N618" s="2"/>
      <c r="O618" s="2"/>
      <c r="P618" s="2">
        <f>COUNTA(Tabela1[[#This Row],[AFI]:[ICM]])</f>
        <v>1</v>
      </c>
    </row>
    <row r="619" spans="1:16">
      <c r="A619" s="1" t="s">
        <v>888</v>
      </c>
      <c r="B619" s="2"/>
      <c r="C619" s="2"/>
      <c r="D619" s="1" t="s">
        <v>80</v>
      </c>
      <c r="E619" s="2">
        <v>1966</v>
      </c>
      <c r="F619" s="2" t="s">
        <v>371</v>
      </c>
      <c r="G619" s="1" t="s">
        <v>888</v>
      </c>
      <c r="H619" s="2" t="s">
        <v>4</v>
      </c>
      <c r="K619" s="2" t="s">
        <v>1488</v>
      </c>
      <c r="L619" s="2"/>
      <c r="M619" s="2"/>
      <c r="N619" s="2"/>
      <c r="O619" s="2"/>
      <c r="P619" s="2">
        <f>COUNTA(Tabela1[[#This Row],[AFI]:[ICM]])</f>
        <v>1</v>
      </c>
    </row>
    <row r="620" spans="1:16">
      <c r="A620" s="1" t="s">
        <v>1201</v>
      </c>
      <c r="B620" s="2"/>
      <c r="C620" s="2"/>
      <c r="D620" s="1" t="s">
        <v>1258</v>
      </c>
      <c r="E620" s="2">
        <v>1966</v>
      </c>
      <c r="F620" s="2" t="s">
        <v>280</v>
      </c>
      <c r="G620" s="31" t="s">
        <v>1232</v>
      </c>
      <c r="H620" s="2" t="s">
        <v>4</v>
      </c>
      <c r="L620" s="2">
        <v>1967</v>
      </c>
      <c r="M620" s="2">
        <v>1967</v>
      </c>
      <c r="N620" s="2"/>
      <c r="O620" s="7"/>
      <c r="P620" s="2">
        <f>COUNTA(Tabela1[[#This Row],[AFI]:[ICM]])</f>
        <v>2</v>
      </c>
    </row>
    <row r="621" spans="1:16">
      <c r="A621" s="1" t="s">
        <v>1420</v>
      </c>
      <c r="B621" s="2"/>
      <c r="C621" s="2"/>
      <c r="D621" s="1" t="s">
        <v>105</v>
      </c>
      <c r="E621" s="2">
        <v>1966</v>
      </c>
      <c r="F621" s="2" t="s">
        <v>722</v>
      </c>
      <c r="G621" s="31" t="s">
        <v>1553</v>
      </c>
      <c r="H621" s="2" t="s">
        <v>4</v>
      </c>
      <c r="L621" s="2"/>
      <c r="M621" s="2"/>
      <c r="N621" s="2">
        <v>195</v>
      </c>
      <c r="O621" s="2"/>
      <c r="P621" s="2">
        <f>COUNTA(Tabela1[[#This Row],[AFI]:[ICM]])</f>
        <v>1</v>
      </c>
    </row>
    <row r="622" spans="1:16">
      <c r="A622" s="1" t="s">
        <v>1175</v>
      </c>
      <c r="B622" s="2"/>
      <c r="C622" s="2"/>
      <c r="D622" s="1" t="s">
        <v>183</v>
      </c>
      <c r="E622" s="2">
        <v>1966</v>
      </c>
      <c r="F622" s="2" t="s">
        <v>280</v>
      </c>
      <c r="G622" s="1" t="s">
        <v>1164</v>
      </c>
      <c r="H622" s="2" t="s">
        <v>4</v>
      </c>
      <c r="J622" s="2">
        <v>67</v>
      </c>
      <c r="L622" s="2"/>
      <c r="M622" s="7"/>
      <c r="N622" s="2"/>
      <c r="O622" s="7"/>
      <c r="P622" s="2">
        <f>COUNTA(Tabela1[[#This Row],[AFI]:[ICM]])</f>
        <v>1</v>
      </c>
    </row>
    <row r="623" spans="1:16">
      <c r="A623" s="1" t="s">
        <v>889</v>
      </c>
      <c r="B623" s="2"/>
      <c r="C623" s="2"/>
      <c r="D623" s="1" t="s">
        <v>233</v>
      </c>
      <c r="E623" s="2">
        <v>1966</v>
      </c>
      <c r="F623" s="2" t="s">
        <v>338</v>
      </c>
      <c r="G623" s="1" t="s">
        <v>890</v>
      </c>
      <c r="H623" s="2" t="s">
        <v>11</v>
      </c>
      <c r="K623" s="2" t="s">
        <v>1488</v>
      </c>
      <c r="L623" s="2"/>
      <c r="M623" s="2"/>
      <c r="N623" s="2">
        <v>9</v>
      </c>
      <c r="O623" s="2"/>
      <c r="P623" s="2">
        <f>COUNTA(Tabela1[[#This Row],[AFI]:[ICM]])</f>
        <v>2</v>
      </c>
    </row>
    <row r="624" spans="1:16">
      <c r="A624" s="1" t="s">
        <v>891</v>
      </c>
      <c r="B624" s="2"/>
      <c r="C624" s="2"/>
      <c r="D624" s="1" t="s">
        <v>221</v>
      </c>
      <c r="E624" s="2">
        <v>1965</v>
      </c>
      <c r="F624" s="2" t="s">
        <v>280</v>
      </c>
      <c r="G624" s="1" t="s">
        <v>892</v>
      </c>
      <c r="H624" s="2" t="s">
        <v>7</v>
      </c>
      <c r="J624" s="2">
        <v>40</v>
      </c>
      <c r="K624" s="2" t="s">
        <v>1488</v>
      </c>
      <c r="L624" s="2">
        <v>1966</v>
      </c>
      <c r="M624" s="2"/>
      <c r="N624" s="2"/>
      <c r="O624" s="2"/>
      <c r="P624" s="2">
        <f>COUNTA(Tabela1[[#This Row],[AFI]:[ICM]])</f>
        <v>3</v>
      </c>
    </row>
    <row r="625" spans="1:16">
      <c r="A625" s="1" t="s">
        <v>893</v>
      </c>
      <c r="B625" s="2"/>
      <c r="C625" s="2"/>
      <c r="D625" s="1" t="s">
        <v>64</v>
      </c>
      <c r="E625" s="2">
        <v>1965</v>
      </c>
      <c r="F625" s="2" t="s">
        <v>280</v>
      </c>
      <c r="G625" s="1" t="s">
        <v>1275</v>
      </c>
      <c r="H625" s="2" t="s">
        <v>4</v>
      </c>
      <c r="K625" s="2" t="s">
        <v>1488</v>
      </c>
      <c r="L625" s="2"/>
      <c r="M625" s="2">
        <v>1966</v>
      </c>
      <c r="N625" s="2"/>
      <c r="O625" s="7"/>
      <c r="P625" s="2">
        <f>COUNTA(Tabela1[[#This Row],[AFI]:[ICM]])</f>
        <v>2</v>
      </c>
    </row>
    <row r="626" spans="1:16">
      <c r="A626" s="1" t="s">
        <v>894</v>
      </c>
      <c r="B626" s="2"/>
      <c r="C626" s="2"/>
      <c r="D626" s="1" t="s">
        <v>189</v>
      </c>
      <c r="E626" s="2">
        <v>1965</v>
      </c>
      <c r="F626" s="2" t="s">
        <v>280</v>
      </c>
      <c r="G626" s="1" t="s">
        <v>895</v>
      </c>
      <c r="H626" s="2" t="s">
        <v>4</v>
      </c>
      <c r="K626" s="2" t="s">
        <v>1488</v>
      </c>
      <c r="L626" s="2"/>
      <c r="M626" s="7"/>
      <c r="N626" s="2"/>
      <c r="O626" s="2"/>
      <c r="P626" s="2">
        <f>COUNTA(Tabela1[[#This Row],[AFI]:[ICM]])</f>
        <v>1</v>
      </c>
    </row>
    <row r="627" spans="1:16">
      <c r="A627" s="1" t="s">
        <v>2004</v>
      </c>
      <c r="B627" s="2"/>
      <c r="C627" s="2"/>
      <c r="D627" s="1" t="s">
        <v>266</v>
      </c>
      <c r="E627" s="2">
        <v>1965</v>
      </c>
      <c r="F627" s="2" t="s">
        <v>280</v>
      </c>
      <c r="G627" s="1" t="s">
        <v>2005</v>
      </c>
      <c r="H627" s="2" t="s">
        <v>9</v>
      </c>
      <c r="L627" s="2"/>
      <c r="M627" s="2"/>
      <c r="N627" s="2"/>
      <c r="O627" s="2"/>
      <c r="P627" s="2">
        <f>COUNTA(Tabela1[[#This Row],[AFI]:[ICM]])</f>
        <v>0</v>
      </c>
    </row>
    <row r="628" spans="1:16">
      <c r="A628" s="1" t="s">
        <v>896</v>
      </c>
      <c r="B628" s="2"/>
      <c r="C628" s="2"/>
      <c r="D628" s="1" t="s">
        <v>233</v>
      </c>
      <c r="E628" s="2">
        <v>1965</v>
      </c>
      <c r="F628" s="2" t="s">
        <v>280</v>
      </c>
      <c r="G628" s="1" t="s">
        <v>897</v>
      </c>
      <c r="H628" s="2" t="s">
        <v>11</v>
      </c>
      <c r="L628" s="2"/>
      <c r="M628" s="2"/>
      <c r="N628" s="2">
        <v>117</v>
      </c>
      <c r="O628" s="2"/>
      <c r="P628" s="2">
        <f>COUNTA(Tabela1[[#This Row],[AFI]:[ICM]])</f>
        <v>1</v>
      </c>
    </row>
    <row r="629" spans="1:16">
      <c r="A629" s="1" t="s">
        <v>1829</v>
      </c>
      <c r="B629" s="2"/>
      <c r="C629" s="2"/>
      <c r="D629" s="1" t="s">
        <v>226</v>
      </c>
      <c r="E629" s="2">
        <v>1965</v>
      </c>
      <c r="F629" s="2" t="s">
        <v>323</v>
      </c>
      <c r="G629" s="31" t="s">
        <v>1830</v>
      </c>
      <c r="H629" s="2" t="s">
        <v>4</v>
      </c>
      <c r="L629" s="2"/>
      <c r="M629" s="2"/>
      <c r="N629" s="2"/>
      <c r="O629" s="2"/>
      <c r="P629" s="2">
        <f>COUNTA(Tabela1[[#This Row],[AFI]:[ICM]])</f>
        <v>0</v>
      </c>
    </row>
    <row r="630" spans="1:16">
      <c r="A630" s="1" t="s">
        <v>898</v>
      </c>
      <c r="B630" s="2"/>
      <c r="C630" s="2"/>
      <c r="D630" s="1" t="s">
        <v>98</v>
      </c>
      <c r="E630" s="2">
        <v>1964</v>
      </c>
      <c r="F630" s="2" t="s">
        <v>323</v>
      </c>
      <c r="G630" s="1" t="s">
        <v>899</v>
      </c>
      <c r="H630" s="2" t="s">
        <v>1</v>
      </c>
      <c r="I630" s="2" t="s">
        <v>1937</v>
      </c>
      <c r="K630" s="2" t="s">
        <v>1489</v>
      </c>
      <c r="L630" s="2"/>
      <c r="M630" s="7"/>
      <c r="N630" s="2"/>
      <c r="O630" s="2"/>
      <c r="P630" s="2">
        <f>COUNTA(Tabela1[[#This Row],[AFI]:[ICM]])</f>
        <v>1</v>
      </c>
    </row>
    <row r="631" spans="1:16">
      <c r="A631" s="1" t="s">
        <v>900</v>
      </c>
      <c r="B631" s="2"/>
      <c r="C631" s="2"/>
      <c r="D631" s="1" t="s">
        <v>92</v>
      </c>
      <c r="E631" s="2">
        <v>1964</v>
      </c>
      <c r="F631" s="2" t="s">
        <v>280</v>
      </c>
      <c r="G631" s="1" t="s">
        <v>901</v>
      </c>
      <c r="H631" s="2" t="s">
        <v>4</v>
      </c>
      <c r="K631" s="2" t="s">
        <v>1488</v>
      </c>
      <c r="L631" s="2"/>
      <c r="M631" s="2"/>
      <c r="N631" s="2"/>
      <c r="O631" s="7"/>
      <c r="P631" s="2">
        <f>COUNTA(Tabela1[[#This Row],[AFI]:[ICM]])</f>
        <v>1</v>
      </c>
    </row>
    <row r="632" spans="1:16" ht="14.25" customHeight="1">
      <c r="A632" s="1" t="s">
        <v>1742</v>
      </c>
      <c r="B632" s="2"/>
      <c r="C632" s="2"/>
      <c r="D632" s="1" t="s">
        <v>1743</v>
      </c>
      <c r="E632" s="2">
        <v>1964</v>
      </c>
      <c r="F632" s="2" t="s">
        <v>336</v>
      </c>
      <c r="G632" s="31" t="s">
        <v>1742</v>
      </c>
      <c r="H632" s="2" t="s">
        <v>4</v>
      </c>
      <c r="L632" s="2"/>
      <c r="M632" s="2"/>
      <c r="N632" s="2"/>
      <c r="O632" s="2"/>
      <c r="P632" s="2">
        <f>COUNTA(Tabela1[[#This Row],[AFI]:[ICM]])</f>
        <v>0</v>
      </c>
    </row>
    <row r="633" spans="1:16">
      <c r="A633" s="1" t="s">
        <v>902</v>
      </c>
      <c r="B633" s="2"/>
      <c r="C633" s="2"/>
      <c r="D633" s="1" t="s">
        <v>240</v>
      </c>
      <c r="E633" s="2">
        <v>1964</v>
      </c>
      <c r="F633" s="2" t="s">
        <v>280</v>
      </c>
      <c r="G633" s="1" t="s">
        <v>903</v>
      </c>
      <c r="H633" s="2" t="s">
        <v>4</v>
      </c>
      <c r="J633" s="2">
        <v>39</v>
      </c>
      <c r="K633" s="2" t="s">
        <v>1488</v>
      </c>
      <c r="L633" s="2"/>
      <c r="M633" s="2"/>
      <c r="N633" s="2">
        <v>70</v>
      </c>
      <c r="O633" s="2"/>
      <c r="P633" s="2">
        <f>COUNTA(Tabela1[[#This Row],[AFI]:[ICM]])</f>
        <v>3</v>
      </c>
    </row>
    <row r="634" spans="1:16">
      <c r="A634" s="1" t="s">
        <v>904</v>
      </c>
      <c r="B634" s="2"/>
      <c r="C634" s="2"/>
      <c r="D634" s="1" t="s">
        <v>87</v>
      </c>
      <c r="E634" s="2">
        <v>1964</v>
      </c>
      <c r="F634" s="2" t="s">
        <v>280</v>
      </c>
      <c r="G634" s="1" t="s">
        <v>905</v>
      </c>
      <c r="H634" s="2" t="s">
        <v>7</v>
      </c>
      <c r="K634" s="2" t="s">
        <v>1488</v>
      </c>
      <c r="L634" s="2">
        <v>1965</v>
      </c>
      <c r="M634" s="2"/>
      <c r="N634" s="2"/>
      <c r="O634" s="2"/>
      <c r="P634" s="2">
        <f>COUNTA(Tabela1[[#This Row],[AFI]:[ICM]])</f>
        <v>2</v>
      </c>
    </row>
    <row r="635" spans="1:16">
      <c r="A635" s="1" t="s">
        <v>906</v>
      </c>
      <c r="B635" s="2"/>
      <c r="C635" s="2"/>
      <c r="D635" s="1" t="s">
        <v>233</v>
      </c>
      <c r="E635" s="2">
        <v>1964</v>
      </c>
      <c r="F635" s="2" t="s">
        <v>338</v>
      </c>
      <c r="G635" s="1" t="s">
        <v>907</v>
      </c>
      <c r="H635" s="2" t="s">
        <v>11</v>
      </c>
      <c r="K635" s="2" t="s">
        <v>1488</v>
      </c>
      <c r="L635" s="2"/>
      <c r="M635" s="7"/>
      <c r="N635" s="2"/>
      <c r="O635" s="2"/>
      <c r="P635" s="2">
        <f>COUNTA(Tabela1[[#This Row],[AFI]:[ICM]])</f>
        <v>1</v>
      </c>
    </row>
    <row r="636" spans="1:16">
      <c r="A636" s="1" t="s">
        <v>1327</v>
      </c>
      <c r="B636" s="2"/>
      <c r="C636" s="2"/>
      <c r="D636" s="1" t="s">
        <v>76</v>
      </c>
      <c r="E636" s="2">
        <v>1963</v>
      </c>
      <c r="F636" s="2" t="s">
        <v>338</v>
      </c>
      <c r="G636" s="1" t="s">
        <v>1327</v>
      </c>
      <c r="H636" s="2" t="s">
        <v>4</v>
      </c>
      <c r="K636" s="2" t="s">
        <v>1488</v>
      </c>
      <c r="L636" s="2"/>
      <c r="M636" s="2"/>
      <c r="N636" s="2"/>
      <c r="O636" s="2"/>
      <c r="P636" s="2">
        <f>COUNTA(Tabela1[[#This Row],[AFI]:[ICM]])</f>
        <v>1</v>
      </c>
    </row>
    <row r="637" spans="1:16">
      <c r="A637" s="1" t="s">
        <v>908</v>
      </c>
      <c r="B637" s="2"/>
      <c r="C637" s="2"/>
      <c r="D637" s="1" t="s">
        <v>37</v>
      </c>
      <c r="E637" s="2">
        <v>1963</v>
      </c>
      <c r="F637" s="2" t="s">
        <v>280</v>
      </c>
      <c r="G637" s="1" t="s">
        <v>909</v>
      </c>
      <c r="H637" s="2" t="s">
        <v>2</v>
      </c>
      <c r="K637" s="2" t="s">
        <v>1489</v>
      </c>
      <c r="L637" s="2"/>
      <c r="M637" s="2"/>
      <c r="N637" s="2"/>
      <c r="O637" s="2"/>
      <c r="P637" s="2">
        <f>COUNTA(Tabela1[[#This Row],[AFI]:[ICM]])</f>
        <v>1</v>
      </c>
    </row>
    <row r="638" spans="1:16">
      <c r="A638" s="1" t="s">
        <v>2106</v>
      </c>
      <c r="B638" s="2"/>
      <c r="C638" s="2"/>
      <c r="D638" s="1" t="s">
        <v>14</v>
      </c>
      <c r="E638" s="2">
        <v>1963</v>
      </c>
      <c r="F638" s="2" t="s">
        <v>333</v>
      </c>
      <c r="G638" s="31" t="s">
        <v>2107</v>
      </c>
      <c r="H638" s="2" t="s">
        <v>4</v>
      </c>
      <c r="L638" s="2"/>
      <c r="M638" s="2"/>
      <c r="N638" s="2">
        <v>82</v>
      </c>
      <c r="O638" s="2"/>
      <c r="P638" s="2">
        <f>COUNTA(Tabela1[[#This Row],[AFI]:[ICM]])</f>
        <v>1</v>
      </c>
    </row>
    <row r="639" spans="1:16">
      <c r="A639" s="1" t="s">
        <v>910</v>
      </c>
      <c r="B639" s="2"/>
      <c r="C639" s="2"/>
      <c r="D639" s="1" t="s">
        <v>238</v>
      </c>
      <c r="E639" s="2">
        <v>1963</v>
      </c>
      <c r="F639" s="2" t="s">
        <v>280</v>
      </c>
      <c r="G639" s="1" t="s">
        <v>911</v>
      </c>
      <c r="H639" s="2" t="s">
        <v>8</v>
      </c>
      <c r="K639" s="2" t="s">
        <v>1488</v>
      </c>
      <c r="L639" s="2"/>
      <c r="M639" s="2"/>
      <c r="N639" s="2"/>
      <c r="O639" s="2"/>
      <c r="P639" s="2">
        <f>COUNTA(Tabela1[[#This Row],[AFI]:[ICM]])</f>
        <v>1</v>
      </c>
    </row>
    <row r="640" spans="1:16">
      <c r="A640" s="1" t="s">
        <v>912</v>
      </c>
      <c r="B640" s="2"/>
      <c r="C640" s="2"/>
      <c r="D640" s="1" t="s">
        <v>141</v>
      </c>
      <c r="E640" s="2">
        <v>1963</v>
      </c>
      <c r="F640" s="2" t="s">
        <v>280</v>
      </c>
      <c r="G640" s="1" t="s">
        <v>913</v>
      </c>
      <c r="H640" s="2" t="s">
        <v>4</v>
      </c>
      <c r="K640" s="2" t="s">
        <v>1489</v>
      </c>
      <c r="L640" s="2"/>
      <c r="M640" s="2"/>
      <c r="N640" s="2"/>
      <c r="O640" s="2"/>
      <c r="P640" s="2">
        <f>COUNTA(Tabela1[[#This Row],[AFI]:[ICM]])</f>
        <v>1</v>
      </c>
    </row>
    <row r="641" spans="1:16">
      <c r="A641" s="1" t="s">
        <v>914</v>
      </c>
      <c r="B641" s="2"/>
      <c r="C641" s="2"/>
      <c r="D641" s="1" t="s">
        <v>137</v>
      </c>
      <c r="E641" s="2">
        <v>1963</v>
      </c>
      <c r="F641" s="2" t="s">
        <v>280</v>
      </c>
      <c r="G641" s="1" t="s">
        <v>915</v>
      </c>
      <c r="H641" s="2" t="s">
        <v>6</v>
      </c>
      <c r="K641" s="2" t="s">
        <v>1489</v>
      </c>
      <c r="L641" s="2"/>
      <c r="M641" s="2"/>
      <c r="N641" s="2">
        <v>140</v>
      </c>
      <c r="O641" s="7"/>
      <c r="P641" s="2">
        <f>COUNTA(Tabela1[[#This Row],[AFI]:[ICM]])</f>
        <v>2</v>
      </c>
    </row>
    <row r="642" spans="1:16" ht="16.5" customHeight="1">
      <c r="A642" s="1" t="s">
        <v>1304</v>
      </c>
      <c r="B642" s="2"/>
      <c r="C642" s="2"/>
      <c r="D642" s="1" t="s">
        <v>194</v>
      </c>
      <c r="E642" s="2">
        <v>1963</v>
      </c>
      <c r="F642" s="2" t="s">
        <v>280</v>
      </c>
      <c r="G642" s="1" t="s">
        <v>1281</v>
      </c>
      <c r="H642" s="2" t="s">
        <v>4</v>
      </c>
      <c r="L642" s="2"/>
      <c r="M642" s="2">
        <v>1964</v>
      </c>
      <c r="N642" s="2"/>
      <c r="O642" s="2"/>
      <c r="P642" s="2">
        <f>COUNTA(Tabela1[[#This Row],[AFI]:[ICM]])</f>
        <v>1</v>
      </c>
    </row>
    <row r="643" spans="1:16">
      <c r="A643" s="1" t="s">
        <v>916</v>
      </c>
      <c r="B643" s="2"/>
      <c r="C643" s="2"/>
      <c r="D643" s="1" t="s">
        <v>161</v>
      </c>
      <c r="E643" s="2">
        <v>1963</v>
      </c>
      <c r="F643" s="2" t="s">
        <v>338</v>
      </c>
      <c r="G643" s="1" t="s">
        <v>917</v>
      </c>
      <c r="H643" s="2" t="s">
        <v>4</v>
      </c>
      <c r="K643" s="2" t="s">
        <v>1488</v>
      </c>
      <c r="L643" s="2"/>
      <c r="M643" s="7"/>
      <c r="N643" s="2"/>
      <c r="O643" s="7"/>
      <c r="P643" s="2">
        <f>COUNTA(Tabela1[[#This Row],[AFI]:[ICM]])</f>
        <v>1</v>
      </c>
    </row>
    <row r="644" spans="1:16">
      <c r="A644" s="1" t="s">
        <v>1812</v>
      </c>
      <c r="B644" s="2"/>
      <c r="C644" s="2"/>
      <c r="D644" s="1" t="s">
        <v>1813</v>
      </c>
      <c r="E644" s="2">
        <v>1963</v>
      </c>
      <c r="F644" s="2" t="s">
        <v>280</v>
      </c>
      <c r="G644" s="1" t="s">
        <v>1814</v>
      </c>
      <c r="H644" s="2" t="s">
        <v>2</v>
      </c>
      <c r="L644" s="2"/>
      <c r="M644" s="2"/>
      <c r="N644" s="2"/>
      <c r="O644" s="2"/>
      <c r="P644" s="2">
        <f>COUNTA(Tabela1[[#This Row],[AFI]:[ICM]])</f>
        <v>0</v>
      </c>
    </row>
    <row r="645" spans="1:16">
      <c r="A645" s="1" t="s">
        <v>1856</v>
      </c>
      <c r="B645" s="2"/>
      <c r="C645" s="2"/>
      <c r="D645" s="1" t="s">
        <v>188</v>
      </c>
      <c r="E645" s="2">
        <v>1963</v>
      </c>
      <c r="F645" s="2" t="s">
        <v>336</v>
      </c>
      <c r="G645" s="1" t="s">
        <v>1856</v>
      </c>
      <c r="H645" s="2" t="s">
        <v>4</v>
      </c>
      <c r="L645" s="2"/>
      <c r="M645" s="2"/>
      <c r="N645" s="2"/>
      <c r="O645" s="2"/>
      <c r="P645" s="2">
        <f>COUNTA(Tabela1[[#This Row],[AFI]:[ICM]])</f>
        <v>0</v>
      </c>
    </row>
    <row r="646" spans="1:16">
      <c r="A646" s="1" t="s">
        <v>2108</v>
      </c>
      <c r="B646" s="2"/>
      <c r="C646" s="2"/>
      <c r="D646" s="1" t="s">
        <v>2109</v>
      </c>
      <c r="E646" s="2">
        <v>1962</v>
      </c>
      <c r="F646" s="2" t="s">
        <v>333</v>
      </c>
      <c r="G646" s="1" t="s">
        <v>2110</v>
      </c>
      <c r="H646" s="2" t="s">
        <v>4</v>
      </c>
      <c r="L646" s="2"/>
      <c r="M646" s="2"/>
      <c r="N646" s="2">
        <v>33</v>
      </c>
      <c r="O646" s="7"/>
      <c r="P646" s="2">
        <f>COUNTA(Tabela1[[#This Row],[AFI]:[ICM]])</f>
        <v>1</v>
      </c>
    </row>
    <row r="647" spans="1:16">
      <c r="A647" s="1" t="s">
        <v>918</v>
      </c>
      <c r="B647" s="2"/>
      <c r="C647" s="2"/>
      <c r="D647" s="1" t="s">
        <v>64</v>
      </c>
      <c r="E647" s="2">
        <v>1962</v>
      </c>
      <c r="F647" s="2" t="s">
        <v>280</v>
      </c>
      <c r="G647" s="1" t="s">
        <v>919</v>
      </c>
      <c r="H647" s="2" t="s">
        <v>4</v>
      </c>
      <c r="J647" s="2">
        <v>7</v>
      </c>
      <c r="K647" s="2" t="s">
        <v>1488</v>
      </c>
      <c r="L647" s="2">
        <v>1963</v>
      </c>
      <c r="M647" s="2">
        <v>1963</v>
      </c>
      <c r="N647" s="2">
        <v>109</v>
      </c>
      <c r="O647" s="2"/>
      <c r="P647" s="2">
        <f>COUNTA(Tabela1[[#This Row],[AFI]:[ICM]])</f>
        <v>5</v>
      </c>
    </row>
    <row r="648" spans="1:16">
      <c r="A648" s="1" t="s">
        <v>1781</v>
      </c>
      <c r="B648" s="2"/>
      <c r="C648" s="2"/>
      <c r="D648" s="1" t="s">
        <v>162</v>
      </c>
      <c r="E648" s="2">
        <v>1962</v>
      </c>
      <c r="F648" s="2" t="s">
        <v>492</v>
      </c>
      <c r="G648" s="1" t="s">
        <v>1782</v>
      </c>
      <c r="H648" s="2" t="s">
        <v>4</v>
      </c>
      <c r="L648" s="2"/>
      <c r="M648" s="2"/>
      <c r="N648" s="2"/>
      <c r="O648" s="2"/>
      <c r="P648" s="2">
        <f>COUNTA(Tabela1[[#This Row],[AFI]:[ICM]])</f>
        <v>0</v>
      </c>
    </row>
    <row r="649" spans="1:16">
      <c r="A649" s="1" t="s">
        <v>2133</v>
      </c>
      <c r="B649" s="2"/>
      <c r="C649" s="2"/>
      <c r="D649" s="1" t="s">
        <v>157</v>
      </c>
      <c r="E649" s="2">
        <v>1962</v>
      </c>
      <c r="F649" s="2" t="s">
        <v>280</v>
      </c>
      <c r="G649" s="1" t="s">
        <v>920</v>
      </c>
      <c r="H649" s="2" t="s">
        <v>4</v>
      </c>
      <c r="K649" s="2" t="s">
        <v>1489</v>
      </c>
      <c r="L649" s="2"/>
      <c r="M649" s="2"/>
      <c r="N649" s="2"/>
      <c r="O649" s="2"/>
      <c r="P649" s="2">
        <f>COUNTA(Tabela1[[#This Row],[AFI]:[ICM]])</f>
        <v>1</v>
      </c>
    </row>
    <row r="650" spans="1:16">
      <c r="A650" s="1" t="s">
        <v>2006</v>
      </c>
      <c r="B650" s="2"/>
      <c r="C650" s="2"/>
      <c r="D650" s="1" t="s">
        <v>131</v>
      </c>
      <c r="E650" s="2">
        <v>1962</v>
      </c>
      <c r="F650" s="2" t="s">
        <v>280</v>
      </c>
      <c r="G650" s="1" t="s">
        <v>2007</v>
      </c>
      <c r="H650" s="2" t="s">
        <v>11</v>
      </c>
      <c r="L650" s="2"/>
      <c r="M650" s="2"/>
      <c r="N650" s="2"/>
      <c r="O650" s="2"/>
      <c r="P650" s="2">
        <f>COUNTA(Tabela1[[#This Row],[AFI]:[ICM]])</f>
        <v>0</v>
      </c>
    </row>
    <row r="651" spans="1:16">
      <c r="A651" s="1" t="s">
        <v>921</v>
      </c>
      <c r="B651" s="2"/>
      <c r="C651" s="2"/>
      <c r="D651" s="1" t="s">
        <v>29</v>
      </c>
      <c r="E651" s="2">
        <v>1962</v>
      </c>
      <c r="F651" s="2" t="s">
        <v>336</v>
      </c>
      <c r="G651" s="1" t="s">
        <v>922</v>
      </c>
      <c r="H651" s="2" t="s">
        <v>4</v>
      </c>
      <c r="K651" s="2" t="s">
        <v>1488</v>
      </c>
      <c r="L651" s="2"/>
      <c r="M651" s="2"/>
      <c r="N651" s="2"/>
      <c r="O651" s="2"/>
      <c r="P651" s="2">
        <f>COUNTA(Tabela1[[#This Row],[AFI]:[ICM]])</f>
        <v>1</v>
      </c>
    </row>
    <row r="652" spans="1:16">
      <c r="A652" s="1" t="s">
        <v>923</v>
      </c>
      <c r="B652" s="2"/>
      <c r="C652" s="2"/>
      <c r="D652" s="1" t="s">
        <v>193</v>
      </c>
      <c r="E652" s="2">
        <v>1962</v>
      </c>
      <c r="F652" s="2" t="s">
        <v>371</v>
      </c>
      <c r="G652" s="1" t="s">
        <v>924</v>
      </c>
      <c r="H652" s="2" t="s">
        <v>4</v>
      </c>
      <c r="K652" s="2" t="s">
        <v>1489</v>
      </c>
      <c r="L652" s="2"/>
      <c r="M652" s="7"/>
      <c r="N652" s="2"/>
      <c r="O652" s="2"/>
      <c r="P652" s="2">
        <f>COUNTA(Tabela1[[#This Row],[AFI]:[ICM]])</f>
        <v>1</v>
      </c>
    </row>
    <row r="653" spans="1:16">
      <c r="A653" s="1" t="s">
        <v>1348</v>
      </c>
      <c r="B653" s="2"/>
      <c r="C653" s="2"/>
      <c r="D653" s="1" t="s">
        <v>216</v>
      </c>
      <c r="E653" s="2">
        <v>1962</v>
      </c>
      <c r="F653" s="2" t="s">
        <v>280</v>
      </c>
      <c r="G653" s="1" t="s">
        <v>925</v>
      </c>
      <c r="H653" s="2" t="s">
        <v>4</v>
      </c>
      <c r="K653" s="2" t="s">
        <v>1488</v>
      </c>
      <c r="L653" s="2"/>
      <c r="M653" s="2"/>
      <c r="N653" s="2"/>
      <c r="O653" s="2"/>
      <c r="P653" s="2">
        <f>COUNTA(Tabela1[[#This Row],[AFI]:[ICM]])</f>
        <v>1</v>
      </c>
    </row>
    <row r="654" spans="1:16">
      <c r="A654" s="1" t="s">
        <v>926</v>
      </c>
      <c r="B654" s="2"/>
      <c r="C654" s="2"/>
      <c r="D654" s="1" t="s">
        <v>218</v>
      </c>
      <c r="E654" s="2">
        <v>1962</v>
      </c>
      <c r="F654" s="2" t="s">
        <v>280</v>
      </c>
      <c r="G654" s="31" t="s">
        <v>927</v>
      </c>
      <c r="H654" s="2" t="s">
        <v>4</v>
      </c>
      <c r="J654" s="2">
        <v>25</v>
      </c>
      <c r="K654" s="2" t="s">
        <v>1488</v>
      </c>
      <c r="L654" s="2"/>
      <c r="M654" s="2"/>
      <c r="N654" s="2">
        <v>120</v>
      </c>
      <c r="O654" s="2"/>
      <c r="P654" s="2">
        <f>COUNTA(Tabela1[[#This Row],[AFI]:[ICM]])</f>
        <v>3</v>
      </c>
    </row>
    <row r="655" spans="1:16">
      <c r="A655" s="1" t="s">
        <v>928</v>
      </c>
      <c r="B655" s="2"/>
      <c r="C655" s="2"/>
      <c r="D655" s="1" t="s">
        <v>229</v>
      </c>
      <c r="E655" s="2">
        <v>1962</v>
      </c>
      <c r="F655" s="2" t="s">
        <v>280</v>
      </c>
      <c r="G655" s="1" t="s">
        <v>929</v>
      </c>
      <c r="H655" s="2" t="s">
        <v>11</v>
      </c>
      <c r="K655" s="2" t="s">
        <v>1488</v>
      </c>
      <c r="L655" s="2"/>
      <c r="M655" s="2"/>
      <c r="N655" s="2"/>
      <c r="O655" s="2"/>
      <c r="P655" s="2">
        <f>COUNTA(Tabela1[[#This Row],[AFI]:[ICM]])</f>
        <v>1</v>
      </c>
    </row>
    <row r="656" spans="1:16">
      <c r="A656" s="1" t="s">
        <v>1833</v>
      </c>
      <c r="B656" s="2"/>
      <c r="C656" s="2"/>
      <c r="D656" s="1" t="s">
        <v>1834</v>
      </c>
      <c r="E656" s="2">
        <v>1962</v>
      </c>
      <c r="F656" s="2" t="s">
        <v>280</v>
      </c>
      <c r="G656" s="1" t="s">
        <v>1835</v>
      </c>
      <c r="H656" s="2" t="s">
        <v>4</v>
      </c>
      <c r="L656" s="2"/>
      <c r="M656" s="2"/>
      <c r="N656" s="2"/>
      <c r="O656" s="2"/>
      <c r="P656" s="2">
        <f>COUNTA(Tabela1[[#This Row],[AFI]:[ICM]])</f>
        <v>0</v>
      </c>
    </row>
    <row r="657" spans="1:16">
      <c r="A657" s="1" t="s">
        <v>930</v>
      </c>
      <c r="B657" s="2"/>
      <c r="C657" s="2"/>
      <c r="D657" s="1" t="s">
        <v>180</v>
      </c>
      <c r="E657" s="2">
        <v>1961</v>
      </c>
      <c r="F657" s="2" t="s">
        <v>338</v>
      </c>
      <c r="G657" s="1" t="s">
        <v>931</v>
      </c>
      <c r="H657" s="2" t="s">
        <v>4</v>
      </c>
      <c r="K657" s="2" t="s">
        <v>1488</v>
      </c>
      <c r="L657" s="2"/>
      <c r="M657" s="2"/>
      <c r="N657" s="2"/>
      <c r="O657" s="2"/>
      <c r="P657" s="2">
        <f>COUNTA(Tabela1[[#This Row],[AFI]:[ICM]])</f>
        <v>1</v>
      </c>
    </row>
    <row r="658" spans="1:16">
      <c r="A658" s="1" t="s">
        <v>1181</v>
      </c>
      <c r="B658" s="2"/>
      <c r="C658" s="2"/>
      <c r="D658" s="1" t="s">
        <v>221</v>
      </c>
      <c r="E658" s="2">
        <v>1961</v>
      </c>
      <c r="F658" s="2" t="s">
        <v>280</v>
      </c>
      <c r="G658" s="1" t="s">
        <v>932</v>
      </c>
      <c r="H658" s="2" t="s">
        <v>7</v>
      </c>
      <c r="J658" s="2">
        <v>51</v>
      </c>
      <c r="K658" s="2" t="s">
        <v>1488</v>
      </c>
      <c r="L658" s="2">
        <v>1962</v>
      </c>
      <c r="M658" s="2"/>
      <c r="N658" s="2"/>
      <c r="O658" s="2"/>
      <c r="P658" s="2">
        <f>COUNTA(Tabela1[[#This Row],[AFI]:[ICM]])</f>
        <v>3</v>
      </c>
    </row>
    <row r="659" spans="1:16">
      <c r="A659" s="1" t="s">
        <v>933</v>
      </c>
      <c r="B659" s="2"/>
      <c r="C659" s="2"/>
      <c r="D659" s="1" t="s">
        <v>37</v>
      </c>
      <c r="E659" s="2">
        <v>1961</v>
      </c>
      <c r="F659" s="2" t="s">
        <v>280</v>
      </c>
      <c r="G659" s="1" t="s">
        <v>934</v>
      </c>
      <c r="H659" s="2" t="s">
        <v>2</v>
      </c>
      <c r="K659" s="2" t="s">
        <v>1489</v>
      </c>
      <c r="L659" s="2"/>
      <c r="M659" s="2"/>
      <c r="N659" s="2"/>
      <c r="O659" s="2"/>
      <c r="P659" s="2">
        <f>COUNTA(Tabela1[[#This Row],[AFI]:[ICM]])</f>
        <v>1</v>
      </c>
    </row>
    <row r="660" spans="1:16" ht="13.5" customHeight="1">
      <c r="A660" s="1" t="s">
        <v>1389</v>
      </c>
      <c r="B660" s="2"/>
      <c r="C660" s="2"/>
      <c r="D660" s="1" t="s">
        <v>239</v>
      </c>
      <c r="E660" s="2">
        <v>1961</v>
      </c>
      <c r="F660" s="2" t="s">
        <v>280</v>
      </c>
      <c r="G660" s="1" t="s">
        <v>1529</v>
      </c>
      <c r="H660" s="2" t="s">
        <v>4</v>
      </c>
      <c r="L660" s="2"/>
      <c r="M660" s="7"/>
      <c r="N660" s="2">
        <v>149</v>
      </c>
      <c r="O660" s="2"/>
      <c r="P660" s="2">
        <f>COUNTA(Tabela1[[#This Row],[AFI]:[ICM]])</f>
        <v>1</v>
      </c>
    </row>
    <row r="661" spans="1:16">
      <c r="A661" s="1" t="s">
        <v>935</v>
      </c>
      <c r="B661" s="2"/>
      <c r="C661" s="2"/>
      <c r="D661" s="1" t="s">
        <v>108</v>
      </c>
      <c r="E661" s="2">
        <v>1961</v>
      </c>
      <c r="F661" s="2" t="s">
        <v>280</v>
      </c>
      <c r="G661" s="1" t="s">
        <v>936</v>
      </c>
      <c r="H661" s="2" t="s">
        <v>6</v>
      </c>
      <c r="K661" s="2" t="s">
        <v>1489</v>
      </c>
      <c r="L661" s="2"/>
      <c r="M661" s="2">
        <v>1962</v>
      </c>
      <c r="N661" s="2"/>
      <c r="O661" s="2"/>
      <c r="P661" s="2">
        <f>COUNTA(Tabela1[[#This Row],[AFI]:[ICM]])</f>
        <v>2</v>
      </c>
    </row>
    <row r="662" spans="1:16">
      <c r="A662" s="1" t="s">
        <v>937</v>
      </c>
      <c r="B662" s="2"/>
      <c r="C662" s="2"/>
      <c r="D662" s="1" t="s">
        <v>80</v>
      </c>
      <c r="E662" s="2">
        <v>1961</v>
      </c>
      <c r="F662" s="2" t="s">
        <v>371</v>
      </c>
      <c r="G662" s="1" t="s">
        <v>938</v>
      </c>
      <c r="H662" s="2" t="s">
        <v>4</v>
      </c>
      <c r="K662" s="2" t="s">
        <v>1489</v>
      </c>
      <c r="L662" s="2"/>
      <c r="M662" s="2"/>
      <c r="N662" s="2"/>
      <c r="O662" s="2"/>
      <c r="P662" s="2">
        <f>COUNTA(Tabela1[[#This Row],[AFI]:[ICM]])</f>
        <v>1</v>
      </c>
    </row>
    <row r="663" spans="1:16">
      <c r="A663" s="1" t="s">
        <v>939</v>
      </c>
      <c r="B663" s="2"/>
      <c r="C663" s="2"/>
      <c r="D663" s="1" t="s">
        <v>14</v>
      </c>
      <c r="E663" s="2">
        <v>1961</v>
      </c>
      <c r="F663" s="2" t="s">
        <v>333</v>
      </c>
      <c r="G663" s="1" t="s">
        <v>939</v>
      </c>
      <c r="H663" s="2" t="s">
        <v>4</v>
      </c>
      <c r="K663" s="2" t="s">
        <v>1489</v>
      </c>
      <c r="L663" s="2"/>
      <c r="M663" s="2"/>
      <c r="N663" s="2">
        <v>128</v>
      </c>
      <c r="O663" s="2"/>
      <c r="P663" s="2">
        <f>COUNTA(Tabela1[[#This Row],[AFI]:[ICM]])</f>
        <v>2</v>
      </c>
    </row>
    <row r="664" spans="1:16">
      <c r="A664" s="1" t="s">
        <v>940</v>
      </c>
      <c r="B664" s="2"/>
      <c r="C664" s="2"/>
      <c r="D664" s="1" t="s">
        <v>76</v>
      </c>
      <c r="E664" s="2">
        <v>1960</v>
      </c>
      <c r="F664" s="2" t="s">
        <v>338</v>
      </c>
      <c r="G664" s="1" t="s">
        <v>941</v>
      </c>
      <c r="H664" s="2" t="s">
        <v>4</v>
      </c>
      <c r="K664" s="2" t="s">
        <v>1488</v>
      </c>
      <c r="L664" s="2"/>
      <c r="M664" s="2"/>
      <c r="N664" s="2"/>
      <c r="O664" s="2"/>
      <c r="P664" s="2">
        <f>COUNTA(Tabela1[[#This Row],[AFI]:[ICM]])</f>
        <v>1</v>
      </c>
    </row>
    <row r="665" spans="1:16">
      <c r="A665" s="1" t="s">
        <v>942</v>
      </c>
      <c r="B665" s="2"/>
      <c r="C665" s="2"/>
      <c r="D665" s="1" t="s">
        <v>132</v>
      </c>
      <c r="E665" s="2">
        <v>1960</v>
      </c>
      <c r="F665" s="2" t="s">
        <v>280</v>
      </c>
      <c r="G665" s="1" t="s">
        <v>943</v>
      </c>
      <c r="H665" s="2" t="s">
        <v>11</v>
      </c>
      <c r="K665" s="2" t="s">
        <v>1488</v>
      </c>
      <c r="L665" s="2"/>
      <c r="M665" s="7"/>
      <c r="N665" s="2"/>
      <c r="O665" s="2"/>
      <c r="P665" s="2">
        <f>COUNTA(Tabela1[[#This Row],[AFI]:[ICM]])</f>
        <v>1</v>
      </c>
    </row>
    <row r="666" spans="1:16">
      <c r="A666" s="1" t="s">
        <v>944</v>
      </c>
      <c r="B666" s="2"/>
      <c r="C666" s="2"/>
      <c r="D666" s="1" t="s">
        <v>132</v>
      </c>
      <c r="E666" s="2">
        <v>1960</v>
      </c>
      <c r="F666" s="2" t="s">
        <v>280</v>
      </c>
      <c r="G666" s="1" t="s">
        <v>945</v>
      </c>
      <c r="H666" s="2" t="s">
        <v>4</v>
      </c>
      <c r="K666" s="2" t="s">
        <v>1488</v>
      </c>
      <c r="L666" s="2"/>
      <c r="M666" s="2"/>
      <c r="N666" s="2"/>
      <c r="O666" s="2"/>
      <c r="P666" s="2">
        <f>COUNTA(Tabela1[[#This Row],[AFI]:[ICM]])</f>
        <v>1</v>
      </c>
    </row>
    <row r="667" spans="1:16">
      <c r="A667" s="1" t="s">
        <v>946</v>
      </c>
      <c r="B667" s="2"/>
      <c r="C667" s="2"/>
      <c r="D667" s="1" t="s">
        <v>21</v>
      </c>
      <c r="E667" s="2">
        <v>1960</v>
      </c>
      <c r="F667" s="2" t="s">
        <v>280</v>
      </c>
      <c r="G667" s="1" t="s">
        <v>947</v>
      </c>
      <c r="H667" s="2" t="s">
        <v>9</v>
      </c>
      <c r="J667" s="2">
        <v>14</v>
      </c>
      <c r="K667" s="2" t="s">
        <v>1488</v>
      </c>
      <c r="L667" s="2"/>
      <c r="M667" s="2"/>
      <c r="N667" s="2">
        <v>40</v>
      </c>
      <c r="O667" s="2"/>
      <c r="P667" s="7">
        <f>COUNTA(Tabela1[[#This Row],[AFI]:[ICM]])</f>
        <v>3</v>
      </c>
    </row>
    <row r="668" spans="1:16">
      <c r="A668" s="1" t="s">
        <v>948</v>
      </c>
      <c r="B668" s="2"/>
      <c r="C668" s="2"/>
      <c r="D668" s="1" t="s">
        <v>36</v>
      </c>
      <c r="E668" s="2">
        <v>1960</v>
      </c>
      <c r="F668" s="2" t="s">
        <v>280</v>
      </c>
      <c r="G668" s="1" t="s">
        <v>949</v>
      </c>
      <c r="H668" s="2" t="s">
        <v>2</v>
      </c>
      <c r="J668" s="2">
        <v>80</v>
      </c>
      <c r="K668" s="2" t="s">
        <v>1489</v>
      </c>
      <c r="L668" s="2">
        <v>1961</v>
      </c>
      <c r="M668" s="2"/>
      <c r="N668" s="2">
        <v>118</v>
      </c>
      <c r="O668" s="2"/>
      <c r="P668" s="2">
        <f>COUNTA(Tabela1[[#This Row],[AFI]:[ICM]])</f>
        <v>4</v>
      </c>
    </row>
    <row r="669" spans="1:16">
      <c r="A669" s="1" t="s">
        <v>950</v>
      </c>
      <c r="B669" s="2"/>
      <c r="C669" s="2"/>
      <c r="D669" s="1" t="s">
        <v>137</v>
      </c>
      <c r="E669" s="2">
        <v>1960</v>
      </c>
      <c r="F669" s="2" t="s">
        <v>280</v>
      </c>
      <c r="G669" s="31" t="s">
        <v>951</v>
      </c>
      <c r="H669" s="2" t="s">
        <v>11</v>
      </c>
      <c r="K669" s="2" t="s">
        <v>1488</v>
      </c>
      <c r="L669" s="2"/>
      <c r="M669" s="2"/>
      <c r="N669" s="2"/>
      <c r="O669" s="2"/>
      <c r="P669" s="2">
        <f>COUNTA(Tabela1[[#This Row],[AFI]:[ICM]])</f>
        <v>1</v>
      </c>
    </row>
    <row r="670" spans="1:16">
      <c r="A670" s="1" t="s">
        <v>954</v>
      </c>
      <c r="B670" s="2"/>
      <c r="C670" s="2"/>
      <c r="D670" s="1" t="s">
        <v>240</v>
      </c>
      <c r="E670" s="2">
        <v>1960</v>
      </c>
      <c r="F670" s="2" t="s">
        <v>280</v>
      </c>
      <c r="G670" s="1" t="s">
        <v>954</v>
      </c>
      <c r="H670" s="2" t="s">
        <v>1</v>
      </c>
      <c r="J670" s="2">
        <v>81</v>
      </c>
      <c r="K670" s="2" t="s">
        <v>1488</v>
      </c>
      <c r="L670" s="2"/>
      <c r="M670" s="2">
        <v>1961</v>
      </c>
      <c r="N670" s="2"/>
      <c r="O670" s="2"/>
      <c r="P670" s="2">
        <f>COUNTA(Tabela1[[#This Row],[AFI]:[ICM]])</f>
        <v>3</v>
      </c>
    </row>
    <row r="671" spans="1:16">
      <c r="A671" s="1" t="s">
        <v>952</v>
      </c>
      <c r="B671" s="2"/>
      <c r="C671" s="2"/>
      <c r="D671" s="1" t="s">
        <v>123</v>
      </c>
      <c r="E671" s="2">
        <v>1959</v>
      </c>
      <c r="F671" s="2" t="s">
        <v>371</v>
      </c>
      <c r="G671" s="1" t="s">
        <v>953</v>
      </c>
      <c r="H671" s="2" t="s">
        <v>4</v>
      </c>
      <c r="K671" s="2" t="s">
        <v>1489</v>
      </c>
      <c r="L671" s="2"/>
      <c r="M671" s="2"/>
      <c r="N671" s="2"/>
      <c r="O671" s="2"/>
      <c r="P671" s="2">
        <f>COUNTA(Tabela1[[#This Row],[AFI]:[ICM]])</f>
        <v>1</v>
      </c>
    </row>
    <row r="672" spans="1:16">
      <c r="A672" s="1" t="s">
        <v>957</v>
      </c>
      <c r="B672" s="2"/>
      <c r="C672" s="2"/>
      <c r="D672" s="1" t="s">
        <v>194</v>
      </c>
      <c r="E672" s="2">
        <v>1959</v>
      </c>
      <c r="F672" s="2" t="s">
        <v>280</v>
      </c>
      <c r="G672" s="1" t="s">
        <v>958</v>
      </c>
      <c r="H672" s="2" t="s">
        <v>8</v>
      </c>
      <c r="K672" s="2" t="s">
        <v>1488</v>
      </c>
      <c r="L672" s="2"/>
      <c r="M672" s="2"/>
      <c r="N672" s="2"/>
      <c r="O672" s="2"/>
      <c r="P672" s="2">
        <f>COUNTA(Tabela1[[#This Row],[AFI]:[ICM]])</f>
        <v>1</v>
      </c>
    </row>
    <row r="673" spans="1:16">
      <c r="A673" s="1" t="s">
        <v>955</v>
      </c>
      <c r="B673" s="2"/>
      <c r="C673" s="2"/>
      <c r="D673" s="1" t="s">
        <v>96</v>
      </c>
      <c r="E673" s="2">
        <v>1959</v>
      </c>
      <c r="F673" s="2" t="s">
        <v>885</v>
      </c>
      <c r="G673" s="1" t="s">
        <v>956</v>
      </c>
      <c r="H673" s="2" t="s">
        <v>4</v>
      </c>
      <c r="K673" s="2" t="s">
        <v>1489</v>
      </c>
      <c r="L673" s="2"/>
      <c r="M673" s="2"/>
      <c r="N673" s="2"/>
      <c r="O673" s="2"/>
      <c r="P673" s="2">
        <f>COUNTA(Tabela1[[#This Row],[AFI]:[ICM]])</f>
        <v>1</v>
      </c>
    </row>
    <row r="674" spans="1:16">
      <c r="A674" s="1" t="s">
        <v>1139</v>
      </c>
      <c r="B674" s="2"/>
      <c r="C674" s="2"/>
      <c r="D674" s="1" t="s">
        <v>266</v>
      </c>
      <c r="E674" s="2">
        <v>1959</v>
      </c>
      <c r="F674" s="2" t="s">
        <v>280</v>
      </c>
      <c r="G674" s="1" t="s">
        <v>1139</v>
      </c>
      <c r="H674" s="2" t="s">
        <v>1</v>
      </c>
      <c r="J674" s="2">
        <v>100</v>
      </c>
      <c r="K674" s="2" t="s">
        <v>1489</v>
      </c>
      <c r="L674" s="2">
        <v>1960</v>
      </c>
      <c r="M674" s="2">
        <v>1960</v>
      </c>
      <c r="N674" s="2">
        <v>212</v>
      </c>
      <c r="O674" s="2"/>
      <c r="P674" s="2">
        <f>COUNTA(Tabela1[[#This Row],[AFI]:[ICM]])</f>
        <v>5</v>
      </c>
    </row>
    <row r="675" spans="1:16">
      <c r="A675" s="1" t="s">
        <v>959</v>
      </c>
      <c r="B675" s="2"/>
      <c r="C675" s="2"/>
      <c r="D675" s="1" t="s">
        <v>137</v>
      </c>
      <c r="E675" s="2">
        <v>1959</v>
      </c>
      <c r="F675" s="2" t="s">
        <v>280</v>
      </c>
      <c r="G675" s="1" t="s">
        <v>960</v>
      </c>
      <c r="H675" s="2" t="s">
        <v>11</v>
      </c>
      <c r="K675" s="2" t="s">
        <v>1488</v>
      </c>
      <c r="L675" s="2"/>
      <c r="M675" s="2"/>
      <c r="N675" s="2"/>
      <c r="O675" s="2"/>
      <c r="P675" s="2">
        <f>COUNTA(Tabela1[[#This Row],[AFI]:[ICM]])</f>
        <v>1</v>
      </c>
    </row>
    <row r="676" spans="1:16">
      <c r="A676" s="1" t="s">
        <v>963</v>
      </c>
      <c r="B676" s="2"/>
      <c r="C676" s="2"/>
      <c r="D676" s="1" t="s">
        <v>21</v>
      </c>
      <c r="E676" s="2">
        <v>1959</v>
      </c>
      <c r="F676" s="2" t="s">
        <v>280</v>
      </c>
      <c r="G676" s="1" t="s">
        <v>964</v>
      </c>
      <c r="H676" s="2" t="s">
        <v>9</v>
      </c>
      <c r="J676" s="2">
        <v>55</v>
      </c>
      <c r="K676" s="2" t="s">
        <v>1488</v>
      </c>
      <c r="L676" s="5"/>
      <c r="M676" s="2"/>
      <c r="N676" s="2">
        <v>104</v>
      </c>
      <c r="O676" s="2"/>
      <c r="P676" s="2">
        <f>COUNTA(Tabela1[[#This Row],[AFI]:[ICM]])</f>
        <v>3</v>
      </c>
    </row>
    <row r="677" spans="1:16">
      <c r="A677" s="1" t="s">
        <v>2013</v>
      </c>
      <c r="B677" s="2"/>
      <c r="C677" s="2"/>
      <c r="D677" s="1" t="s">
        <v>249</v>
      </c>
      <c r="E677" s="2">
        <v>1959</v>
      </c>
      <c r="F677" s="2" t="s">
        <v>280</v>
      </c>
      <c r="G677" s="1" t="s">
        <v>2014</v>
      </c>
      <c r="H677" s="2" t="s">
        <v>9</v>
      </c>
      <c r="L677" s="2"/>
      <c r="M677" s="2"/>
      <c r="N677" s="2"/>
      <c r="O677" s="2"/>
      <c r="P677" s="2">
        <f>COUNTA(Tabela1[[#This Row],[AFI]:[ICM]])</f>
        <v>0</v>
      </c>
    </row>
    <row r="678" spans="1:16">
      <c r="A678" s="1" t="s">
        <v>961</v>
      </c>
      <c r="B678" s="2"/>
      <c r="C678" s="2"/>
      <c r="D678" s="1" t="s">
        <v>104</v>
      </c>
      <c r="E678" s="2">
        <v>1959</v>
      </c>
      <c r="F678" s="2" t="s">
        <v>280</v>
      </c>
      <c r="G678" s="1" t="s">
        <v>962</v>
      </c>
      <c r="H678" s="2" t="s">
        <v>11</v>
      </c>
      <c r="K678" s="2" t="s">
        <v>1489</v>
      </c>
      <c r="L678" s="2"/>
      <c r="M678" s="2"/>
      <c r="N678" s="2"/>
      <c r="O678" s="2"/>
      <c r="P678" s="2">
        <f>COUNTA(Tabela1[[#This Row],[AFI]:[ICM]])</f>
        <v>1</v>
      </c>
    </row>
    <row r="679" spans="1:16">
      <c r="A679" s="1" t="s">
        <v>2008</v>
      </c>
      <c r="B679" s="2"/>
      <c r="C679" s="2"/>
      <c r="D679" s="1" t="s">
        <v>157</v>
      </c>
      <c r="E679" s="2">
        <v>1959</v>
      </c>
      <c r="F679" s="2" t="s">
        <v>280</v>
      </c>
      <c r="G679" s="31" t="s">
        <v>2009</v>
      </c>
      <c r="H679" s="2" t="s">
        <v>6</v>
      </c>
      <c r="L679" s="2"/>
      <c r="M679" s="2"/>
      <c r="N679" s="2"/>
      <c r="O679" s="2"/>
      <c r="P679" s="2">
        <f>COUNTA(Tabela1[[#This Row],[AFI]:[ICM]])</f>
        <v>0</v>
      </c>
    </row>
    <row r="680" spans="1:16">
      <c r="A680" s="1" t="s">
        <v>965</v>
      </c>
      <c r="B680" s="2"/>
      <c r="C680" s="2"/>
      <c r="D680" s="1" t="s">
        <v>80</v>
      </c>
      <c r="E680" s="2">
        <v>1959</v>
      </c>
      <c r="F680" s="2" t="s">
        <v>371</v>
      </c>
      <c r="G680" s="1" t="s">
        <v>966</v>
      </c>
      <c r="H680" s="2" t="s">
        <v>4</v>
      </c>
      <c r="K680" s="2" t="s">
        <v>1488</v>
      </c>
      <c r="L680" s="2"/>
      <c r="M680" s="7"/>
      <c r="N680" s="2">
        <v>222</v>
      </c>
      <c r="O680" s="2"/>
      <c r="P680" s="2">
        <f>COUNTA(Tabela1[[#This Row],[AFI]:[ICM]])</f>
        <v>2</v>
      </c>
    </row>
    <row r="681" spans="1:16">
      <c r="A681" s="1" t="s">
        <v>978</v>
      </c>
      <c r="B681" s="2"/>
      <c r="C681" s="2"/>
      <c r="D681" s="1" t="s">
        <v>36</v>
      </c>
      <c r="E681" s="2">
        <v>1959</v>
      </c>
      <c r="F681" s="2" t="s">
        <v>280</v>
      </c>
      <c r="G681" s="31" t="s">
        <v>979</v>
      </c>
      <c r="H681" s="2" t="s">
        <v>2</v>
      </c>
      <c r="J681" s="2">
        <v>22</v>
      </c>
      <c r="K681" s="2" t="s">
        <v>1488</v>
      </c>
      <c r="L681" s="2"/>
      <c r="M681" s="2"/>
      <c r="N681" s="2">
        <v>135</v>
      </c>
      <c r="O681" s="2"/>
      <c r="P681" s="2">
        <f>COUNTA(Tabela1[[#This Row],[AFI]:[ICM]])</f>
        <v>3</v>
      </c>
    </row>
    <row r="682" spans="1:16">
      <c r="A682" s="1" t="s">
        <v>967</v>
      </c>
      <c r="B682" s="2"/>
      <c r="C682" s="2"/>
      <c r="D682" s="1" t="s">
        <v>106</v>
      </c>
      <c r="E682" s="2">
        <v>1958</v>
      </c>
      <c r="F682" s="2" t="s">
        <v>280</v>
      </c>
      <c r="G682" s="1" t="s">
        <v>968</v>
      </c>
      <c r="H682" s="2" t="s">
        <v>10</v>
      </c>
      <c r="K682" s="2" t="s">
        <v>1489</v>
      </c>
      <c r="L682" s="2"/>
      <c r="M682" s="2"/>
      <c r="N682" s="2"/>
      <c r="O682" s="2"/>
      <c r="P682" s="2">
        <f>COUNTA(Tabela1[[#This Row],[AFI]:[ICM]])</f>
        <v>1</v>
      </c>
    </row>
    <row r="683" spans="1:16">
      <c r="A683" s="1" t="s">
        <v>1682</v>
      </c>
      <c r="B683" s="2"/>
      <c r="C683" s="2"/>
      <c r="D683" s="1" t="s">
        <v>141</v>
      </c>
      <c r="E683" s="2">
        <v>1958</v>
      </c>
      <c r="F683" s="2" t="s">
        <v>280</v>
      </c>
      <c r="G683" s="1" t="s">
        <v>1683</v>
      </c>
      <c r="H683" s="2" t="s">
        <v>4</v>
      </c>
      <c r="L683" s="2"/>
      <c r="M683" s="2"/>
      <c r="N683" s="2"/>
      <c r="O683" s="7"/>
      <c r="P683" s="2">
        <f>COUNTA(Tabela1[[#This Row],[AFI]:[ICM]])</f>
        <v>0</v>
      </c>
    </row>
    <row r="684" spans="1:16">
      <c r="A684" s="1" t="s">
        <v>969</v>
      </c>
      <c r="B684" s="2"/>
      <c r="C684" s="2"/>
      <c r="D684" s="1" t="s">
        <v>193</v>
      </c>
      <c r="E684" s="2">
        <v>1958</v>
      </c>
      <c r="F684" s="2" t="s">
        <v>280</v>
      </c>
      <c r="G684" s="1" t="s">
        <v>970</v>
      </c>
      <c r="H684" s="2" t="s">
        <v>4</v>
      </c>
      <c r="L684" s="2"/>
      <c r="M684" s="2"/>
      <c r="N684" s="2"/>
      <c r="O684" s="2"/>
      <c r="P684" s="2">
        <f>COUNTA(Tabela1[[#This Row],[AFI]:[ICM]])</f>
        <v>0</v>
      </c>
    </row>
    <row r="685" spans="1:16">
      <c r="A685" s="1" t="s">
        <v>971</v>
      </c>
      <c r="B685" s="2"/>
      <c r="C685" s="2"/>
      <c r="D685" s="1" t="s">
        <v>150</v>
      </c>
      <c r="E685" s="2">
        <v>1958</v>
      </c>
      <c r="F685" s="2" t="s">
        <v>280</v>
      </c>
      <c r="G685" s="1" t="s">
        <v>972</v>
      </c>
      <c r="H685" s="2" t="s">
        <v>10</v>
      </c>
      <c r="K685" s="2" t="s">
        <v>1489</v>
      </c>
      <c r="L685" s="2"/>
      <c r="M685" s="2"/>
      <c r="N685" s="2"/>
      <c r="O685" s="2"/>
      <c r="P685" s="2">
        <f>COUNTA(Tabela1[[#This Row],[AFI]:[ICM]])</f>
        <v>1</v>
      </c>
    </row>
    <row r="686" spans="1:16">
      <c r="A686" s="1" t="s">
        <v>1303</v>
      </c>
      <c r="B686" s="2"/>
      <c r="C686" s="2"/>
      <c r="D686" s="1" t="s">
        <v>239</v>
      </c>
      <c r="E686" s="2">
        <v>1958</v>
      </c>
      <c r="F686" s="2" t="s">
        <v>280</v>
      </c>
      <c r="G686" s="1" t="s">
        <v>1280</v>
      </c>
      <c r="H686" s="2" t="s">
        <v>4</v>
      </c>
      <c r="L686" s="2"/>
      <c r="M686" s="2">
        <v>1959</v>
      </c>
      <c r="N686" s="2"/>
      <c r="O686" s="2"/>
      <c r="P686" s="2">
        <f>COUNTA(Tabela1[[#This Row],[AFI]:[ICM]])</f>
        <v>1</v>
      </c>
    </row>
    <row r="687" spans="1:16">
      <c r="A687" s="1" t="s">
        <v>973</v>
      </c>
      <c r="B687" s="2"/>
      <c r="C687" s="2"/>
      <c r="D687" s="1" t="s">
        <v>266</v>
      </c>
      <c r="E687" s="2">
        <v>1958</v>
      </c>
      <c r="F687" s="2" t="s">
        <v>280</v>
      </c>
      <c r="G687" s="31" t="s">
        <v>974</v>
      </c>
      <c r="H687" s="2" t="s">
        <v>11</v>
      </c>
      <c r="K687" s="2" t="s">
        <v>1489</v>
      </c>
      <c r="L687" s="2"/>
      <c r="M687" s="2"/>
      <c r="N687" s="2"/>
      <c r="O687" s="7"/>
      <c r="P687" s="2">
        <f>COUNTA(Tabela1[[#This Row],[AFI]:[ICM]])</f>
        <v>1</v>
      </c>
    </row>
    <row r="688" spans="1:16">
      <c r="A688" s="1" t="s">
        <v>1760</v>
      </c>
      <c r="B688" s="2"/>
      <c r="C688" s="2"/>
      <c r="D688" s="1" t="s">
        <v>209</v>
      </c>
      <c r="E688" s="2">
        <v>1958</v>
      </c>
      <c r="F688" s="2" t="s">
        <v>280</v>
      </c>
      <c r="G688" s="1" t="s">
        <v>1761</v>
      </c>
      <c r="H688" s="2" t="s">
        <v>4</v>
      </c>
      <c r="L688" s="2"/>
      <c r="M688" s="2"/>
      <c r="N688" s="2"/>
      <c r="O688" s="2"/>
      <c r="P688" s="2">
        <f>COUNTA(Tabela1[[#This Row],[AFI]:[ICM]])</f>
        <v>0</v>
      </c>
    </row>
    <row r="689" spans="1:16">
      <c r="A689" s="1" t="s">
        <v>975</v>
      </c>
      <c r="B689" s="2"/>
      <c r="C689" s="2"/>
      <c r="D689" s="1" t="s">
        <v>1254</v>
      </c>
      <c r="E689" s="2">
        <v>1958</v>
      </c>
      <c r="F689" s="2" t="s">
        <v>280</v>
      </c>
      <c r="G689" s="1" t="s">
        <v>975</v>
      </c>
      <c r="H689" s="2" t="s">
        <v>7</v>
      </c>
      <c r="K689" s="2" t="s">
        <v>1489</v>
      </c>
      <c r="L689" s="2">
        <v>1959</v>
      </c>
      <c r="M689" s="2"/>
      <c r="N689" s="2"/>
      <c r="O689" s="2"/>
      <c r="P689" s="2">
        <f>COUNTA(Tabela1[[#This Row],[AFI]:[ICM]])</f>
        <v>2</v>
      </c>
    </row>
    <row r="690" spans="1:16">
      <c r="A690" s="1" t="s">
        <v>976</v>
      </c>
      <c r="B690" s="2"/>
      <c r="C690" s="2"/>
      <c r="D690" s="1" t="s">
        <v>249</v>
      </c>
      <c r="E690" s="2">
        <v>1958</v>
      </c>
      <c r="F690" s="2" t="s">
        <v>323</v>
      </c>
      <c r="G690" s="1" t="s">
        <v>977</v>
      </c>
      <c r="H690" s="2" t="s">
        <v>10</v>
      </c>
      <c r="K690" s="2" t="s">
        <v>1489</v>
      </c>
      <c r="L690" s="2"/>
      <c r="M690" s="2"/>
      <c r="N690" s="2"/>
      <c r="O690" s="2"/>
      <c r="P690" s="2">
        <f>COUNTA(Tabela1[[#This Row],[AFI]:[ICM]])</f>
        <v>1</v>
      </c>
    </row>
    <row r="691" spans="1:16">
      <c r="A691" s="1" t="s">
        <v>981</v>
      </c>
      <c r="B691" s="2"/>
      <c r="C691" s="2"/>
      <c r="D691" s="1" t="s">
        <v>137</v>
      </c>
      <c r="E691" s="2">
        <v>1958</v>
      </c>
      <c r="F691" s="2" t="s">
        <v>280</v>
      </c>
      <c r="G691" s="1" t="s">
        <v>982</v>
      </c>
      <c r="H691" s="2" t="s">
        <v>4</v>
      </c>
      <c r="K691" s="2" t="s">
        <v>1488</v>
      </c>
      <c r="L691" s="2"/>
      <c r="M691" s="7"/>
      <c r="N691" s="2"/>
      <c r="O691" s="7"/>
      <c r="P691" s="2">
        <f>COUNTA(Tabela1[[#This Row],[AFI]:[ICM]])</f>
        <v>1</v>
      </c>
    </row>
    <row r="692" spans="1:16">
      <c r="A692" s="1" t="s">
        <v>980</v>
      </c>
      <c r="B692" s="2"/>
      <c r="C692" s="2"/>
      <c r="D692" s="1" t="s">
        <v>205</v>
      </c>
      <c r="E692" s="2">
        <v>1958</v>
      </c>
      <c r="F692" s="2" t="s">
        <v>338</v>
      </c>
      <c r="G692" s="1" t="s">
        <v>980</v>
      </c>
      <c r="H692" s="2" t="s">
        <v>4</v>
      </c>
      <c r="K692" s="2" t="s">
        <v>1489</v>
      </c>
      <c r="L692" s="2"/>
      <c r="M692" s="2"/>
      <c r="N692" s="2"/>
      <c r="O692" s="7"/>
      <c r="P692" s="2">
        <f>COUNTA(Tabela1[[#This Row],[AFI]:[ICM]])</f>
        <v>1</v>
      </c>
    </row>
    <row r="693" spans="1:16">
      <c r="A693" s="1" t="s">
        <v>983</v>
      </c>
      <c r="B693" s="2"/>
      <c r="C693" s="2"/>
      <c r="D693" s="1" t="s">
        <v>21</v>
      </c>
      <c r="E693" s="2">
        <v>1958</v>
      </c>
      <c r="F693" s="2" t="s">
        <v>280</v>
      </c>
      <c r="G693" s="1" t="s">
        <v>984</v>
      </c>
      <c r="H693" s="2" t="s">
        <v>9</v>
      </c>
      <c r="J693" s="2">
        <v>9</v>
      </c>
      <c r="K693" s="2" t="s">
        <v>1488</v>
      </c>
      <c r="L693" s="2"/>
      <c r="M693" s="2"/>
      <c r="N693" s="2">
        <v>92</v>
      </c>
      <c r="O693" s="2"/>
      <c r="P693" s="2">
        <f>COUNTA(Tabela1[[#This Row],[AFI]:[ICM]])</f>
        <v>3</v>
      </c>
    </row>
    <row r="694" spans="1:16">
      <c r="A694" s="1" t="s">
        <v>985</v>
      </c>
      <c r="B694" s="2"/>
      <c r="C694" s="2"/>
      <c r="D694" s="1" t="s">
        <v>234</v>
      </c>
      <c r="E694" s="2">
        <v>1957</v>
      </c>
      <c r="F694" s="2" t="s">
        <v>280</v>
      </c>
      <c r="G694" s="1" t="s">
        <v>1136</v>
      </c>
      <c r="H694" s="2" t="s">
        <v>4</v>
      </c>
      <c r="J694" s="2">
        <v>87</v>
      </c>
      <c r="K694" s="2" t="s">
        <v>1488</v>
      </c>
      <c r="L694" s="2"/>
      <c r="M694" s="2"/>
      <c r="N694" s="2">
        <v>5</v>
      </c>
      <c r="O694" s="2"/>
      <c r="P694" s="2">
        <f>COUNTA(Tabela1[[#This Row],[AFI]:[ICM]])</f>
        <v>3</v>
      </c>
    </row>
    <row r="695" spans="1:16">
      <c r="A695" s="1" t="s">
        <v>991</v>
      </c>
      <c r="B695" s="2"/>
      <c r="C695" s="2"/>
      <c r="D695" s="1" t="s">
        <v>64</v>
      </c>
      <c r="E695" s="2">
        <v>1957</v>
      </c>
      <c r="F695" s="2" t="s">
        <v>280</v>
      </c>
      <c r="G695" s="1" t="s">
        <v>1148</v>
      </c>
      <c r="H695" s="2" t="s">
        <v>6</v>
      </c>
      <c r="J695" s="2">
        <v>36</v>
      </c>
      <c r="K695" s="2" t="s">
        <v>1488</v>
      </c>
      <c r="L695" s="2">
        <v>1958</v>
      </c>
      <c r="M695" s="2">
        <v>1958</v>
      </c>
      <c r="N695" s="2">
        <v>174</v>
      </c>
      <c r="O695" s="2"/>
      <c r="P695" s="2">
        <f>COUNTA(Tabela1[[#This Row],[AFI]:[ICM]])</f>
        <v>5</v>
      </c>
    </row>
    <row r="696" spans="1:16">
      <c r="A696" s="1" t="s">
        <v>986</v>
      </c>
      <c r="B696" s="2"/>
      <c r="C696" s="2"/>
      <c r="D696" s="1" t="s">
        <v>1258</v>
      </c>
      <c r="E696" s="2">
        <v>1957</v>
      </c>
      <c r="F696" s="2" t="s">
        <v>280</v>
      </c>
      <c r="G696" s="1" t="s">
        <v>2111</v>
      </c>
      <c r="H696" s="2" t="s">
        <v>6</v>
      </c>
      <c r="K696" s="2" t="s">
        <v>1489</v>
      </c>
      <c r="L696" s="2">
        <v>1954</v>
      </c>
      <c r="M696" s="2"/>
      <c r="N696" s="2"/>
      <c r="O696" s="7"/>
      <c r="P696" s="2">
        <f>COUNTA(Tabela1[[#This Row],[AFI]:[ICM]])</f>
        <v>2</v>
      </c>
    </row>
    <row r="697" spans="1:16">
      <c r="A697" s="1" t="s">
        <v>987</v>
      </c>
      <c r="B697" s="2"/>
      <c r="C697" s="2"/>
      <c r="D697" s="1" t="s">
        <v>240</v>
      </c>
      <c r="E697" s="2">
        <v>1957</v>
      </c>
      <c r="F697" s="2" t="s">
        <v>280</v>
      </c>
      <c r="G697" s="1" t="s">
        <v>988</v>
      </c>
      <c r="H697" s="2" t="s">
        <v>6</v>
      </c>
      <c r="K697" s="2" t="s">
        <v>1489</v>
      </c>
      <c r="L697" s="2"/>
      <c r="M697" s="7"/>
      <c r="N697" s="2">
        <v>61</v>
      </c>
      <c r="O697" s="7"/>
      <c r="P697" s="2">
        <f>COUNTA(Tabela1[[#This Row],[AFI]:[ICM]])</f>
        <v>2</v>
      </c>
    </row>
    <row r="698" spans="1:16">
      <c r="A698" s="1" t="s">
        <v>989</v>
      </c>
      <c r="B698" s="2"/>
      <c r="C698" s="2"/>
      <c r="D698" s="1" t="s">
        <v>105</v>
      </c>
      <c r="E698" s="2">
        <v>1957</v>
      </c>
      <c r="F698" s="2" t="s">
        <v>722</v>
      </c>
      <c r="G698" s="1" t="s">
        <v>990</v>
      </c>
      <c r="H698" s="2" t="s">
        <v>4</v>
      </c>
      <c r="L698" s="2"/>
      <c r="M698" s="2"/>
      <c r="N698" s="2">
        <v>170</v>
      </c>
      <c r="O698" s="7"/>
      <c r="P698" s="2">
        <f>COUNTA(Tabela1[[#This Row],[AFI]:[ICM]])</f>
        <v>1</v>
      </c>
    </row>
    <row r="699" spans="1:16">
      <c r="A699" s="1" t="s">
        <v>1402</v>
      </c>
      <c r="B699" s="2"/>
      <c r="C699" s="2"/>
      <c r="D699" s="1" t="s">
        <v>76</v>
      </c>
      <c r="E699" s="2">
        <v>1957</v>
      </c>
      <c r="F699" s="2" t="s">
        <v>338</v>
      </c>
      <c r="G699" s="1" t="s">
        <v>1559</v>
      </c>
      <c r="H699" s="2" t="s">
        <v>4</v>
      </c>
      <c r="L699" s="2"/>
      <c r="M699" s="2"/>
      <c r="N699" s="2"/>
      <c r="O699" s="2"/>
      <c r="P699" s="2">
        <f>COUNTA(Tabela1[[#This Row],[AFI]:[ICM]])</f>
        <v>0</v>
      </c>
    </row>
    <row r="700" spans="1:16">
      <c r="A700" s="1" t="s">
        <v>2010</v>
      </c>
      <c r="B700" s="2"/>
      <c r="C700" s="2"/>
      <c r="D700" s="1" t="s">
        <v>2011</v>
      </c>
      <c r="E700" s="2">
        <v>1957</v>
      </c>
      <c r="F700" s="2" t="s">
        <v>280</v>
      </c>
      <c r="G700" s="1" t="s">
        <v>2012</v>
      </c>
      <c r="H700" s="2" t="s">
        <v>5</v>
      </c>
      <c r="L700" s="2"/>
      <c r="M700" s="2"/>
      <c r="N700" s="2"/>
      <c r="O700" s="2"/>
      <c r="P700" s="2">
        <f>COUNTA(Tabela1[[#This Row],[AFI]:[ICM]])</f>
        <v>0</v>
      </c>
    </row>
    <row r="701" spans="1:16">
      <c r="A701" s="1" t="s">
        <v>993</v>
      </c>
      <c r="B701" s="2"/>
      <c r="C701" s="2"/>
      <c r="D701" s="1" t="s">
        <v>36</v>
      </c>
      <c r="E701" s="2">
        <v>1957</v>
      </c>
      <c r="F701" s="2" t="s">
        <v>280</v>
      </c>
      <c r="G701" s="1" t="s">
        <v>994</v>
      </c>
      <c r="H701" s="2" t="s">
        <v>4</v>
      </c>
      <c r="K701" s="2" t="s">
        <v>1488</v>
      </c>
      <c r="L701" s="2"/>
      <c r="M701" s="7"/>
      <c r="N701" s="2">
        <v>66</v>
      </c>
      <c r="O701" s="2"/>
      <c r="P701" s="2">
        <f>COUNTA(Tabela1[[#This Row],[AFI]:[ICM]])</f>
        <v>2</v>
      </c>
    </row>
    <row r="702" spans="1:16">
      <c r="A702" s="1" t="s">
        <v>1845</v>
      </c>
      <c r="B702" s="2"/>
      <c r="C702" s="2"/>
      <c r="D702" s="1" t="s">
        <v>14</v>
      </c>
      <c r="E702" s="2">
        <v>1957</v>
      </c>
      <c r="F702" s="2" t="s">
        <v>333</v>
      </c>
      <c r="G702" s="1" t="s">
        <v>1846</v>
      </c>
      <c r="H702" s="2" t="s">
        <v>4</v>
      </c>
      <c r="L702" s="2"/>
      <c r="M702" s="2"/>
      <c r="N702" s="2"/>
      <c r="O702" s="2"/>
      <c r="P702" s="2">
        <f>COUNTA(Tabela1[[#This Row],[AFI]:[ICM]])</f>
        <v>0</v>
      </c>
    </row>
    <row r="703" spans="1:16">
      <c r="A703" s="1" t="s">
        <v>1983</v>
      </c>
      <c r="B703" s="2"/>
      <c r="C703" s="2"/>
      <c r="D703" s="1" t="s">
        <v>1984</v>
      </c>
      <c r="E703" s="2">
        <v>1956</v>
      </c>
      <c r="F703" s="2" t="s">
        <v>280</v>
      </c>
      <c r="G703" s="1" t="s">
        <v>1985</v>
      </c>
      <c r="H703" s="2" t="s">
        <v>9</v>
      </c>
      <c r="L703" s="2"/>
      <c r="M703" s="2"/>
      <c r="N703" s="2"/>
      <c r="O703" s="2"/>
      <c r="P703" s="7">
        <f>COUNTA(Tabela1[[#This Row],[AFI]:[ICM]])</f>
        <v>0</v>
      </c>
    </row>
    <row r="704" spans="1:16">
      <c r="A704" s="1" t="s">
        <v>1199</v>
      </c>
      <c r="B704" s="2"/>
      <c r="C704" s="2"/>
      <c r="D704" s="1" t="s">
        <v>1256</v>
      </c>
      <c r="E704" s="2">
        <v>1956</v>
      </c>
      <c r="F704" s="2" t="s">
        <v>280</v>
      </c>
      <c r="G704" s="1" t="s">
        <v>1230</v>
      </c>
      <c r="H704" s="2" t="s">
        <v>1</v>
      </c>
      <c r="L704" s="2">
        <v>1957</v>
      </c>
      <c r="M704" s="2">
        <v>1957</v>
      </c>
      <c r="N704" s="2"/>
      <c r="O704" s="2"/>
      <c r="P704" s="2">
        <f>COUNTA(Tabela1[[#This Row],[AFI]:[ICM]])</f>
        <v>2</v>
      </c>
    </row>
    <row r="705" spans="1:16">
      <c r="A705" s="1" t="s">
        <v>2017</v>
      </c>
      <c r="B705" s="2"/>
      <c r="C705" s="2"/>
      <c r="D705" s="1" t="s">
        <v>189</v>
      </c>
      <c r="E705" s="2">
        <v>1956</v>
      </c>
      <c r="F705" s="2" t="s">
        <v>280</v>
      </c>
      <c r="G705" s="1" t="s">
        <v>2017</v>
      </c>
      <c r="H705" s="2" t="s">
        <v>11</v>
      </c>
      <c r="L705" s="2"/>
      <c r="M705" s="2"/>
      <c r="N705" s="2"/>
      <c r="O705" s="2"/>
      <c r="P705" s="7">
        <f>COUNTA(Tabela1[[#This Row],[AFI]:[ICM]])</f>
        <v>0</v>
      </c>
    </row>
    <row r="706" spans="1:16">
      <c r="A706" s="1" t="s">
        <v>992</v>
      </c>
      <c r="B706" s="2"/>
      <c r="C706" s="2"/>
      <c r="D706" s="1" t="s">
        <v>132</v>
      </c>
      <c r="E706" s="2">
        <v>1956</v>
      </c>
      <c r="F706" s="2" t="s">
        <v>280</v>
      </c>
      <c r="G706" s="1" t="s">
        <v>992</v>
      </c>
      <c r="H706" s="2" t="s">
        <v>4</v>
      </c>
      <c r="K706" s="2" t="s">
        <v>1489</v>
      </c>
      <c r="L706" s="2"/>
      <c r="M706" s="2"/>
      <c r="N706" s="2"/>
      <c r="O706" s="2"/>
      <c r="P706" s="2">
        <f>COUNTA(Tabela1[[#This Row],[AFI]:[ICM]])</f>
        <v>1</v>
      </c>
    </row>
    <row r="707" spans="1:16">
      <c r="A707" s="1" t="s">
        <v>995</v>
      </c>
      <c r="B707" s="2"/>
      <c r="C707" s="2"/>
      <c r="D707" s="1" t="s">
        <v>240</v>
      </c>
      <c r="E707" s="2">
        <v>1956</v>
      </c>
      <c r="F707" s="2" t="s">
        <v>280</v>
      </c>
      <c r="G707" s="1" t="s">
        <v>996</v>
      </c>
      <c r="H707" s="2" t="s">
        <v>9</v>
      </c>
      <c r="K707" s="2" t="s">
        <v>1488</v>
      </c>
      <c r="L707" s="2"/>
      <c r="M707" s="2"/>
      <c r="N707" s="2"/>
      <c r="O707" s="2"/>
      <c r="P707" s="2">
        <f>COUNTA(Tabela1[[#This Row],[AFI]:[ICM]])</f>
        <v>1</v>
      </c>
    </row>
    <row r="708" spans="1:16">
      <c r="A708" s="1" t="s">
        <v>999</v>
      </c>
      <c r="B708" s="2"/>
      <c r="C708" s="2"/>
      <c r="D708" s="1" t="s">
        <v>105</v>
      </c>
      <c r="E708" s="2">
        <v>1956</v>
      </c>
      <c r="F708" s="2" t="s">
        <v>722</v>
      </c>
      <c r="G708" s="31" t="s">
        <v>1000</v>
      </c>
      <c r="H708" s="2" t="s">
        <v>4</v>
      </c>
      <c r="K708" s="2" t="s">
        <v>1488</v>
      </c>
      <c r="L708" s="2"/>
      <c r="M708" s="2"/>
      <c r="N708" s="2">
        <v>159</v>
      </c>
      <c r="O708" s="2"/>
      <c r="P708" s="2">
        <f>COUNTA(Tabela1[[#This Row],[AFI]:[ICM]])</f>
        <v>2</v>
      </c>
    </row>
    <row r="709" spans="1:16">
      <c r="A709" s="1" t="s">
        <v>997</v>
      </c>
      <c r="B709" s="2"/>
      <c r="C709" s="2"/>
      <c r="D709" s="1" t="s">
        <v>1255</v>
      </c>
      <c r="E709" s="2">
        <v>1956</v>
      </c>
      <c r="F709" s="2" t="s">
        <v>280</v>
      </c>
      <c r="G709" s="1" t="s">
        <v>998</v>
      </c>
      <c r="H709" s="2" t="s">
        <v>4</v>
      </c>
      <c r="K709" s="2" t="s">
        <v>1489</v>
      </c>
      <c r="L709" s="2"/>
      <c r="M709" s="2"/>
      <c r="N709" s="2"/>
      <c r="O709" s="7"/>
      <c r="P709" s="2">
        <f>COUNTA(Tabela1[[#This Row],[AFI]:[ICM]])</f>
        <v>1</v>
      </c>
    </row>
    <row r="710" spans="1:16">
      <c r="A710" s="1" t="s">
        <v>1001</v>
      </c>
      <c r="B710" s="2"/>
      <c r="C710" s="2"/>
      <c r="D710" s="1" t="s">
        <v>131</v>
      </c>
      <c r="E710" s="2">
        <v>1956</v>
      </c>
      <c r="F710" s="2" t="s">
        <v>280</v>
      </c>
      <c r="G710" s="1" t="s">
        <v>1002</v>
      </c>
      <c r="H710" s="2" t="s">
        <v>11</v>
      </c>
      <c r="J710" s="2">
        <v>12</v>
      </c>
      <c r="K710" s="2" t="s">
        <v>1488</v>
      </c>
      <c r="L710" s="2"/>
      <c r="M710" s="7"/>
      <c r="N710" s="2"/>
      <c r="O710" s="7"/>
      <c r="P710" s="2">
        <f>COUNTA(Tabela1[[#This Row],[AFI]:[ICM]])</f>
        <v>2</v>
      </c>
    </row>
    <row r="711" spans="1:16">
      <c r="A711" s="1" t="s">
        <v>1854</v>
      </c>
      <c r="B711" s="2"/>
      <c r="C711" s="2"/>
      <c r="D711" s="1" t="s">
        <v>1745</v>
      </c>
      <c r="E711" s="2">
        <v>1956</v>
      </c>
      <c r="F711" s="2" t="s">
        <v>280</v>
      </c>
      <c r="G711" s="1" t="s">
        <v>1855</v>
      </c>
      <c r="H711" s="2" t="s">
        <v>5</v>
      </c>
      <c r="L711" s="2"/>
      <c r="M711" s="2"/>
      <c r="N711" s="2"/>
      <c r="O711" s="7"/>
      <c r="P711" s="2">
        <f>COUNTA(Tabela1[[#This Row],[AFI]:[ICM]])</f>
        <v>0</v>
      </c>
    </row>
    <row r="712" spans="1:16">
      <c r="A712" s="1" t="s">
        <v>1690</v>
      </c>
      <c r="B712" s="2"/>
      <c r="C712" s="2"/>
      <c r="D712" s="1" t="s">
        <v>1538</v>
      </c>
      <c r="E712" s="2">
        <v>1955</v>
      </c>
      <c r="F712" s="2" t="s">
        <v>1691</v>
      </c>
      <c r="G712" s="31" t="s">
        <v>1692</v>
      </c>
      <c r="H712" s="2" t="s">
        <v>4</v>
      </c>
      <c r="L712" s="2"/>
      <c r="M712" s="2"/>
      <c r="N712" s="2"/>
      <c r="O712" s="7"/>
      <c r="P712" s="2">
        <f>COUNTA(Tabela1[[#This Row],[AFI]:[ICM]])</f>
        <v>0</v>
      </c>
    </row>
    <row r="713" spans="1:16">
      <c r="A713" s="1" t="s">
        <v>1003</v>
      </c>
      <c r="B713" s="2"/>
      <c r="C713" s="2"/>
      <c r="D713" s="1" t="s">
        <v>103</v>
      </c>
      <c r="E713" s="2">
        <v>1955</v>
      </c>
      <c r="F713" s="2" t="s">
        <v>371</v>
      </c>
      <c r="G713" s="1" t="s">
        <v>1004</v>
      </c>
      <c r="H713" s="2" t="s">
        <v>9</v>
      </c>
      <c r="K713" s="2" t="s">
        <v>1488</v>
      </c>
      <c r="L713" s="2"/>
      <c r="M713" s="2"/>
      <c r="N713" s="2"/>
      <c r="O713" s="2"/>
      <c r="P713" s="2">
        <f>COUNTA(Tabela1[[#This Row],[AFI]:[ICM]])</f>
        <v>1</v>
      </c>
    </row>
    <row r="714" spans="1:16">
      <c r="A714" s="1" t="s">
        <v>1764</v>
      </c>
      <c r="B714" s="2"/>
      <c r="C714" s="2"/>
      <c r="D714" s="1" t="s">
        <v>266</v>
      </c>
      <c r="E714" s="2">
        <v>1955</v>
      </c>
      <c r="F714" s="2" t="s">
        <v>280</v>
      </c>
      <c r="G714" s="1" t="s">
        <v>1765</v>
      </c>
      <c r="H714" s="2" t="s">
        <v>4</v>
      </c>
      <c r="L714" s="2"/>
      <c r="M714" s="2"/>
      <c r="N714" s="2"/>
      <c r="O714" s="7"/>
      <c r="P714" s="2">
        <f>COUNTA(Tabela1[[#This Row],[AFI]:[ICM]])</f>
        <v>0</v>
      </c>
    </row>
    <row r="715" spans="1:16">
      <c r="A715" s="1" t="s">
        <v>2015</v>
      </c>
      <c r="B715" s="2"/>
      <c r="C715" s="2"/>
      <c r="D715" s="1" t="s">
        <v>21</v>
      </c>
      <c r="E715" s="2">
        <v>1955</v>
      </c>
      <c r="F715" s="2" t="s">
        <v>280</v>
      </c>
      <c r="G715" s="1" t="s">
        <v>2016</v>
      </c>
      <c r="H715" s="2" t="s">
        <v>9</v>
      </c>
      <c r="K715" s="2" t="s">
        <v>1489</v>
      </c>
      <c r="L715" s="2"/>
      <c r="M715" s="2"/>
      <c r="N715" s="2"/>
      <c r="O715" s="2"/>
      <c r="P715" s="2">
        <f>COUNTA(Tabela1[[#This Row],[AFI]:[ICM]])</f>
        <v>1</v>
      </c>
    </row>
    <row r="716" spans="1:16">
      <c r="A716" s="1" t="s">
        <v>1005</v>
      </c>
      <c r="B716" s="2"/>
      <c r="C716" s="2"/>
      <c r="D716" s="1" t="s">
        <v>67</v>
      </c>
      <c r="E716" s="2">
        <v>1955</v>
      </c>
      <c r="F716" s="2" t="s">
        <v>280</v>
      </c>
      <c r="G716" s="1" t="s">
        <v>1005</v>
      </c>
      <c r="H716" s="2" t="s">
        <v>4</v>
      </c>
      <c r="K716" s="2" t="s">
        <v>1488</v>
      </c>
      <c r="L716" s="2">
        <v>1956</v>
      </c>
      <c r="M716" s="2"/>
      <c r="N716" s="2"/>
      <c r="O716" s="2"/>
      <c r="P716" s="2">
        <f>COUNTA(Tabela1[[#This Row],[AFI]:[ICM]])</f>
        <v>2</v>
      </c>
    </row>
    <row r="717" spans="1:16">
      <c r="A717" s="1" t="s">
        <v>1008</v>
      </c>
      <c r="B717" s="2"/>
      <c r="C717" s="2"/>
      <c r="D717" s="1" t="s">
        <v>49</v>
      </c>
      <c r="E717" s="2">
        <v>1955</v>
      </c>
      <c r="F717" s="2" t="s">
        <v>280</v>
      </c>
      <c r="G717" s="1" t="s">
        <v>1009</v>
      </c>
      <c r="H717" s="2" t="s">
        <v>4</v>
      </c>
      <c r="K717" s="2" t="s">
        <v>1488</v>
      </c>
      <c r="L717" s="2"/>
      <c r="M717" s="7"/>
      <c r="N717" s="2"/>
      <c r="O717" s="2"/>
      <c r="P717" s="2">
        <f>COUNTA(Tabela1[[#This Row],[AFI]:[ICM]])</f>
        <v>1</v>
      </c>
    </row>
    <row r="718" spans="1:16">
      <c r="A718" s="1" t="s">
        <v>1006</v>
      </c>
      <c r="B718" s="2"/>
      <c r="C718" s="2"/>
      <c r="D718" s="1" t="s">
        <v>36</v>
      </c>
      <c r="E718" s="2">
        <v>1955</v>
      </c>
      <c r="F718" s="2" t="s">
        <v>280</v>
      </c>
      <c r="G718" s="1" t="s">
        <v>1007</v>
      </c>
      <c r="H718" s="2" t="s">
        <v>2</v>
      </c>
      <c r="K718" s="2" t="s">
        <v>1489</v>
      </c>
      <c r="L718" s="2"/>
      <c r="M718" s="2"/>
      <c r="N718" s="2"/>
      <c r="O718" s="2"/>
      <c r="P718" s="2">
        <f>COUNTA(Tabela1[[#This Row],[AFI]:[ICM]])</f>
        <v>1</v>
      </c>
    </row>
    <row r="719" spans="1:16" ht="13.5">
      <c r="A719" s="1" t="s">
        <v>2112</v>
      </c>
      <c r="B719" s="2"/>
      <c r="C719" s="2"/>
      <c r="D719" s="1" t="s">
        <v>2113</v>
      </c>
      <c r="E719" s="2">
        <v>1955</v>
      </c>
      <c r="F719" s="2" t="s">
        <v>371</v>
      </c>
      <c r="G719" s="26" t="s">
        <v>2114</v>
      </c>
      <c r="H719" s="2" t="s">
        <v>8</v>
      </c>
      <c r="L719" s="2"/>
      <c r="M719" s="2"/>
      <c r="N719" s="2">
        <v>229</v>
      </c>
      <c r="O719" s="2"/>
      <c r="P719" s="2">
        <f>COUNTA(Tabela1[[#This Row],[AFI]:[ICM]])</f>
        <v>1</v>
      </c>
    </row>
    <row r="720" spans="1:16">
      <c r="A720" s="1" t="s">
        <v>1831</v>
      </c>
      <c r="B720" s="2"/>
      <c r="C720" s="2"/>
      <c r="D720" s="1" t="s">
        <v>188</v>
      </c>
      <c r="E720" s="2">
        <v>1955</v>
      </c>
      <c r="F720" s="2" t="s">
        <v>336</v>
      </c>
      <c r="G720" s="1" t="s">
        <v>1831</v>
      </c>
      <c r="H720" s="2" t="s">
        <v>4</v>
      </c>
      <c r="L720" s="2"/>
      <c r="M720" s="2"/>
      <c r="N720" s="2"/>
      <c r="O720" s="2"/>
      <c r="P720" s="7">
        <f>COUNTA(Tabela1[[#This Row],[AFI]:[ICM]])</f>
        <v>0</v>
      </c>
    </row>
    <row r="721" spans="1:16">
      <c r="A721" s="1" t="s">
        <v>1010</v>
      </c>
      <c r="B721" s="2"/>
      <c r="C721" s="2"/>
      <c r="D721" s="1" t="s">
        <v>72</v>
      </c>
      <c r="E721" s="2">
        <v>1955</v>
      </c>
      <c r="F721" s="2" t="s">
        <v>280</v>
      </c>
      <c r="G721" s="1" t="s">
        <v>1011</v>
      </c>
      <c r="H721" s="2" t="s">
        <v>4</v>
      </c>
      <c r="K721" s="2" t="s">
        <v>1488</v>
      </c>
      <c r="L721" s="2"/>
      <c r="M721" s="2">
        <v>1956</v>
      </c>
      <c r="N721" s="2"/>
      <c r="O721" s="2"/>
      <c r="P721" s="2">
        <f>COUNTA(Tabela1[[#This Row],[AFI]:[ICM]])</f>
        <v>2</v>
      </c>
    </row>
    <row r="722" spans="1:16">
      <c r="A722" s="1" t="s">
        <v>1012</v>
      </c>
      <c r="B722" s="2"/>
      <c r="C722" s="2"/>
      <c r="D722" s="1" t="s">
        <v>21</v>
      </c>
      <c r="E722" s="2">
        <v>1954</v>
      </c>
      <c r="F722" s="2" t="s">
        <v>280</v>
      </c>
      <c r="G722" s="1" t="s">
        <v>1013</v>
      </c>
      <c r="H722" s="2" t="s">
        <v>9</v>
      </c>
      <c r="K722" s="2" t="s">
        <v>1488</v>
      </c>
      <c r="L722" s="2"/>
      <c r="M722" s="7"/>
      <c r="N722" s="2">
        <v>151</v>
      </c>
      <c r="O722" s="2"/>
      <c r="P722" s="2">
        <f>COUNTA(Tabela1[[#This Row],[AFI]:[ICM]])</f>
        <v>2</v>
      </c>
    </row>
    <row r="723" spans="1:16">
      <c r="A723" s="1" t="s">
        <v>1016</v>
      </c>
      <c r="B723" s="2"/>
      <c r="C723" s="2"/>
      <c r="D723" s="1" t="s">
        <v>21</v>
      </c>
      <c r="E723" s="2">
        <v>1954</v>
      </c>
      <c r="F723" s="2" t="s">
        <v>280</v>
      </c>
      <c r="G723" s="1" t="s">
        <v>1017</v>
      </c>
      <c r="H723" s="2" t="s">
        <v>9</v>
      </c>
      <c r="J723" s="2">
        <v>48</v>
      </c>
      <c r="K723" s="2" t="s">
        <v>1488</v>
      </c>
      <c r="L723" s="2"/>
      <c r="M723" s="2"/>
      <c r="N723" s="2">
        <v>52</v>
      </c>
      <c r="O723" s="2"/>
      <c r="P723" s="7">
        <f>COUNTA(Tabela1[[#This Row],[AFI]:[ICM]])</f>
        <v>3</v>
      </c>
    </row>
    <row r="724" spans="1:16">
      <c r="A724" s="1" t="s">
        <v>1302</v>
      </c>
      <c r="B724" s="2"/>
      <c r="C724" s="2"/>
      <c r="D724" s="1" t="s">
        <v>1301</v>
      </c>
      <c r="E724" s="2">
        <v>1954</v>
      </c>
      <c r="F724" s="2" t="s">
        <v>280</v>
      </c>
      <c r="G724" s="1" t="s">
        <v>1279</v>
      </c>
      <c r="H724" s="2" t="s">
        <v>4</v>
      </c>
      <c r="L724" s="2"/>
      <c r="M724" s="2">
        <v>1954</v>
      </c>
      <c r="N724" s="2"/>
      <c r="O724" s="2"/>
      <c r="P724" s="2">
        <f>COUNTA(Tabela1[[#This Row],[AFI]:[ICM]])</f>
        <v>1</v>
      </c>
    </row>
    <row r="725" spans="1:16">
      <c r="A725" s="1" t="s">
        <v>1014</v>
      </c>
      <c r="B725" s="2"/>
      <c r="C725" s="2"/>
      <c r="D725" s="1" t="s">
        <v>109</v>
      </c>
      <c r="E725" s="2">
        <v>1954</v>
      </c>
      <c r="F725" s="2" t="s">
        <v>280</v>
      </c>
      <c r="G725" s="1" t="s">
        <v>1015</v>
      </c>
      <c r="H725" s="2" t="s">
        <v>10</v>
      </c>
      <c r="K725" s="2" t="s">
        <v>1489</v>
      </c>
      <c r="L725" s="2"/>
      <c r="M725" s="2"/>
      <c r="N725" s="2"/>
      <c r="O725" s="2"/>
      <c r="P725" s="2">
        <f>COUNTA(Tabela1[[#This Row],[AFI]:[ICM]])</f>
        <v>1</v>
      </c>
    </row>
    <row r="726" spans="1:16">
      <c r="A726" s="1" t="s">
        <v>1018</v>
      </c>
      <c r="B726" s="2"/>
      <c r="C726" s="2"/>
      <c r="D726" s="1" t="s">
        <v>14</v>
      </c>
      <c r="E726" s="2">
        <v>1954</v>
      </c>
      <c r="F726" s="2" t="s">
        <v>333</v>
      </c>
      <c r="G726" s="1" t="s">
        <v>1019</v>
      </c>
      <c r="H726" s="2" t="s">
        <v>4</v>
      </c>
      <c r="K726" s="2" t="s">
        <v>1488</v>
      </c>
      <c r="L726" s="2"/>
      <c r="M726" s="2"/>
      <c r="N726" s="2">
        <v>19</v>
      </c>
      <c r="O726" s="2"/>
      <c r="P726" s="2">
        <f>COUNTA(Tabela1[[#This Row],[AFI]:[ICM]])</f>
        <v>2</v>
      </c>
    </row>
    <row r="727" spans="1:16">
      <c r="A727" s="1" t="s">
        <v>1020</v>
      </c>
      <c r="B727" s="2"/>
      <c r="C727" s="2"/>
      <c r="D727" s="1" t="s">
        <v>36</v>
      </c>
      <c r="E727" s="2">
        <v>1954</v>
      </c>
      <c r="F727" s="2" t="s">
        <v>280</v>
      </c>
      <c r="G727" s="1" t="s">
        <v>1020</v>
      </c>
      <c r="H727" s="2" t="s">
        <v>2</v>
      </c>
      <c r="K727" s="2" t="s">
        <v>1488</v>
      </c>
      <c r="L727" s="2"/>
      <c r="M727" s="2"/>
      <c r="N727" s="2"/>
      <c r="O727" s="7"/>
      <c r="P727" s="2">
        <f>COUNTA(Tabela1[[#This Row],[AFI]:[ICM]])</f>
        <v>1</v>
      </c>
    </row>
    <row r="728" spans="1:16">
      <c r="A728" s="1" t="s">
        <v>1021</v>
      </c>
      <c r="B728" s="2"/>
      <c r="C728" s="2"/>
      <c r="D728" s="1" t="s">
        <v>238</v>
      </c>
      <c r="E728" s="2">
        <v>1954</v>
      </c>
      <c r="F728" s="2" t="s">
        <v>280</v>
      </c>
      <c r="G728" s="1" t="s">
        <v>1022</v>
      </c>
      <c r="H728" s="2" t="s">
        <v>7</v>
      </c>
      <c r="K728" s="2" t="s">
        <v>1488</v>
      </c>
      <c r="L728" s="2"/>
      <c r="M728" s="2"/>
      <c r="N728" s="2"/>
      <c r="O728" s="2"/>
      <c r="P728" s="2">
        <f>COUNTA(Tabela1[[#This Row],[AFI]:[ICM]])</f>
        <v>1</v>
      </c>
    </row>
    <row r="729" spans="1:16">
      <c r="A729" s="1" t="s">
        <v>1023</v>
      </c>
      <c r="B729" s="2"/>
      <c r="C729" s="2"/>
      <c r="D729" s="1" t="s">
        <v>72</v>
      </c>
      <c r="E729" s="2">
        <v>1954</v>
      </c>
      <c r="F729" s="2" t="s">
        <v>280</v>
      </c>
      <c r="G729" s="31" t="s">
        <v>1024</v>
      </c>
      <c r="H729" s="2" t="s">
        <v>4</v>
      </c>
      <c r="J729" s="2">
        <v>19</v>
      </c>
      <c r="K729" s="2" t="s">
        <v>1488</v>
      </c>
      <c r="L729" s="2">
        <v>1955</v>
      </c>
      <c r="M729" s="2">
        <v>1955</v>
      </c>
      <c r="N729" s="2">
        <v>181</v>
      </c>
      <c r="O729" s="7"/>
      <c r="P729" s="2">
        <f>COUNTA(Tabela1[[#This Row],[AFI]:[ICM]])</f>
        <v>5</v>
      </c>
    </row>
    <row r="730" spans="1:16">
      <c r="A730" s="1" t="s">
        <v>1298</v>
      </c>
      <c r="B730" s="2"/>
      <c r="C730" s="2"/>
      <c r="D730" s="1" t="s">
        <v>1297</v>
      </c>
      <c r="E730" s="2">
        <v>1953</v>
      </c>
      <c r="F730" s="2" t="s">
        <v>280</v>
      </c>
      <c r="G730" s="31" t="s">
        <v>1276</v>
      </c>
      <c r="H730" s="2" t="s">
        <v>4</v>
      </c>
      <c r="L730" s="2"/>
      <c r="M730" s="2">
        <v>1944</v>
      </c>
      <c r="N730" s="2"/>
      <c r="O730" s="2"/>
      <c r="P730" s="2">
        <f>COUNTA(Tabela1[[#This Row],[AFI]:[ICM]])</f>
        <v>1</v>
      </c>
    </row>
    <row r="731" spans="1:16">
      <c r="A731" s="1" t="s">
        <v>1025</v>
      </c>
      <c r="B731" s="2"/>
      <c r="C731" s="2"/>
      <c r="D731" s="1" t="s">
        <v>266</v>
      </c>
      <c r="E731" s="2">
        <v>1953</v>
      </c>
      <c r="F731" s="2" t="s">
        <v>280</v>
      </c>
      <c r="G731" s="1" t="s">
        <v>1026</v>
      </c>
      <c r="H731" s="2" t="s">
        <v>2</v>
      </c>
      <c r="K731" s="2" t="s">
        <v>1488</v>
      </c>
      <c r="L731" s="2"/>
      <c r="M731" s="2"/>
      <c r="N731" s="2"/>
      <c r="O731" s="2"/>
      <c r="P731" s="2">
        <f>COUNTA(Tabela1[[#This Row],[AFI]:[ICM]])</f>
        <v>1</v>
      </c>
    </row>
    <row r="732" spans="1:16">
      <c r="A732" s="1" t="s">
        <v>1200</v>
      </c>
      <c r="B732" s="2"/>
      <c r="C732" s="2"/>
      <c r="D732" s="1" t="s">
        <v>1257</v>
      </c>
      <c r="E732" s="2">
        <v>1953</v>
      </c>
      <c r="F732" s="2" t="s">
        <v>280</v>
      </c>
      <c r="G732" s="31" t="s">
        <v>1231</v>
      </c>
      <c r="H732" s="2" t="s">
        <v>1</v>
      </c>
      <c r="L732" s="2">
        <v>1964</v>
      </c>
      <c r="M732" s="2"/>
      <c r="N732" s="2"/>
      <c r="O732" s="2"/>
      <c r="P732" s="2">
        <f>COUNTA(Tabela1[[#This Row],[AFI]:[ICM]])</f>
        <v>1</v>
      </c>
    </row>
    <row r="733" spans="1:16">
      <c r="A733" s="1" t="s">
        <v>1027</v>
      </c>
      <c r="B733" s="2"/>
      <c r="C733" s="2"/>
      <c r="D733" s="1" t="s">
        <v>149</v>
      </c>
      <c r="E733" s="2">
        <v>1953</v>
      </c>
      <c r="F733" s="2" t="s">
        <v>333</v>
      </c>
      <c r="G733" s="1" t="s">
        <v>1471</v>
      </c>
      <c r="H733" s="2" t="s">
        <v>4</v>
      </c>
      <c r="K733" s="2" t="s">
        <v>1489</v>
      </c>
      <c r="L733" s="2"/>
      <c r="M733" s="2"/>
      <c r="N733" s="2">
        <v>178</v>
      </c>
      <c r="O733" s="7"/>
      <c r="P733" s="2">
        <f>COUNTA(Tabela1[[#This Row],[AFI]:[ICM]])</f>
        <v>2</v>
      </c>
    </row>
    <row r="734" spans="1:16">
      <c r="A734" s="1" t="s">
        <v>2018</v>
      </c>
      <c r="B734" s="2"/>
      <c r="C734" s="2"/>
      <c r="D734" s="1" t="s">
        <v>36</v>
      </c>
      <c r="E734" s="2">
        <v>1953</v>
      </c>
      <c r="F734" s="2" t="s">
        <v>280</v>
      </c>
      <c r="G734" s="1" t="s">
        <v>2019</v>
      </c>
      <c r="H734" s="2" t="s">
        <v>6</v>
      </c>
      <c r="K734" s="2" t="s">
        <v>1489</v>
      </c>
      <c r="L734" s="2"/>
      <c r="M734" s="2"/>
      <c r="N734" s="2"/>
      <c r="O734" s="2"/>
      <c r="P734" s="2">
        <f>COUNTA(Tabela1[[#This Row],[AFI]:[ICM]])</f>
        <v>1</v>
      </c>
    </row>
    <row r="735" spans="1:16">
      <c r="A735" s="1" t="s">
        <v>1028</v>
      </c>
      <c r="B735" s="2"/>
      <c r="C735" s="2"/>
      <c r="D735" s="1" t="s">
        <v>103</v>
      </c>
      <c r="E735" s="2">
        <v>1953</v>
      </c>
      <c r="F735" s="2" t="s">
        <v>371</v>
      </c>
      <c r="G735" s="1" t="s">
        <v>1029</v>
      </c>
      <c r="H735" s="2" t="s">
        <v>4</v>
      </c>
      <c r="L735" s="2"/>
      <c r="M735" s="2"/>
      <c r="N735" s="2">
        <v>218</v>
      </c>
      <c r="O735" s="2"/>
      <c r="P735" s="2">
        <f>COUNTA(Tabela1[[#This Row],[AFI]:[ICM]])</f>
        <v>1</v>
      </c>
    </row>
    <row r="736" spans="1:16">
      <c r="A736" s="1" t="s">
        <v>1663</v>
      </c>
      <c r="B736" s="2"/>
      <c r="C736" s="2"/>
      <c r="D736" s="1" t="s">
        <v>1665</v>
      </c>
      <c r="E736" s="2">
        <v>1953</v>
      </c>
      <c r="F736" s="2" t="s">
        <v>280</v>
      </c>
      <c r="G736" s="1" t="s">
        <v>1664</v>
      </c>
      <c r="H736" s="2" t="s">
        <v>1</v>
      </c>
      <c r="K736" s="2" t="s">
        <v>1489</v>
      </c>
      <c r="L736" s="2"/>
      <c r="M736" s="2"/>
      <c r="N736" s="2"/>
      <c r="O736" s="2"/>
      <c r="P736" s="2">
        <f>COUNTA(Tabela1[[#This Row],[AFI]:[ICM]])</f>
        <v>1</v>
      </c>
    </row>
    <row r="737" spans="1:16">
      <c r="A737" s="1" t="s">
        <v>1030</v>
      </c>
      <c r="B737" s="2"/>
      <c r="C737" s="2"/>
      <c r="D737" s="1" t="s">
        <v>92</v>
      </c>
      <c r="E737" s="2">
        <v>1953</v>
      </c>
      <c r="F737" s="2" t="s">
        <v>280</v>
      </c>
      <c r="G737" s="1" t="s">
        <v>1031</v>
      </c>
      <c r="H737" s="2" t="s">
        <v>11</v>
      </c>
      <c r="J737" s="2">
        <v>45</v>
      </c>
      <c r="K737" s="2" t="s">
        <v>1489</v>
      </c>
      <c r="L737" s="2"/>
      <c r="M737" s="2"/>
      <c r="N737" s="2"/>
      <c r="O737" s="2"/>
      <c r="P737" s="2">
        <f>COUNTA(Tabela1[[#This Row],[AFI]:[ICM]])</f>
        <v>2</v>
      </c>
    </row>
    <row r="738" spans="1:16">
      <c r="A738" s="1" t="s">
        <v>1032</v>
      </c>
      <c r="B738" s="2"/>
      <c r="C738" s="2"/>
      <c r="D738" s="1" t="s">
        <v>131</v>
      </c>
      <c r="E738" s="2">
        <v>1952</v>
      </c>
      <c r="F738" s="2" t="s">
        <v>280</v>
      </c>
      <c r="G738" s="1" t="s">
        <v>1033</v>
      </c>
      <c r="H738" s="2" t="s">
        <v>4</v>
      </c>
      <c r="K738" s="2" t="s">
        <v>1489</v>
      </c>
      <c r="L738" s="2"/>
      <c r="M738" s="2"/>
      <c r="N738" s="2"/>
      <c r="O738" s="2"/>
      <c r="P738" s="2">
        <f>COUNTA(Tabela1[[#This Row],[AFI]:[ICM]])</f>
        <v>1</v>
      </c>
    </row>
    <row r="739" spans="1:16">
      <c r="A739" s="1" t="s">
        <v>1034</v>
      </c>
      <c r="B739" s="2"/>
      <c r="C739" s="2"/>
      <c r="D739" s="1" t="s">
        <v>1258</v>
      </c>
      <c r="E739" s="2">
        <v>1952</v>
      </c>
      <c r="F739" s="2" t="s">
        <v>280</v>
      </c>
      <c r="G739" s="1" t="s">
        <v>1035</v>
      </c>
      <c r="H739" s="2" t="s">
        <v>11</v>
      </c>
      <c r="J739" s="2">
        <v>27</v>
      </c>
      <c r="K739" s="2" t="s">
        <v>1489</v>
      </c>
      <c r="L739" s="2"/>
      <c r="M739" s="2"/>
      <c r="N739" s="2"/>
      <c r="O739" s="2"/>
      <c r="P739" s="2">
        <f>COUNTA(Tabela1[[#This Row],[AFI]:[ICM]])</f>
        <v>2</v>
      </c>
    </row>
    <row r="740" spans="1:16">
      <c r="A740" s="1" t="s">
        <v>1198</v>
      </c>
      <c r="B740" s="2"/>
      <c r="C740" s="2"/>
      <c r="D740" s="1" t="s">
        <v>1255</v>
      </c>
      <c r="E740" s="2">
        <v>1952</v>
      </c>
      <c r="F740" s="2" t="s">
        <v>280</v>
      </c>
      <c r="G740" s="1" t="s">
        <v>1229</v>
      </c>
      <c r="H740" s="2" t="s">
        <v>4</v>
      </c>
      <c r="L740" s="2">
        <v>1953</v>
      </c>
      <c r="M740" s="7">
        <v>1953</v>
      </c>
      <c r="N740" s="2"/>
      <c r="O740" s="2"/>
      <c r="P740" s="2">
        <f>COUNTA(Tabela1[[#This Row],[AFI]:[ICM]])</f>
        <v>2</v>
      </c>
    </row>
    <row r="741" spans="1:16">
      <c r="A741" s="1" t="s">
        <v>1036</v>
      </c>
      <c r="B741" s="2"/>
      <c r="C741" s="2"/>
      <c r="D741" s="1" t="s">
        <v>91</v>
      </c>
      <c r="E741" s="2">
        <v>1952</v>
      </c>
      <c r="F741" s="2" t="s">
        <v>280</v>
      </c>
      <c r="G741" s="1" t="s">
        <v>1036</v>
      </c>
      <c r="H741" s="2" t="s">
        <v>1</v>
      </c>
      <c r="K741" s="2" t="s">
        <v>1489</v>
      </c>
      <c r="L741" s="2"/>
      <c r="M741" s="7"/>
      <c r="N741" s="2"/>
      <c r="O741" s="2"/>
      <c r="P741" s="2">
        <f>COUNTA(Tabela1[[#This Row],[AFI]:[ICM]])</f>
        <v>1</v>
      </c>
    </row>
    <row r="742" spans="1:16">
      <c r="A742" s="1" t="s">
        <v>1431</v>
      </c>
      <c r="B742" s="2"/>
      <c r="C742" s="2"/>
      <c r="D742" s="1" t="s">
        <v>14</v>
      </c>
      <c r="E742" s="2">
        <v>1952</v>
      </c>
      <c r="F742" s="2" t="s">
        <v>333</v>
      </c>
      <c r="G742" s="1" t="s">
        <v>1522</v>
      </c>
      <c r="H742" s="2" t="s">
        <v>4</v>
      </c>
      <c r="L742" s="2"/>
      <c r="M742" s="2"/>
      <c r="N742" s="2">
        <v>108</v>
      </c>
      <c r="O742" s="2"/>
      <c r="P742" s="2">
        <f>COUNTA(Tabela1[[#This Row],[AFI]:[ICM]])</f>
        <v>1</v>
      </c>
    </row>
    <row r="743" spans="1:16">
      <c r="A743" s="1" t="s">
        <v>1686</v>
      </c>
      <c r="B743" s="2"/>
      <c r="C743" s="2"/>
      <c r="D743" s="1" t="s">
        <v>36</v>
      </c>
      <c r="E743" s="2">
        <v>1951</v>
      </c>
      <c r="F743" s="2" t="s">
        <v>280</v>
      </c>
      <c r="G743" s="1" t="s">
        <v>1687</v>
      </c>
      <c r="H743" s="2" t="s">
        <v>4</v>
      </c>
      <c r="L743" s="2"/>
      <c r="M743" s="2"/>
      <c r="N743" s="2"/>
      <c r="O743" s="2"/>
      <c r="P743" s="2">
        <f>COUNTA(Tabela1[[#This Row],[AFI]:[ICM]])</f>
        <v>0</v>
      </c>
    </row>
    <row r="744" spans="1:16">
      <c r="A744" s="1" t="s">
        <v>1037</v>
      </c>
      <c r="B744" s="2"/>
      <c r="C744" s="2"/>
      <c r="D744" s="1" t="s">
        <v>86</v>
      </c>
      <c r="E744" s="2">
        <v>1951</v>
      </c>
      <c r="F744" s="2" t="s">
        <v>280</v>
      </c>
      <c r="G744" s="1" t="s">
        <v>1147</v>
      </c>
      <c r="H744" s="2" t="s">
        <v>7</v>
      </c>
      <c r="J744" s="2">
        <v>5</v>
      </c>
      <c r="K744" s="2" t="s">
        <v>1489</v>
      </c>
      <c r="L744" s="2"/>
      <c r="M744" s="2"/>
      <c r="N744" s="2">
        <v>102</v>
      </c>
      <c r="O744" s="2"/>
      <c r="P744" s="7">
        <f>COUNTA(Tabela1[[#This Row],[AFI]:[ICM]])</f>
        <v>3</v>
      </c>
    </row>
    <row r="745" spans="1:16">
      <c r="A745" s="1" t="s">
        <v>1038</v>
      </c>
      <c r="B745" s="2"/>
      <c r="C745" s="2"/>
      <c r="D745" s="1" t="s">
        <v>221</v>
      </c>
      <c r="E745" s="2">
        <v>1951</v>
      </c>
      <c r="F745" s="2" t="s">
        <v>280</v>
      </c>
      <c r="G745" s="1" t="s">
        <v>1039</v>
      </c>
      <c r="H745" s="2" t="s">
        <v>5</v>
      </c>
      <c r="K745" s="2" t="s">
        <v>1489</v>
      </c>
      <c r="L745" s="2"/>
      <c r="M745" s="2"/>
      <c r="N745" s="2"/>
      <c r="O745" s="2"/>
      <c r="P745" s="2">
        <f>COUNTA(Tabela1[[#This Row],[AFI]:[ICM]])</f>
        <v>1</v>
      </c>
    </row>
    <row r="746" spans="1:16">
      <c r="A746" s="1" t="s">
        <v>1808</v>
      </c>
      <c r="B746" s="2"/>
      <c r="C746" s="2"/>
      <c r="D746" s="1" t="s">
        <v>104</v>
      </c>
      <c r="E746" s="2">
        <v>1951</v>
      </c>
      <c r="F746" s="2" t="s">
        <v>280</v>
      </c>
      <c r="G746" s="1" t="s">
        <v>1809</v>
      </c>
      <c r="H746" s="2" t="s">
        <v>4</v>
      </c>
      <c r="L746" s="2"/>
      <c r="M746" s="7"/>
      <c r="N746" s="2"/>
      <c r="O746" s="7"/>
      <c r="P746" s="2">
        <f>COUNTA(Tabela1[[#This Row],[AFI]:[ICM]])</f>
        <v>0</v>
      </c>
    </row>
    <row r="747" spans="1:16">
      <c r="A747" s="1" t="s">
        <v>1040</v>
      </c>
      <c r="B747" s="2"/>
      <c r="C747" s="2"/>
      <c r="D747" s="1" t="s">
        <v>21</v>
      </c>
      <c r="E747" s="2">
        <v>1951</v>
      </c>
      <c r="F747" s="2" t="s">
        <v>280</v>
      </c>
      <c r="G747" s="1" t="s">
        <v>1041</v>
      </c>
      <c r="H747" s="2" t="s">
        <v>9</v>
      </c>
      <c r="K747" s="2" t="s">
        <v>1489</v>
      </c>
      <c r="L747" s="2"/>
      <c r="M747" s="2"/>
      <c r="N747" s="2"/>
      <c r="O747" s="2"/>
      <c r="P747" s="2">
        <f>COUNTA(Tabela1[[#This Row],[AFI]:[ICM]])</f>
        <v>1</v>
      </c>
    </row>
    <row r="748" spans="1:16">
      <c r="A748" s="1" t="s">
        <v>1197</v>
      </c>
      <c r="B748" s="2"/>
      <c r="C748" s="2"/>
      <c r="D748" s="1" t="s">
        <v>1254</v>
      </c>
      <c r="E748" s="2">
        <v>1951</v>
      </c>
      <c r="F748" s="2" t="s">
        <v>280</v>
      </c>
      <c r="G748" s="1" t="s">
        <v>1228</v>
      </c>
      <c r="H748" s="2" t="s">
        <v>7</v>
      </c>
      <c r="L748" s="2">
        <v>1952</v>
      </c>
      <c r="M748" s="2"/>
      <c r="N748" s="2"/>
      <c r="O748" s="2"/>
      <c r="P748" s="2">
        <f>COUNTA(Tabela1[[#This Row],[AFI]:[ICM]])</f>
        <v>1</v>
      </c>
    </row>
    <row r="749" spans="1:16">
      <c r="A749" s="1" t="s">
        <v>1849</v>
      </c>
      <c r="B749" s="2"/>
      <c r="C749" s="2"/>
      <c r="D749" s="1" t="s">
        <v>1254</v>
      </c>
      <c r="E749" s="2">
        <v>1951</v>
      </c>
      <c r="F749" s="2" t="s">
        <v>280</v>
      </c>
      <c r="G749" s="1" t="s">
        <v>1850</v>
      </c>
      <c r="H749" s="2" t="s">
        <v>7</v>
      </c>
      <c r="L749" s="2"/>
      <c r="M749" s="2"/>
      <c r="N749" s="2"/>
      <c r="O749" s="2"/>
      <c r="P749" s="2">
        <f>COUNTA(Tabela1[[#This Row],[AFI]:[ICM]])</f>
        <v>0</v>
      </c>
    </row>
    <row r="750" spans="1:16">
      <c r="A750" s="1" t="s">
        <v>1042</v>
      </c>
      <c r="B750" s="2"/>
      <c r="C750" s="2"/>
      <c r="D750" s="1" t="s">
        <v>92</v>
      </c>
      <c r="E750" s="2">
        <v>1951</v>
      </c>
      <c r="F750" s="2" t="s">
        <v>280</v>
      </c>
      <c r="G750" s="1" t="s">
        <v>1043</v>
      </c>
      <c r="H750" s="2" t="s">
        <v>4</v>
      </c>
      <c r="K750" s="2" t="s">
        <v>1489</v>
      </c>
      <c r="L750" s="2"/>
      <c r="M750" s="7">
        <v>1952</v>
      </c>
      <c r="N750" s="2"/>
      <c r="O750" s="7"/>
      <c r="P750" s="2">
        <f>COUNTA(Tabela1[[#This Row],[AFI]:[ICM]])</f>
        <v>2</v>
      </c>
    </row>
    <row r="751" spans="1:16">
      <c r="A751" s="1" t="s">
        <v>1044</v>
      </c>
      <c r="B751" s="2"/>
      <c r="C751" s="2"/>
      <c r="D751" s="1" t="s">
        <v>132</v>
      </c>
      <c r="E751" s="2">
        <v>1951</v>
      </c>
      <c r="F751" s="2" t="s">
        <v>280</v>
      </c>
      <c r="G751" s="1" t="s">
        <v>1045</v>
      </c>
      <c r="H751" s="2" t="s">
        <v>4</v>
      </c>
      <c r="J751" s="2">
        <v>65</v>
      </c>
      <c r="K751" s="2" t="s">
        <v>1488</v>
      </c>
      <c r="L751" s="2"/>
      <c r="M751" s="2"/>
      <c r="N751" s="2"/>
      <c r="O751" s="2"/>
      <c r="P751" s="2">
        <f>COUNTA(Tabela1[[#This Row],[AFI]:[ICM]])</f>
        <v>2</v>
      </c>
    </row>
    <row r="752" spans="1:16">
      <c r="A752" s="1" t="s">
        <v>1046</v>
      </c>
      <c r="B752" s="2"/>
      <c r="C752" s="2"/>
      <c r="D752" s="1" t="s">
        <v>72</v>
      </c>
      <c r="E752" s="2">
        <v>1951</v>
      </c>
      <c r="F752" s="2" t="s">
        <v>280</v>
      </c>
      <c r="G752" s="31" t="s">
        <v>1138</v>
      </c>
      <c r="H752" s="2" t="s">
        <v>4</v>
      </c>
      <c r="J752" s="2">
        <v>47</v>
      </c>
      <c r="K752" s="2" t="s">
        <v>1488</v>
      </c>
      <c r="L752" s="2"/>
      <c r="M752" s="2"/>
      <c r="N752" s="2"/>
      <c r="O752" s="2"/>
      <c r="P752" s="2">
        <f>COUNTA(Tabela1[[#This Row],[AFI]:[ICM]])</f>
        <v>2</v>
      </c>
    </row>
    <row r="753" spans="1:16">
      <c r="A753" s="1" t="s">
        <v>1100</v>
      </c>
      <c r="B753" s="2"/>
      <c r="C753" s="2"/>
      <c r="D753" s="1" t="s">
        <v>1300</v>
      </c>
      <c r="E753" s="2">
        <v>1950</v>
      </c>
      <c r="F753" s="2" t="s">
        <v>280</v>
      </c>
      <c r="G753" s="1" t="s">
        <v>1278</v>
      </c>
      <c r="H753" s="2" t="s">
        <v>4</v>
      </c>
      <c r="L753" s="2">
        <v>1950</v>
      </c>
      <c r="M753" s="2">
        <v>1950</v>
      </c>
      <c r="N753" s="2"/>
      <c r="O753" s="2"/>
      <c r="P753" s="2">
        <f>COUNTA(Tabela1[[#This Row],[AFI]:[ICM]])</f>
        <v>2</v>
      </c>
    </row>
    <row r="754" spans="1:16">
      <c r="A754" s="1" t="s">
        <v>1047</v>
      </c>
      <c r="B754" s="2"/>
      <c r="C754" s="2"/>
      <c r="D754" s="1" t="s">
        <v>141</v>
      </c>
      <c r="E754" s="2">
        <v>1950</v>
      </c>
      <c r="F754" s="2" t="s">
        <v>280</v>
      </c>
      <c r="G754" s="1" t="s">
        <v>1048</v>
      </c>
      <c r="H754" s="2" t="s">
        <v>4</v>
      </c>
      <c r="J754" s="2">
        <v>28</v>
      </c>
      <c r="K754" s="2" t="s">
        <v>1488</v>
      </c>
      <c r="L754" s="2">
        <v>1951</v>
      </c>
      <c r="M754" s="2"/>
      <c r="N754" s="2">
        <v>138</v>
      </c>
      <c r="O754" s="2"/>
      <c r="P754" s="2">
        <f>COUNTA(Tabela1[[#This Row],[AFI]:[ICM]])</f>
        <v>4</v>
      </c>
    </row>
    <row r="755" spans="1:16">
      <c r="A755" s="1" t="s">
        <v>1049</v>
      </c>
      <c r="B755" s="2"/>
      <c r="C755" s="2"/>
      <c r="D755" s="1" t="s">
        <v>36</v>
      </c>
      <c r="E755" s="2">
        <v>1950</v>
      </c>
      <c r="F755" s="2" t="s">
        <v>280</v>
      </c>
      <c r="G755" s="1" t="s">
        <v>1274</v>
      </c>
      <c r="H755" s="2" t="s">
        <v>4</v>
      </c>
      <c r="J755" s="2">
        <v>16</v>
      </c>
      <c r="K755" s="2" t="s">
        <v>1488</v>
      </c>
      <c r="L755" s="2"/>
      <c r="M755" s="2">
        <v>1951</v>
      </c>
      <c r="N755" s="2">
        <v>65</v>
      </c>
      <c r="O755" s="2"/>
      <c r="P755" s="2">
        <f>COUNTA(Tabela1[[#This Row],[AFI]:[ICM]])</f>
        <v>4</v>
      </c>
    </row>
    <row r="756" spans="1:16">
      <c r="A756" s="1" t="s">
        <v>1817</v>
      </c>
      <c r="B756" s="2"/>
      <c r="C756" s="2"/>
      <c r="D756" s="1" t="s">
        <v>162</v>
      </c>
      <c r="E756" s="2">
        <v>1950</v>
      </c>
      <c r="F756" s="2" t="s">
        <v>439</v>
      </c>
      <c r="G756" s="1" t="s">
        <v>1818</v>
      </c>
      <c r="H756" s="2" t="s">
        <v>4</v>
      </c>
      <c r="L756" s="2"/>
      <c r="M756" s="7"/>
      <c r="N756" s="2"/>
      <c r="O756" s="2"/>
      <c r="P756" s="2">
        <f>COUNTA(Tabela1[[#This Row],[AFI]:[ICM]])</f>
        <v>0</v>
      </c>
    </row>
    <row r="757" spans="1:16">
      <c r="A757" s="1" t="s">
        <v>1050</v>
      </c>
      <c r="B757" s="2"/>
      <c r="C757" s="2"/>
      <c r="D757" s="1" t="s">
        <v>14</v>
      </c>
      <c r="E757" s="2">
        <v>1950</v>
      </c>
      <c r="F757" s="2" t="s">
        <v>280</v>
      </c>
      <c r="G757" s="1" t="s">
        <v>1473</v>
      </c>
      <c r="H757" s="2" t="s">
        <v>4</v>
      </c>
      <c r="K757" s="2" t="s">
        <v>1489</v>
      </c>
      <c r="L757" s="2"/>
      <c r="M757" s="2"/>
      <c r="N757" s="2">
        <v>127</v>
      </c>
      <c r="O757" s="2"/>
      <c r="P757" s="2">
        <f>COUNTA(Tabela1[[#This Row],[AFI]:[ICM]])</f>
        <v>2</v>
      </c>
    </row>
    <row r="758" spans="1:16">
      <c r="A758" s="1" t="s">
        <v>1051</v>
      </c>
      <c r="B758" s="2"/>
      <c r="C758" s="2"/>
      <c r="D758" s="1" t="s">
        <v>224</v>
      </c>
      <c r="E758" s="2">
        <v>1950</v>
      </c>
      <c r="F758" s="2" t="s">
        <v>338</v>
      </c>
      <c r="G758" s="1" t="s">
        <v>1051</v>
      </c>
      <c r="H758" s="2" t="s">
        <v>4</v>
      </c>
      <c r="K758" s="2" t="s">
        <v>1489</v>
      </c>
      <c r="L758" s="2"/>
      <c r="M758" s="2"/>
      <c r="N758" s="2"/>
      <c r="O758" s="2"/>
      <c r="P758" s="2">
        <f>COUNTA(Tabela1[[#This Row],[AFI]:[ICM]])</f>
        <v>1</v>
      </c>
    </row>
    <row r="759" spans="1:16">
      <c r="A759" s="1" t="s">
        <v>1403</v>
      </c>
      <c r="B759" s="2"/>
      <c r="C759" s="2"/>
      <c r="D759" s="1" t="s">
        <v>46</v>
      </c>
      <c r="E759" s="2">
        <v>1949</v>
      </c>
      <c r="F759" s="2" t="s">
        <v>280</v>
      </c>
      <c r="G759" s="1" t="s">
        <v>1519</v>
      </c>
      <c r="H759" s="2" t="s">
        <v>4</v>
      </c>
      <c r="L759" s="2"/>
      <c r="M759" s="2"/>
      <c r="N759" s="2">
        <v>179</v>
      </c>
      <c r="O759" s="2"/>
      <c r="P759" s="2">
        <f>COUNTA(Tabela1[[#This Row],[AFI]:[ICM]])</f>
        <v>1</v>
      </c>
    </row>
    <row r="760" spans="1:16">
      <c r="A760" s="1" t="s">
        <v>1052</v>
      </c>
      <c r="B760" s="2"/>
      <c r="C760" s="2"/>
      <c r="D760" s="1" t="s">
        <v>46</v>
      </c>
      <c r="E760" s="2">
        <v>1949</v>
      </c>
      <c r="F760" s="2" t="s">
        <v>323</v>
      </c>
      <c r="G760" s="1" t="s">
        <v>1053</v>
      </c>
      <c r="H760" s="2" t="s">
        <v>9</v>
      </c>
      <c r="K760" s="2" t="s">
        <v>1489</v>
      </c>
      <c r="L760" s="2"/>
      <c r="M760" s="7"/>
      <c r="N760" s="2"/>
      <c r="O760" s="2"/>
      <c r="P760" s="2">
        <f>COUNTA(Tabela1[[#This Row],[AFI]:[ICM]])</f>
        <v>1</v>
      </c>
    </row>
    <row r="761" spans="1:16">
      <c r="A761" s="1" t="s">
        <v>1054</v>
      </c>
      <c r="B761" s="2"/>
      <c r="C761" s="2"/>
      <c r="D761" s="1" t="s">
        <v>152</v>
      </c>
      <c r="E761" s="2">
        <v>1948</v>
      </c>
      <c r="F761" s="2" t="s">
        <v>280</v>
      </c>
      <c r="G761" s="1" t="s">
        <v>1054</v>
      </c>
      <c r="H761" s="2" t="s">
        <v>4</v>
      </c>
      <c r="K761" s="2" t="s">
        <v>1488</v>
      </c>
      <c r="L761" s="2">
        <v>1949</v>
      </c>
      <c r="M761" s="2"/>
      <c r="N761" s="2"/>
      <c r="O761" s="7"/>
      <c r="P761" s="2">
        <f>COUNTA(Tabela1[[#This Row],[AFI]:[ICM]])</f>
        <v>2</v>
      </c>
    </row>
    <row r="762" spans="1:16">
      <c r="A762" s="1" t="s">
        <v>1277</v>
      </c>
      <c r="B762" s="2"/>
      <c r="C762" s="2"/>
      <c r="D762" s="1" t="s">
        <v>1299</v>
      </c>
      <c r="E762" s="2">
        <v>1948</v>
      </c>
      <c r="F762" s="2" t="s">
        <v>280</v>
      </c>
      <c r="G762" s="1" t="s">
        <v>1277</v>
      </c>
      <c r="H762" s="2" t="s">
        <v>4</v>
      </c>
      <c r="L762" s="2"/>
      <c r="M762" s="2">
        <v>1949</v>
      </c>
      <c r="N762" s="2"/>
      <c r="O762" s="2"/>
      <c r="P762" s="2">
        <f>COUNTA(Tabela1[[#This Row],[AFI]:[ICM]])</f>
        <v>1</v>
      </c>
    </row>
    <row r="763" spans="1:16">
      <c r="A763" s="1" t="s">
        <v>1333</v>
      </c>
      <c r="B763" s="2"/>
      <c r="C763" s="2"/>
      <c r="D763" s="1" t="s">
        <v>261</v>
      </c>
      <c r="E763" s="2">
        <v>1948</v>
      </c>
      <c r="F763" s="2" t="s">
        <v>338</v>
      </c>
      <c r="G763" s="1" t="s">
        <v>1469</v>
      </c>
      <c r="H763" s="2" t="s">
        <v>4</v>
      </c>
      <c r="K763" s="2" t="s">
        <v>1488</v>
      </c>
      <c r="L763" s="2"/>
      <c r="M763" s="2"/>
      <c r="N763" s="2">
        <v>100</v>
      </c>
      <c r="O763" s="2"/>
      <c r="P763" s="2">
        <f>COUNTA(Tabela1[[#This Row],[AFI]:[ICM]])</f>
        <v>2</v>
      </c>
    </row>
    <row r="764" spans="1:16">
      <c r="A764" s="1" t="s">
        <v>1055</v>
      </c>
      <c r="B764" s="2"/>
      <c r="C764" s="2"/>
      <c r="D764" s="1" t="s">
        <v>132</v>
      </c>
      <c r="E764" s="2">
        <v>1948</v>
      </c>
      <c r="F764" s="2" t="s">
        <v>280</v>
      </c>
      <c r="G764" s="1" t="s">
        <v>1152</v>
      </c>
      <c r="H764" s="2" t="s">
        <v>11</v>
      </c>
      <c r="J764" s="2">
        <v>38</v>
      </c>
      <c r="K764" s="2" t="s">
        <v>1488</v>
      </c>
      <c r="L764" s="2"/>
      <c r="M764" s="2">
        <v>1949</v>
      </c>
      <c r="N764" s="2">
        <v>150</v>
      </c>
      <c r="O764" s="2"/>
      <c r="P764" s="2">
        <f>COUNTA(Tabela1[[#This Row],[AFI]:[ICM]])</f>
        <v>4</v>
      </c>
    </row>
    <row r="765" spans="1:16">
      <c r="A765" s="1" t="s">
        <v>2020</v>
      </c>
      <c r="B765" s="2"/>
      <c r="C765" s="2"/>
      <c r="D765" s="1" t="s">
        <v>91</v>
      </c>
      <c r="E765" s="2">
        <v>1948</v>
      </c>
      <c r="F765" s="2" t="s">
        <v>280</v>
      </c>
      <c r="G765" s="1" t="s">
        <v>2021</v>
      </c>
      <c r="H765" s="2" t="s">
        <v>1</v>
      </c>
      <c r="L765" s="2"/>
      <c r="M765" s="7"/>
      <c r="N765" s="2"/>
      <c r="O765" s="2"/>
      <c r="P765" s="2">
        <f>COUNTA(Tabela1[[#This Row],[AFI]:[ICM]])</f>
        <v>0</v>
      </c>
    </row>
    <row r="766" spans="1:16">
      <c r="A766" s="1" t="s">
        <v>1196</v>
      </c>
      <c r="B766" s="2"/>
      <c r="C766" s="2"/>
      <c r="D766" s="1" t="s">
        <v>72</v>
      </c>
      <c r="E766" s="2">
        <v>1947</v>
      </c>
      <c r="F766" s="2" t="s">
        <v>280</v>
      </c>
      <c r="G766" s="1" t="s">
        <v>1227</v>
      </c>
      <c r="H766" s="2" t="s">
        <v>4</v>
      </c>
      <c r="L766" s="2">
        <v>1948</v>
      </c>
      <c r="M766" s="2">
        <v>1948</v>
      </c>
      <c r="N766" s="2"/>
      <c r="O766" s="2"/>
      <c r="P766" s="2">
        <f>COUNTA(Tabela1[[#This Row],[AFI]:[ICM]])</f>
        <v>2</v>
      </c>
    </row>
    <row r="767" spans="1:16">
      <c r="A767" s="1" t="s">
        <v>1669</v>
      </c>
      <c r="B767" s="2"/>
      <c r="C767" s="2"/>
      <c r="D767" s="1" t="s">
        <v>1670</v>
      </c>
      <c r="E767" s="2">
        <v>1947</v>
      </c>
      <c r="F767" s="2" t="s">
        <v>280</v>
      </c>
      <c r="G767" s="1" t="s">
        <v>1671</v>
      </c>
      <c r="H767" s="2" t="s">
        <v>4</v>
      </c>
      <c r="K767" s="2" t="s">
        <v>1489</v>
      </c>
      <c r="L767" s="2"/>
      <c r="M767" s="7"/>
      <c r="N767" s="2"/>
      <c r="O767" s="7"/>
      <c r="P767" s="2">
        <f>COUNTA(Tabela1[[#This Row],[AFI]:[ICM]])</f>
        <v>1</v>
      </c>
    </row>
    <row r="768" spans="1:16">
      <c r="A768" s="1" t="s">
        <v>1821</v>
      </c>
      <c r="B768" s="2"/>
      <c r="C768" s="2"/>
      <c r="D768" s="1" t="s">
        <v>1822</v>
      </c>
      <c r="E768" s="2">
        <v>1947</v>
      </c>
      <c r="F768" s="2" t="s">
        <v>280</v>
      </c>
      <c r="G768" s="1" t="s">
        <v>1823</v>
      </c>
      <c r="H768" s="2" t="s">
        <v>4</v>
      </c>
      <c r="K768" s="2" t="s">
        <v>1489</v>
      </c>
      <c r="L768" s="2"/>
      <c r="M768" s="7"/>
      <c r="N768" s="2"/>
      <c r="O768" s="2"/>
      <c r="P768" s="2">
        <f>COUNTA(Tabela1[[#This Row],[AFI]:[ICM]])</f>
        <v>1</v>
      </c>
    </row>
    <row r="769" spans="1:16">
      <c r="A769" s="1" t="s">
        <v>1675</v>
      </c>
      <c r="B769" s="2"/>
      <c r="C769" s="2"/>
      <c r="D769" s="1" t="s">
        <v>104</v>
      </c>
      <c r="E769" s="2">
        <v>1946</v>
      </c>
      <c r="F769" s="2" t="s">
        <v>280</v>
      </c>
      <c r="G769" s="31" t="s">
        <v>1676</v>
      </c>
      <c r="H769" s="2" t="s">
        <v>4</v>
      </c>
      <c r="L769" s="2"/>
      <c r="M769" s="2"/>
      <c r="N769" s="2"/>
      <c r="O769" s="2"/>
      <c r="P769" s="2">
        <f>COUNTA(Tabela1[[#This Row],[AFI]:[ICM]])</f>
        <v>0</v>
      </c>
    </row>
    <row r="770" spans="1:16">
      <c r="A770" s="1" t="s">
        <v>1056</v>
      </c>
      <c r="B770" s="2"/>
      <c r="C770" s="2"/>
      <c r="D770" s="1" t="s">
        <v>81</v>
      </c>
      <c r="E770" s="7">
        <v>1946</v>
      </c>
      <c r="F770" s="2" t="s">
        <v>280</v>
      </c>
      <c r="G770" s="31" t="s">
        <v>1057</v>
      </c>
      <c r="H770" s="2" t="s">
        <v>4</v>
      </c>
      <c r="J770" s="2">
        <v>20</v>
      </c>
      <c r="L770" s="2"/>
      <c r="M770" s="2"/>
      <c r="N770" s="2">
        <v>24</v>
      </c>
      <c r="O770" s="2"/>
      <c r="P770" s="2">
        <f>COUNTA(Tabela1[[#This Row],[AFI]:[ICM]])</f>
        <v>2</v>
      </c>
    </row>
    <row r="771" spans="1:16">
      <c r="A771" s="1" t="s">
        <v>2022</v>
      </c>
      <c r="B771" s="2"/>
      <c r="C771" s="2"/>
      <c r="D771" s="1" t="s">
        <v>2023</v>
      </c>
      <c r="E771" s="2">
        <v>1946</v>
      </c>
      <c r="F771" s="2" t="s">
        <v>280</v>
      </c>
      <c r="G771" s="1" t="s">
        <v>2022</v>
      </c>
      <c r="H771" s="2" t="s">
        <v>4</v>
      </c>
      <c r="L771" s="2"/>
      <c r="M771" s="2"/>
      <c r="N771" s="2"/>
      <c r="O771" s="2"/>
      <c r="P771" s="2">
        <f>COUNTA(Tabela1[[#This Row],[AFI]:[ICM]])</f>
        <v>0</v>
      </c>
    </row>
    <row r="772" spans="1:16">
      <c r="A772" s="1" t="s">
        <v>1058</v>
      </c>
      <c r="B772" s="2"/>
      <c r="C772" s="2"/>
      <c r="D772" s="1" t="s">
        <v>21</v>
      </c>
      <c r="E772" s="2">
        <v>1946</v>
      </c>
      <c r="F772" s="2" t="s">
        <v>280</v>
      </c>
      <c r="G772" s="1" t="s">
        <v>1059</v>
      </c>
      <c r="H772" s="2" t="s">
        <v>4</v>
      </c>
      <c r="K772" s="2" t="s">
        <v>1488</v>
      </c>
      <c r="L772" s="2"/>
      <c r="M772" s="2"/>
      <c r="N772" s="2"/>
      <c r="O772" s="2"/>
      <c r="P772" s="7">
        <f>COUNTA(Tabela1[[#This Row],[AFI]:[ICM]])</f>
        <v>1</v>
      </c>
    </row>
    <row r="773" spans="1:16">
      <c r="A773" s="1" t="s">
        <v>2134</v>
      </c>
      <c r="B773" s="2"/>
      <c r="C773" s="2"/>
      <c r="D773" s="1" t="s">
        <v>247</v>
      </c>
      <c r="E773" s="2">
        <v>1946</v>
      </c>
      <c r="F773" s="2" t="s">
        <v>280</v>
      </c>
      <c r="G773" s="1" t="s">
        <v>739</v>
      </c>
      <c r="H773" s="2" t="s">
        <v>4</v>
      </c>
      <c r="L773" s="2"/>
      <c r="M773" s="2"/>
      <c r="N773" s="2"/>
      <c r="O773" s="2"/>
      <c r="P773" s="2">
        <f>COUNTA(Tabela1[[#This Row],[AFI]:[ICM]])</f>
        <v>0</v>
      </c>
    </row>
    <row r="774" spans="1:16">
      <c r="A774" s="1" t="s">
        <v>1672</v>
      </c>
      <c r="B774" s="2"/>
      <c r="C774" s="2"/>
      <c r="D774" s="1" t="s">
        <v>1674</v>
      </c>
      <c r="E774" s="2">
        <v>1946</v>
      </c>
      <c r="F774" s="2" t="s">
        <v>280</v>
      </c>
      <c r="G774" s="1" t="s">
        <v>1673</v>
      </c>
      <c r="H774" s="2" t="s">
        <v>8</v>
      </c>
      <c r="K774" s="2" t="s">
        <v>1489</v>
      </c>
      <c r="L774" s="2"/>
      <c r="M774" s="2"/>
      <c r="N774" s="2"/>
      <c r="O774" s="7"/>
      <c r="P774" s="2">
        <f>COUNTA(Tabela1[[#This Row],[AFI]:[ICM]])</f>
        <v>1</v>
      </c>
    </row>
    <row r="775" spans="1:16">
      <c r="A775" s="1" t="s">
        <v>1060</v>
      </c>
      <c r="B775" s="2"/>
      <c r="C775" s="2"/>
      <c r="D775" s="1" t="s">
        <v>266</v>
      </c>
      <c r="E775" s="2">
        <v>1946</v>
      </c>
      <c r="F775" s="2" t="s">
        <v>280</v>
      </c>
      <c r="G775" s="1" t="s">
        <v>1160</v>
      </c>
      <c r="H775" s="2" t="s">
        <v>4</v>
      </c>
      <c r="J775" s="2">
        <v>37</v>
      </c>
      <c r="K775" s="2" t="s">
        <v>1488</v>
      </c>
      <c r="L775" s="2">
        <v>1947</v>
      </c>
      <c r="M775" s="2">
        <v>1947</v>
      </c>
      <c r="N775" s="2"/>
      <c r="O775" s="2"/>
      <c r="P775" s="2">
        <f>COUNTA(Tabela1[[#This Row],[AFI]:[ICM]])</f>
        <v>4</v>
      </c>
    </row>
    <row r="776" spans="1:16">
      <c r="A776" s="1" t="s">
        <v>1727</v>
      </c>
      <c r="B776" s="2"/>
      <c r="C776" s="2"/>
      <c r="D776" s="1" t="s">
        <v>1728</v>
      </c>
      <c r="E776" s="2">
        <v>1945</v>
      </c>
      <c r="F776" s="2" t="s">
        <v>371</v>
      </c>
      <c r="G776" s="1" t="s">
        <v>1729</v>
      </c>
      <c r="H776" s="2" t="s">
        <v>4</v>
      </c>
      <c r="L776" s="2"/>
      <c r="M776" s="7"/>
      <c r="N776" s="2"/>
      <c r="O776" s="2"/>
      <c r="P776" s="2">
        <f>COUNTA(Tabela1[[#This Row],[AFI]:[ICM]])</f>
        <v>0</v>
      </c>
    </row>
    <row r="777" spans="1:16">
      <c r="A777" s="1" t="s">
        <v>1180</v>
      </c>
      <c r="B777" s="2"/>
      <c r="C777" s="2"/>
      <c r="D777" s="1" t="s">
        <v>36</v>
      </c>
      <c r="E777" s="2">
        <v>1945</v>
      </c>
      <c r="F777" s="2" t="s">
        <v>280</v>
      </c>
      <c r="G777" s="31" t="s">
        <v>1061</v>
      </c>
      <c r="H777" s="2" t="s">
        <v>4</v>
      </c>
      <c r="K777" s="2" t="s">
        <v>1489</v>
      </c>
      <c r="L777" s="2">
        <v>1946</v>
      </c>
      <c r="M777" s="2">
        <v>1946</v>
      </c>
      <c r="N777" s="2"/>
      <c r="O777" s="2"/>
      <c r="P777" s="2">
        <f>COUNTA(Tabela1[[#This Row],[AFI]:[ICM]])</f>
        <v>3</v>
      </c>
    </row>
    <row r="778" spans="1:16">
      <c r="A778" s="1" t="s">
        <v>1062</v>
      </c>
      <c r="B778" s="2"/>
      <c r="C778" s="2"/>
      <c r="D778" s="1" t="s">
        <v>224</v>
      </c>
      <c r="E778" s="2">
        <v>1945</v>
      </c>
      <c r="F778" s="2" t="s">
        <v>338</v>
      </c>
      <c r="G778" s="1" t="s">
        <v>1475</v>
      </c>
      <c r="H778" s="2" t="s">
        <v>4</v>
      </c>
      <c r="K778" s="2" t="s">
        <v>1488</v>
      </c>
      <c r="L778" s="2"/>
      <c r="M778" s="2"/>
      <c r="N778" s="2"/>
      <c r="O778" s="2"/>
      <c r="P778" s="2">
        <f>COUNTA(Tabela1[[#This Row],[AFI]:[ICM]])</f>
        <v>1</v>
      </c>
    </row>
    <row r="779" spans="1:16">
      <c r="A779" s="1" t="s">
        <v>1063</v>
      </c>
      <c r="B779" s="2"/>
      <c r="C779" s="2"/>
      <c r="D779" s="1" t="s">
        <v>232</v>
      </c>
      <c r="E779" s="2">
        <v>1944</v>
      </c>
      <c r="F779" s="2" t="s">
        <v>885</v>
      </c>
      <c r="G779" s="1" t="s">
        <v>1064</v>
      </c>
      <c r="H779" s="2" t="s">
        <v>4</v>
      </c>
      <c r="K779" s="2" t="s">
        <v>1488</v>
      </c>
      <c r="L779" s="2"/>
      <c r="M779" s="7"/>
      <c r="N779" s="2"/>
      <c r="O779" s="2"/>
      <c r="P779" s="2">
        <f>COUNTA(Tabela1[[#This Row],[AFI]:[ICM]])</f>
        <v>1</v>
      </c>
    </row>
    <row r="780" spans="1:16">
      <c r="A780" s="1" t="s">
        <v>1065</v>
      </c>
      <c r="B780" s="2"/>
      <c r="C780" s="2"/>
      <c r="D780" s="1" t="s">
        <v>194</v>
      </c>
      <c r="E780" s="2">
        <v>1944</v>
      </c>
      <c r="F780" s="2" t="s">
        <v>280</v>
      </c>
      <c r="G780" s="1" t="s">
        <v>1065</v>
      </c>
      <c r="H780" s="2" t="s">
        <v>4</v>
      </c>
      <c r="K780" s="2" t="s">
        <v>1488</v>
      </c>
      <c r="L780" s="2"/>
      <c r="M780" s="2"/>
      <c r="N780" s="2"/>
      <c r="O780" s="2"/>
      <c r="P780" s="7">
        <f>COUNTA(Tabela1[[#This Row],[AFI]:[ICM]])</f>
        <v>1</v>
      </c>
    </row>
    <row r="781" spans="1:16">
      <c r="A781" s="1" t="s">
        <v>1195</v>
      </c>
      <c r="B781" s="2"/>
      <c r="C781" s="2"/>
      <c r="D781" s="1" t="s">
        <v>156</v>
      </c>
      <c r="E781" s="2">
        <v>1944</v>
      </c>
      <c r="F781" s="2" t="s">
        <v>280</v>
      </c>
      <c r="G781" s="1" t="s">
        <v>1226</v>
      </c>
      <c r="H781" s="2" t="s">
        <v>7</v>
      </c>
      <c r="L781" s="2">
        <v>1945</v>
      </c>
      <c r="M781" s="2">
        <v>1945</v>
      </c>
      <c r="N781" s="2"/>
      <c r="O781" s="2"/>
      <c r="P781" s="2">
        <f>COUNTA(Tabela1[[#This Row],[AFI]:[ICM]])</f>
        <v>2</v>
      </c>
    </row>
    <row r="782" spans="1:16">
      <c r="A782" s="1" t="s">
        <v>1066</v>
      </c>
      <c r="B782" s="2"/>
      <c r="C782" s="2"/>
      <c r="D782" s="1" t="s">
        <v>36</v>
      </c>
      <c r="E782" s="2">
        <v>1944</v>
      </c>
      <c r="F782" s="2" t="s">
        <v>280</v>
      </c>
      <c r="G782" s="1" t="s">
        <v>1142</v>
      </c>
      <c r="H782" s="2" t="s">
        <v>4</v>
      </c>
      <c r="J782" s="2">
        <v>29</v>
      </c>
      <c r="K782" s="2" t="s">
        <v>1488</v>
      </c>
      <c r="L782" s="2"/>
      <c r="M782" s="2"/>
      <c r="N782" s="2">
        <v>119</v>
      </c>
      <c r="O782" s="2"/>
      <c r="P782" s="2">
        <f>COUNTA(Tabela1[[#This Row],[AFI]:[ICM]])</f>
        <v>3</v>
      </c>
    </row>
    <row r="783" spans="1:16">
      <c r="A783" s="1" t="s">
        <v>2024</v>
      </c>
      <c r="B783" s="2"/>
      <c r="C783" s="2"/>
      <c r="D783" s="1" t="s">
        <v>21</v>
      </c>
      <c r="E783" s="2">
        <v>1943</v>
      </c>
      <c r="F783" s="2" t="s">
        <v>280</v>
      </c>
      <c r="G783" s="1" t="s">
        <v>2025</v>
      </c>
      <c r="H783" s="2" t="s">
        <v>9</v>
      </c>
      <c r="L783" s="2"/>
      <c r="M783" s="2"/>
      <c r="N783" s="2"/>
      <c r="O783" s="2"/>
      <c r="P783" s="2">
        <f>COUNTA(Tabela1[[#This Row],[AFI]:[ICM]])</f>
        <v>0</v>
      </c>
    </row>
    <row r="784" spans="1:16">
      <c r="A784" s="1" t="s">
        <v>1067</v>
      </c>
      <c r="B784" s="2"/>
      <c r="C784" s="2"/>
      <c r="D784" s="1" t="s">
        <v>177</v>
      </c>
      <c r="E784" s="2">
        <v>1942</v>
      </c>
      <c r="F784" s="2" t="s">
        <v>280</v>
      </c>
      <c r="G784" s="1" t="s">
        <v>1067</v>
      </c>
      <c r="H784" s="2" t="s">
        <v>4</v>
      </c>
      <c r="J784" s="2">
        <v>3</v>
      </c>
      <c r="K784" s="2" t="s">
        <v>1488</v>
      </c>
      <c r="L784" s="2">
        <v>1944</v>
      </c>
      <c r="M784" s="2"/>
      <c r="N784" s="2">
        <v>50</v>
      </c>
      <c r="O784" s="2"/>
      <c r="P784" s="2">
        <f>COUNTA(Tabela1[[#This Row],[AFI]:[ICM]])</f>
        <v>4</v>
      </c>
    </row>
    <row r="785" spans="1:16">
      <c r="A785" s="1" t="s">
        <v>1194</v>
      </c>
      <c r="B785" s="2"/>
      <c r="C785" s="2"/>
      <c r="D785" s="1" t="s">
        <v>266</v>
      </c>
      <c r="E785" s="2">
        <v>1942</v>
      </c>
      <c r="F785" s="2" t="s">
        <v>280</v>
      </c>
      <c r="G785" s="1" t="s">
        <v>1225</v>
      </c>
      <c r="H785" s="2" t="s">
        <v>6</v>
      </c>
      <c r="L785" s="2">
        <v>1943</v>
      </c>
      <c r="M785" s="2"/>
      <c r="N785" s="2"/>
      <c r="O785" s="2"/>
      <c r="P785" s="7">
        <f>COUNTA(Tabela1[[#This Row],[AFI]:[ICM]])</f>
        <v>1</v>
      </c>
    </row>
    <row r="786" spans="1:16">
      <c r="A786" s="1" t="s">
        <v>2026</v>
      </c>
      <c r="B786" s="2"/>
      <c r="C786" s="2"/>
      <c r="D786" s="1" t="s">
        <v>2028</v>
      </c>
      <c r="E786" s="2">
        <v>1942</v>
      </c>
      <c r="F786" s="2" t="s">
        <v>280</v>
      </c>
      <c r="G786" s="1" t="s">
        <v>2027</v>
      </c>
      <c r="H786" s="2" t="s">
        <v>9</v>
      </c>
      <c r="L786" s="2"/>
      <c r="M786" s="2"/>
      <c r="N786" s="2"/>
      <c r="O786" s="2"/>
      <c r="P786" s="2">
        <f>COUNTA(Tabela1[[#This Row],[AFI]:[ICM]])</f>
        <v>0</v>
      </c>
    </row>
    <row r="787" spans="1:16">
      <c r="A787" s="1" t="s">
        <v>2115</v>
      </c>
      <c r="B787" s="2"/>
      <c r="C787" s="2"/>
      <c r="D787" s="1" t="s">
        <v>2116</v>
      </c>
      <c r="E787" s="2">
        <v>1942</v>
      </c>
      <c r="F787" s="2" t="s">
        <v>280</v>
      </c>
      <c r="G787" s="1" t="s">
        <v>2117</v>
      </c>
      <c r="H787" s="2" t="s">
        <v>2</v>
      </c>
      <c r="L787" s="2"/>
      <c r="M787" s="2"/>
      <c r="N787" s="2">
        <v>196</v>
      </c>
      <c r="O787" s="2"/>
      <c r="P787" s="2">
        <f>COUNTA(Tabela1[[#This Row],[AFI]:[ICM]])</f>
        <v>1</v>
      </c>
    </row>
    <row r="788" spans="1:16">
      <c r="A788" s="1" t="s">
        <v>1068</v>
      </c>
      <c r="B788" s="2"/>
      <c r="C788" s="2"/>
      <c r="D788" s="1" t="s">
        <v>193</v>
      </c>
      <c r="E788" s="2">
        <v>1941</v>
      </c>
      <c r="F788" s="2" t="s">
        <v>280</v>
      </c>
      <c r="G788" s="1" t="s">
        <v>1069</v>
      </c>
      <c r="H788" s="2" t="s">
        <v>4</v>
      </c>
      <c r="J788" s="2">
        <v>1</v>
      </c>
      <c r="K788" s="2" t="s">
        <v>1488</v>
      </c>
      <c r="L788" s="2"/>
      <c r="M788" s="2"/>
      <c r="N788" s="2">
        <v>97</v>
      </c>
      <c r="O788" s="2"/>
      <c r="P788" s="2">
        <f>COUNTA(Tabela1[[#This Row],[AFI]:[ICM]])</f>
        <v>3</v>
      </c>
    </row>
    <row r="789" spans="1:16">
      <c r="A789" s="1" t="s">
        <v>1179</v>
      </c>
      <c r="B789" s="2"/>
      <c r="C789" s="2"/>
      <c r="D789" s="1" t="s">
        <v>131</v>
      </c>
      <c r="E789" s="2">
        <v>1941</v>
      </c>
      <c r="F789" s="2" t="s">
        <v>280</v>
      </c>
      <c r="G789" s="1" t="s">
        <v>1070</v>
      </c>
      <c r="H789" s="2" t="s">
        <v>4</v>
      </c>
      <c r="K789" s="2" t="s">
        <v>1488</v>
      </c>
      <c r="L789" s="2">
        <v>1942</v>
      </c>
      <c r="M789" s="2"/>
      <c r="N789" s="2"/>
      <c r="O789" s="2"/>
      <c r="P789" s="2">
        <f>COUNTA(Tabela1[[#This Row],[AFI]:[ICM]])</f>
        <v>2</v>
      </c>
    </row>
    <row r="790" spans="1:16">
      <c r="A790" s="1" t="s">
        <v>1171</v>
      </c>
      <c r="B790" s="2"/>
      <c r="C790" s="2"/>
      <c r="D790" s="1" t="s">
        <v>1172</v>
      </c>
      <c r="E790" s="2">
        <v>1941</v>
      </c>
      <c r="F790" s="2" t="s">
        <v>280</v>
      </c>
      <c r="G790" s="31" t="s">
        <v>1158</v>
      </c>
      <c r="H790" s="2" t="s">
        <v>4</v>
      </c>
      <c r="J790" s="2">
        <v>61</v>
      </c>
      <c r="L790" s="2"/>
      <c r="M790" s="2"/>
      <c r="N790" s="2"/>
      <c r="O790" s="2"/>
      <c r="P790" s="2">
        <f>COUNTA(Tabela1[[#This Row],[AFI]:[ICM]])</f>
        <v>1</v>
      </c>
    </row>
    <row r="791" spans="1:16">
      <c r="A791" s="1" t="s">
        <v>2029</v>
      </c>
      <c r="B791" s="2"/>
      <c r="C791" s="2"/>
      <c r="D791" s="1" t="s">
        <v>2030</v>
      </c>
      <c r="E791" s="2">
        <v>1941</v>
      </c>
      <c r="F791" s="2" t="s">
        <v>280</v>
      </c>
      <c r="G791" s="1" t="s">
        <v>2031</v>
      </c>
      <c r="H791" s="2" t="s">
        <v>10</v>
      </c>
      <c r="L791" s="2"/>
      <c r="M791" s="2"/>
      <c r="N791" s="2"/>
      <c r="O791" s="2"/>
      <c r="P791" s="2">
        <f>COUNTA(Tabela1[[#This Row],[AFI]:[ICM]])</f>
        <v>0</v>
      </c>
    </row>
    <row r="792" spans="1:16">
      <c r="A792" s="1" t="s">
        <v>1666</v>
      </c>
      <c r="B792" s="2"/>
      <c r="C792" s="2"/>
      <c r="D792" s="1" t="s">
        <v>1667</v>
      </c>
      <c r="E792" s="2">
        <v>1941</v>
      </c>
      <c r="F792" s="2" t="s">
        <v>280</v>
      </c>
      <c r="G792" s="1" t="s">
        <v>1668</v>
      </c>
      <c r="H792" s="2" t="s">
        <v>4</v>
      </c>
      <c r="K792" s="2" t="s">
        <v>1489</v>
      </c>
      <c r="L792" s="2"/>
      <c r="M792" s="2"/>
      <c r="N792" s="2"/>
      <c r="O792" s="2"/>
      <c r="P792" s="2">
        <f>COUNTA(Tabela1[[#This Row],[AFI]:[ICM]])</f>
        <v>1</v>
      </c>
    </row>
    <row r="793" spans="1:16">
      <c r="A793" s="1" t="s">
        <v>1071</v>
      </c>
      <c r="B793" s="2"/>
      <c r="C793" s="2"/>
      <c r="D793" s="1" t="s">
        <v>132</v>
      </c>
      <c r="E793" s="2">
        <v>1941</v>
      </c>
      <c r="F793" s="2" t="s">
        <v>280</v>
      </c>
      <c r="G793" s="1" t="s">
        <v>1072</v>
      </c>
      <c r="H793" s="2" t="s">
        <v>8</v>
      </c>
      <c r="J793" s="2">
        <v>31</v>
      </c>
      <c r="K793" s="2" t="s">
        <v>1488</v>
      </c>
      <c r="L793" s="2"/>
      <c r="M793" s="2"/>
      <c r="N793" s="2"/>
      <c r="O793" s="2"/>
      <c r="P793" s="2">
        <f>COUNTA(Tabela1[[#This Row],[AFI]:[ICM]])</f>
        <v>2</v>
      </c>
    </row>
    <row r="794" spans="1:16">
      <c r="A794" s="1" t="s">
        <v>1073</v>
      </c>
      <c r="B794" s="2"/>
      <c r="C794" s="2"/>
      <c r="D794" s="1" t="s">
        <v>104</v>
      </c>
      <c r="E794" s="2">
        <v>1941</v>
      </c>
      <c r="F794" s="2" t="s">
        <v>280</v>
      </c>
      <c r="G794" s="1" t="s">
        <v>1074</v>
      </c>
      <c r="H794" s="2" t="s">
        <v>6</v>
      </c>
      <c r="K794" s="2" t="s">
        <v>1489</v>
      </c>
      <c r="L794" s="2"/>
      <c r="M794" s="2"/>
      <c r="N794" s="2"/>
      <c r="O794" s="2"/>
      <c r="P794" s="2">
        <f>COUNTA(Tabela1[[#This Row],[AFI]:[ICM]])</f>
        <v>1</v>
      </c>
    </row>
    <row r="795" spans="1:16">
      <c r="A795" s="1" t="s">
        <v>1075</v>
      </c>
      <c r="B795" s="2"/>
      <c r="C795" s="2"/>
      <c r="D795" s="1" t="s">
        <v>177</v>
      </c>
      <c r="E795" s="2">
        <v>1940</v>
      </c>
      <c r="F795" s="2" t="s">
        <v>280</v>
      </c>
      <c r="G795" s="1" t="s">
        <v>1076</v>
      </c>
      <c r="H795" s="2" t="s">
        <v>7</v>
      </c>
      <c r="J795" s="2">
        <v>98</v>
      </c>
      <c r="L795" s="2"/>
      <c r="M795" s="2"/>
      <c r="N795" s="2"/>
      <c r="O795" s="2"/>
      <c r="P795" s="2">
        <f>COUNTA(Tabela1[[#This Row],[AFI]:[ICM]])</f>
        <v>1</v>
      </c>
    </row>
    <row r="796" spans="1:16">
      <c r="A796" s="1" t="s">
        <v>1077</v>
      </c>
      <c r="B796" s="2"/>
      <c r="C796" s="2"/>
      <c r="D796" s="1" t="s">
        <v>111</v>
      </c>
      <c r="E796" s="2">
        <v>1940</v>
      </c>
      <c r="F796" s="2" t="s">
        <v>280</v>
      </c>
      <c r="G796" s="1" t="s">
        <v>1078</v>
      </c>
      <c r="H796" s="2" t="s">
        <v>0</v>
      </c>
      <c r="K796" s="2" t="s">
        <v>1489</v>
      </c>
      <c r="L796" s="2"/>
      <c r="M796" s="2"/>
      <c r="N796" s="2"/>
      <c r="O796" s="2"/>
      <c r="P796" s="2">
        <f>COUNTA(Tabela1[[#This Row],[AFI]:[ICM]])</f>
        <v>1</v>
      </c>
    </row>
    <row r="797" spans="1:16">
      <c r="A797" s="1" t="s">
        <v>1769</v>
      </c>
      <c r="B797" s="2"/>
      <c r="C797" s="2"/>
      <c r="D797" s="1" t="s">
        <v>104</v>
      </c>
      <c r="E797" s="2">
        <v>1940</v>
      </c>
      <c r="F797" s="2" t="s">
        <v>280</v>
      </c>
      <c r="G797" s="31" t="s">
        <v>1770</v>
      </c>
      <c r="H797" s="2" t="s">
        <v>2</v>
      </c>
      <c r="L797" s="2"/>
      <c r="M797" s="2"/>
      <c r="N797" s="2"/>
      <c r="O797" s="2"/>
      <c r="P797" s="2">
        <f>COUNTA(Tabela1[[#This Row],[AFI]:[ICM]])</f>
        <v>0</v>
      </c>
    </row>
    <row r="798" spans="1:16">
      <c r="A798" s="1" t="s">
        <v>1079</v>
      </c>
      <c r="B798" s="2"/>
      <c r="C798" s="2"/>
      <c r="D798" s="1" t="s">
        <v>87</v>
      </c>
      <c r="E798" s="2">
        <v>1940</v>
      </c>
      <c r="F798" s="2" t="s">
        <v>280</v>
      </c>
      <c r="G798" s="1" t="s">
        <v>1162</v>
      </c>
      <c r="H798" s="2" t="s">
        <v>2</v>
      </c>
      <c r="J798" s="2">
        <v>44</v>
      </c>
      <c r="K798" s="2" t="s">
        <v>1489</v>
      </c>
      <c r="L798" s="2"/>
      <c r="M798" s="2"/>
      <c r="N798" s="2"/>
      <c r="O798" s="2"/>
      <c r="P798" s="2">
        <f>COUNTA(Tabela1[[#This Row],[AFI]:[ICM]])</f>
        <v>2</v>
      </c>
    </row>
    <row r="799" spans="1:16">
      <c r="A799" s="1" t="s">
        <v>1080</v>
      </c>
      <c r="B799" s="2"/>
      <c r="C799" s="2"/>
      <c r="D799" s="1" t="s">
        <v>48</v>
      </c>
      <c r="E799" s="2">
        <v>1940</v>
      </c>
      <c r="F799" s="2" t="s">
        <v>280</v>
      </c>
      <c r="G799" s="1" t="s">
        <v>1081</v>
      </c>
      <c r="H799" s="2" t="s">
        <v>2</v>
      </c>
      <c r="L799" s="2"/>
      <c r="M799" s="2"/>
      <c r="N799" s="2">
        <v>56</v>
      </c>
      <c r="O799" s="2"/>
      <c r="P799" s="2">
        <f>COUNTA(Tabela1[[#This Row],[AFI]:[ICM]])</f>
        <v>1</v>
      </c>
    </row>
    <row r="800" spans="1:16">
      <c r="A800" s="1" t="s">
        <v>1351</v>
      </c>
      <c r="B800" s="2"/>
      <c r="C800" s="2"/>
      <c r="D800" s="1" t="s">
        <v>21</v>
      </c>
      <c r="E800" s="2">
        <v>1940</v>
      </c>
      <c r="F800" s="2" t="s">
        <v>280</v>
      </c>
      <c r="G800" s="1" t="s">
        <v>1082</v>
      </c>
      <c r="H800" s="2" t="s">
        <v>4</v>
      </c>
      <c r="K800" s="2" t="s">
        <v>1489</v>
      </c>
      <c r="L800" s="2">
        <v>1941</v>
      </c>
      <c r="M800" s="2"/>
      <c r="N800" s="2">
        <v>234</v>
      </c>
      <c r="O800" s="2"/>
      <c r="P800" s="7">
        <f>COUNTA(Tabela1[[#This Row],[AFI]:[ICM]])</f>
        <v>3</v>
      </c>
    </row>
    <row r="801" spans="1:16">
      <c r="A801" s="1" t="s">
        <v>1083</v>
      </c>
      <c r="B801" s="2"/>
      <c r="C801" s="2"/>
      <c r="D801" s="1" t="s">
        <v>131</v>
      </c>
      <c r="E801" s="2">
        <v>1940</v>
      </c>
      <c r="F801" s="2" t="s">
        <v>280</v>
      </c>
      <c r="G801" s="1" t="s">
        <v>1150</v>
      </c>
      <c r="H801" s="2" t="s">
        <v>4</v>
      </c>
      <c r="J801" s="2">
        <v>23</v>
      </c>
      <c r="K801" s="2" t="s">
        <v>1488</v>
      </c>
      <c r="L801" s="2"/>
      <c r="M801" s="2"/>
      <c r="N801" s="2"/>
      <c r="O801" s="2"/>
      <c r="P801" s="2">
        <f>COUNTA(Tabela1[[#This Row],[AFI]:[ICM]])</f>
        <v>2</v>
      </c>
    </row>
    <row r="802" spans="1:16">
      <c r="A802" s="1" t="s">
        <v>1325</v>
      </c>
      <c r="B802" s="2"/>
      <c r="C802" s="2"/>
      <c r="D802" s="1" t="s">
        <v>260</v>
      </c>
      <c r="E802" s="2">
        <v>1939</v>
      </c>
      <c r="F802" s="2" t="s">
        <v>280</v>
      </c>
      <c r="G802" s="1" t="s">
        <v>1086</v>
      </c>
      <c r="H802" s="2" t="s">
        <v>4</v>
      </c>
      <c r="J802" s="2">
        <v>6</v>
      </c>
      <c r="K802" s="2" t="s">
        <v>1488</v>
      </c>
      <c r="L802" s="2">
        <v>1940</v>
      </c>
      <c r="M802" s="2"/>
      <c r="N802" s="2">
        <v>167</v>
      </c>
      <c r="O802" s="2"/>
      <c r="P802" s="2">
        <f>COUNTA(Tabela1[[#This Row],[AFI]:[ICM]])</f>
        <v>4</v>
      </c>
    </row>
    <row r="803" spans="1:16">
      <c r="A803" s="1" t="s">
        <v>1084</v>
      </c>
      <c r="B803" s="2"/>
      <c r="C803" s="2"/>
      <c r="D803" s="1" t="s">
        <v>81</v>
      </c>
      <c r="E803" s="2">
        <v>1939</v>
      </c>
      <c r="F803" s="2" t="s">
        <v>280</v>
      </c>
      <c r="G803" s="1" t="s">
        <v>1085</v>
      </c>
      <c r="H803" s="2" t="s">
        <v>4</v>
      </c>
      <c r="J803" s="2">
        <v>26</v>
      </c>
      <c r="K803" s="2" t="s">
        <v>1488</v>
      </c>
      <c r="L803" s="2"/>
      <c r="M803" s="2"/>
      <c r="N803" s="2">
        <v>203</v>
      </c>
      <c r="O803" s="2"/>
      <c r="P803" s="2">
        <f>COUNTA(Tabela1[[#This Row],[AFI]:[ICM]])</f>
        <v>3</v>
      </c>
    </row>
    <row r="804" spans="1:16">
      <c r="A804" s="1" t="s">
        <v>1693</v>
      </c>
      <c r="B804" s="2"/>
      <c r="C804" s="2"/>
      <c r="D804" s="1" t="s">
        <v>1667</v>
      </c>
      <c r="E804" s="2">
        <v>1939</v>
      </c>
      <c r="F804" s="2" t="s">
        <v>371</v>
      </c>
      <c r="G804" s="1" t="s">
        <v>1694</v>
      </c>
      <c r="H804" s="2" t="s">
        <v>4</v>
      </c>
      <c r="L804" s="2"/>
      <c r="M804" s="2"/>
      <c r="N804" s="2"/>
      <c r="O804" s="2"/>
      <c r="P804" s="2">
        <f>COUNTA(Tabela1[[#This Row],[AFI]:[ICM]])</f>
        <v>0</v>
      </c>
    </row>
    <row r="805" spans="1:16">
      <c r="A805" s="1" t="s">
        <v>1087</v>
      </c>
      <c r="B805" s="2"/>
      <c r="C805" s="2"/>
      <c r="D805" s="1" t="s">
        <v>131</v>
      </c>
      <c r="E805" s="2">
        <v>1939</v>
      </c>
      <c r="F805" s="2" t="s">
        <v>280</v>
      </c>
      <c r="G805" s="31" t="s">
        <v>1088</v>
      </c>
      <c r="H805" s="2" t="s">
        <v>11</v>
      </c>
      <c r="K805" s="2" t="s">
        <v>1489</v>
      </c>
      <c r="L805" s="2"/>
      <c r="M805" s="2"/>
      <c r="N805" s="2"/>
      <c r="O805" s="2"/>
      <c r="P805" s="2">
        <f>COUNTA(Tabela1[[#This Row],[AFI]:[ICM]])</f>
        <v>1</v>
      </c>
    </row>
    <row r="806" spans="1:16">
      <c r="A806" s="1" t="s">
        <v>1089</v>
      </c>
      <c r="B806" s="2"/>
      <c r="C806" s="2"/>
      <c r="D806" s="1" t="s">
        <v>260</v>
      </c>
      <c r="E806" s="2">
        <v>1939</v>
      </c>
      <c r="F806" s="2" t="s">
        <v>280</v>
      </c>
      <c r="G806" s="1" t="s">
        <v>1090</v>
      </c>
      <c r="H806" s="2" t="s">
        <v>7</v>
      </c>
      <c r="J806" s="2">
        <v>10</v>
      </c>
      <c r="L806" s="5"/>
      <c r="M806" s="2"/>
      <c r="N806" s="2"/>
      <c r="O806" s="2">
        <v>64</v>
      </c>
      <c r="P806" s="2">
        <f>COUNTA(Tabela1[[#This Row],[AFI]:[ICM]])</f>
        <v>2</v>
      </c>
    </row>
    <row r="807" spans="1:16">
      <c r="A807" s="1" t="s">
        <v>1091</v>
      </c>
      <c r="B807" s="2"/>
      <c r="C807" s="2"/>
      <c r="D807" s="1" t="s">
        <v>266</v>
      </c>
      <c r="E807" s="2">
        <v>1939</v>
      </c>
      <c r="F807" s="2" t="s">
        <v>280</v>
      </c>
      <c r="G807" s="1" t="s">
        <v>1092</v>
      </c>
      <c r="H807" s="2" t="s">
        <v>4</v>
      </c>
      <c r="K807" s="2" t="s">
        <v>1488</v>
      </c>
      <c r="L807" s="2"/>
      <c r="M807" s="2"/>
      <c r="N807" s="2"/>
      <c r="O807" s="2"/>
      <c r="P807" s="2">
        <f>COUNTA(Tabela1[[#This Row],[AFI]:[ICM]])</f>
        <v>1</v>
      </c>
    </row>
    <row r="808" spans="1:16">
      <c r="A808" s="1" t="s">
        <v>1093</v>
      </c>
      <c r="B808" s="2"/>
      <c r="C808" s="2"/>
      <c r="D808" s="1" t="s">
        <v>48</v>
      </c>
      <c r="E808" s="2">
        <v>1939</v>
      </c>
      <c r="F808" s="2" t="s">
        <v>280</v>
      </c>
      <c r="G808" s="1" t="s">
        <v>1094</v>
      </c>
      <c r="H808" s="2" t="s">
        <v>2</v>
      </c>
      <c r="J808" s="2">
        <v>78</v>
      </c>
      <c r="L808" s="2"/>
      <c r="M808" s="2"/>
      <c r="N808" s="2">
        <v>39</v>
      </c>
      <c r="O808" s="2"/>
      <c r="P808" s="2">
        <f>COUNTA(Tabela1[[#This Row],[AFI]:[ICM]])</f>
        <v>2</v>
      </c>
    </row>
    <row r="809" spans="1:16">
      <c r="A809" s="1" t="s">
        <v>2032</v>
      </c>
      <c r="B809" s="2"/>
      <c r="C809" s="2"/>
      <c r="D809" s="1" t="s">
        <v>2034</v>
      </c>
      <c r="E809" s="2">
        <v>1938</v>
      </c>
      <c r="F809" s="2" t="s">
        <v>280</v>
      </c>
      <c r="G809" s="1" t="s">
        <v>2033</v>
      </c>
      <c r="H809" s="2" t="s">
        <v>4</v>
      </c>
      <c r="L809" s="2"/>
      <c r="M809" s="2"/>
      <c r="N809" s="2"/>
      <c r="O809" s="2"/>
      <c r="P809" s="2">
        <f>COUNTA(Tabela1[[#This Row],[AFI]:[ICM]])</f>
        <v>0</v>
      </c>
    </row>
    <row r="810" spans="1:16">
      <c r="A810" s="1" t="s">
        <v>1095</v>
      </c>
      <c r="B810" s="2"/>
      <c r="C810" s="2"/>
      <c r="D810" s="1" t="s">
        <v>177</v>
      </c>
      <c r="E810" s="2">
        <v>1938</v>
      </c>
      <c r="F810" s="2" t="s">
        <v>280</v>
      </c>
      <c r="G810" s="1" t="s">
        <v>1096</v>
      </c>
      <c r="H810" s="2" t="s">
        <v>1</v>
      </c>
      <c r="K810" s="2" t="s">
        <v>1488</v>
      </c>
      <c r="L810" s="2"/>
      <c r="M810" s="2"/>
      <c r="N810" s="2"/>
      <c r="O810" s="2"/>
      <c r="P810" s="2">
        <f>COUNTA(Tabela1[[#This Row],[AFI]:[ICM]])</f>
        <v>1</v>
      </c>
    </row>
    <row r="811" spans="1:16">
      <c r="A811" s="1" t="s">
        <v>1097</v>
      </c>
      <c r="B811" s="2"/>
      <c r="C811" s="2"/>
      <c r="D811" s="1" t="s">
        <v>81</v>
      </c>
      <c r="E811" s="2">
        <v>1938</v>
      </c>
      <c r="F811" s="2" t="s">
        <v>280</v>
      </c>
      <c r="G811" s="1" t="s">
        <v>2118</v>
      </c>
      <c r="H811" s="2" t="s">
        <v>4</v>
      </c>
      <c r="L811" s="2">
        <v>1939</v>
      </c>
      <c r="M811" s="2"/>
      <c r="N811" s="2"/>
      <c r="O811" s="2"/>
      <c r="P811" s="2">
        <f>COUNTA(Tabela1[[#This Row],[AFI]:[ICM]])</f>
        <v>1</v>
      </c>
    </row>
    <row r="812" spans="1:16">
      <c r="A812" s="1" t="s">
        <v>1098</v>
      </c>
      <c r="B812" s="2"/>
      <c r="C812" s="2"/>
      <c r="D812" s="1" t="s">
        <v>266</v>
      </c>
      <c r="E812" s="2">
        <v>1938</v>
      </c>
      <c r="F812" s="2" t="s">
        <v>280</v>
      </c>
      <c r="G812" s="1" t="s">
        <v>1098</v>
      </c>
      <c r="H812" s="2" t="s">
        <v>4</v>
      </c>
      <c r="K812" s="2" t="s">
        <v>1488</v>
      </c>
      <c r="L812" s="2"/>
      <c r="M812" s="2"/>
      <c r="N812" s="2"/>
      <c r="O812" s="2"/>
      <c r="P812" s="2">
        <f>COUNTA(Tabela1[[#This Row],[AFI]:[ICM]])</f>
        <v>1</v>
      </c>
    </row>
    <row r="813" spans="1:16">
      <c r="A813" s="1" t="s">
        <v>1099</v>
      </c>
      <c r="B813" s="2"/>
      <c r="C813" s="2"/>
      <c r="D813" s="1" t="s">
        <v>104</v>
      </c>
      <c r="E813" s="2">
        <v>1938</v>
      </c>
      <c r="F813" s="2" t="s">
        <v>280</v>
      </c>
      <c r="G813" s="31" t="s">
        <v>1154</v>
      </c>
      <c r="H813" s="2" t="s">
        <v>2</v>
      </c>
      <c r="J813" s="2">
        <v>88</v>
      </c>
      <c r="K813" s="2" t="s">
        <v>1489</v>
      </c>
      <c r="L813" s="2"/>
      <c r="M813" s="2"/>
      <c r="N813" s="2"/>
      <c r="O813" s="2"/>
      <c r="P813" s="2">
        <f>COUNTA(Tabela1[[#This Row],[AFI]:[ICM]])</f>
        <v>2</v>
      </c>
    </row>
    <row r="814" spans="1:16">
      <c r="A814" s="1" t="s">
        <v>1101</v>
      </c>
      <c r="B814" s="2"/>
      <c r="C814" s="2"/>
      <c r="D814" s="1" t="s">
        <v>63</v>
      </c>
      <c r="E814" s="2">
        <v>1937</v>
      </c>
      <c r="F814" s="2" t="s">
        <v>280</v>
      </c>
      <c r="G814" s="1" t="s">
        <v>1102</v>
      </c>
      <c r="H814" s="2" t="s">
        <v>0</v>
      </c>
      <c r="J814" s="2">
        <v>34</v>
      </c>
      <c r="K814" s="2" t="s">
        <v>1488</v>
      </c>
      <c r="L814" s="2"/>
      <c r="M814" s="2"/>
      <c r="N814" s="2"/>
      <c r="O814" s="7"/>
      <c r="P814" s="2">
        <f>COUNTA(Tabela1[[#This Row],[AFI]:[ICM]])</f>
        <v>2</v>
      </c>
    </row>
    <row r="815" spans="1:16">
      <c r="A815" s="1" t="s">
        <v>1193</v>
      </c>
      <c r="B815" s="2"/>
      <c r="C815" s="2"/>
      <c r="D815" s="1" t="s">
        <v>1253</v>
      </c>
      <c r="E815" s="2">
        <v>1937</v>
      </c>
      <c r="F815" s="2" t="s">
        <v>280</v>
      </c>
      <c r="G815" s="1" t="s">
        <v>1224</v>
      </c>
      <c r="H815" s="2" t="s">
        <v>4</v>
      </c>
      <c r="L815" s="2">
        <v>1938</v>
      </c>
      <c r="M815" s="2"/>
      <c r="N815" s="2"/>
      <c r="O815" s="2"/>
      <c r="P815" s="2">
        <f>COUNTA(Tabela1[[#This Row],[AFI]:[ICM]])</f>
        <v>1</v>
      </c>
    </row>
    <row r="816" spans="1:16">
      <c r="A816" s="1" t="s">
        <v>1684</v>
      </c>
      <c r="B816" s="2"/>
      <c r="C816" s="2"/>
      <c r="D816" s="1" t="s">
        <v>87</v>
      </c>
      <c r="E816" s="2">
        <v>1936</v>
      </c>
      <c r="F816" s="2" t="s">
        <v>280</v>
      </c>
      <c r="G816" s="1" t="s">
        <v>1685</v>
      </c>
      <c r="H816" s="2" t="s">
        <v>4</v>
      </c>
      <c r="L816" s="2"/>
      <c r="M816" s="2"/>
      <c r="N816" s="2"/>
      <c r="O816" s="2"/>
      <c r="P816" s="7">
        <f>COUNTA(Tabela1[[#This Row],[AFI]:[ICM]])</f>
        <v>0</v>
      </c>
    </row>
    <row r="817" spans="1:16">
      <c r="A817" s="1" t="s">
        <v>1103</v>
      </c>
      <c r="B817" s="2"/>
      <c r="C817" s="2"/>
      <c r="D817" s="1" t="s">
        <v>266</v>
      </c>
      <c r="E817" s="2">
        <v>1936</v>
      </c>
      <c r="F817" s="2" t="s">
        <v>280</v>
      </c>
      <c r="G817" s="1" t="s">
        <v>1104</v>
      </c>
      <c r="H817" s="2" t="s">
        <v>4</v>
      </c>
      <c r="K817" s="2" t="s">
        <v>1489</v>
      </c>
      <c r="L817" s="2"/>
      <c r="M817" s="2"/>
      <c r="N817" s="2"/>
      <c r="O817" s="2"/>
      <c r="P817" s="7">
        <f>COUNTA(Tabela1[[#This Row],[AFI]:[ICM]])</f>
        <v>1</v>
      </c>
    </row>
    <row r="818" spans="1:16">
      <c r="A818" s="1" t="s">
        <v>1105</v>
      </c>
      <c r="B818" s="2"/>
      <c r="C818" s="2"/>
      <c r="D818" s="1" t="s">
        <v>81</v>
      </c>
      <c r="E818" s="2">
        <v>1936</v>
      </c>
      <c r="F818" s="2" t="s">
        <v>280</v>
      </c>
      <c r="G818" s="1" t="s">
        <v>1106</v>
      </c>
      <c r="H818" s="2" t="s">
        <v>2</v>
      </c>
      <c r="K818" s="2" t="s">
        <v>1488</v>
      </c>
      <c r="L818" s="2"/>
      <c r="M818" s="2"/>
      <c r="N818" s="2"/>
      <c r="O818" s="2"/>
      <c r="P818" s="2">
        <f>COUNTA(Tabela1[[#This Row],[AFI]:[ICM]])</f>
        <v>1</v>
      </c>
    </row>
    <row r="819" spans="1:16">
      <c r="A819" s="1" t="s">
        <v>1107</v>
      </c>
      <c r="B819" s="2"/>
      <c r="C819" s="2"/>
      <c r="D819" s="1" t="s">
        <v>92</v>
      </c>
      <c r="E819" s="2">
        <v>1936</v>
      </c>
      <c r="F819" s="2" t="s">
        <v>280</v>
      </c>
      <c r="G819" s="1" t="s">
        <v>1108</v>
      </c>
      <c r="H819" s="2" t="s">
        <v>7</v>
      </c>
      <c r="J819" s="2">
        <v>90</v>
      </c>
      <c r="L819" s="2"/>
      <c r="M819" s="2"/>
      <c r="N819" s="2"/>
      <c r="O819" s="2"/>
      <c r="P819" s="2">
        <f>COUNTA(Tabela1[[#This Row],[AFI]:[ICM]])</f>
        <v>1</v>
      </c>
    </row>
    <row r="820" spans="1:16">
      <c r="A820" s="1" t="s">
        <v>1109</v>
      </c>
      <c r="B820" s="2"/>
      <c r="C820" s="2"/>
      <c r="D820" s="1" t="s">
        <v>155</v>
      </c>
      <c r="E820" s="2">
        <v>1936</v>
      </c>
      <c r="F820" s="2" t="s">
        <v>379</v>
      </c>
      <c r="G820" s="1" t="s">
        <v>1110</v>
      </c>
      <c r="H820" s="2" t="s">
        <v>3</v>
      </c>
      <c r="L820" s="2"/>
      <c r="M820" s="2"/>
      <c r="N820" s="2"/>
      <c r="O820" s="2"/>
      <c r="P820" s="2">
        <f>COUNTA(Tabela1[[#This Row],[AFI]:[ICM]])</f>
        <v>0</v>
      </c>
    </row>
    <row r="821" spans="1:16">
      <c r="A821" s="1" t="s">
        <v>1192</v>
      </c>
      <c r="B821" s="2"/>
      <c r="C821" s="2"/>
      <c r="D821" s="1" t="s">
        <v>1252</v>
      </c>
      <c r="E821" s="2">
        <v>1936</v>
      </c>
      <c r="F821" s="2" t="s">
        <v>280</v>
      </c>
      <c r="G821" s="1" t="s">
        <v>1223</v>
      </c>
      <c r="H821" s="2" t="s">
        <v>7</v>
      </c>
      <c r="L821" s="2">
        <v>1937</v>
      </c>
      <c r="M821" s="2"/>
      <c r="N821" s="2"/>
      <c r="O821" s="2"/>
      <c r="P821" s="2">
        <f>COUNTA(Tabela1[[#This Row],[AFI]:[ICM]])</f>
        <v>1</v>
      </c>
    </row>
    <row r="822" spans="1:16">
      <c r="A822" s="1" t="s">
        <v>1111</v>
      </c>
      <c r="B822" s="2"/>
      <c r="C822" s="2"/>
      <c r="D822" s="1" t="s">
        <v>203</v>
      </c>
      <c r="E822" s="2">
        <v>1935</v>
      </c>
      <c r="F822" s="2" t="s">
        <v>280</v>
      </c>
      <c r="G822" s="1" t="s">
        <v>1112</v>
      </c>
      <c r="H822" s="2" t="s">
        <v>10</v>
      </c>
      <c r="K822" s="2" t="s">
        <v>1489</v>
      </c>
      <c r="L822" s="2"/>
      <c r="M822" s="2"/>
      <c r="N822" s="2"/>
      <c r="O822" s="2"/>
      <c r="P822" s="2">
        <f>COUNTA(Tabela1[[#This Row],[AFI]:[ICM]])</f>
        <v>1</v>
      </c>
    </row>
    <row r="823" spans="1:16">
      <c r="A823" s="1" t="s">
        <v>1113</v>
      </c>
      <c r="B823" s="2"/>
      <c r="C823" s="2"/>
      <c r="D823" s="1" t="s">
        <v>177</v>
      </c>
      <c r="E823" s="2">
        <v>1935</v>
      </c>
      <c r="F823" s="2" t="s">
        <v>280</v>
      </c>
      <c r="G823" s="1" t="s">
        <v>1114</v>
      </c>
      <c r="H823" s="2" t="s">
        <v>1</v>
      </c>
      <c r="K823" s="2" t="s">
        <v>1489</v>
      </c>
      <c r="L823" s="2"/>
      <c r="M823" s="2"/>
      <c r="N823" s="2"/>
      <c r="O823" s="2"/>
      <c r="P823" s="2">
        <f>COUNTA(Tabela1[[#This Row],[AFI]:[ICM]])</f>
        <v>1</v>
      </c>
    </row>
    <row r="824" spans="1:16">
      <c r="A824" s="1" t="s">
        <v>2135</v>
      </c>
      <c r="B824" s="2"/>
      <c r="C824" s="2"/>
      <c r="D824" s="1" t="s">
        <v>1251</v>
      </c>
      <c r="E824" s="2">
        <v>1935</v>
      </c>
      <c r="F824" s="2" t="s">
        <v>280</v>
      </c>
      <c r="G824" s="1" t="s">
        <v>1115</v>
      </c>
      <c r="H824" s="2" t="s">
        <v>4</v>
      </c>
      <c r="K824" s="2" t="s">
        <v>1489</v>
      </c>
      <c r="L824" s="2">
        <v>1936</v>
      </c>
      <c r="M824" s="2"/>
      <c r="N824" s="2"/>
      <c r="O824" s="2"/>
      <c r="P824" s="2">
        <f>COUNTA(Tabela1[[#This Row],[AFI]:[ICM]])</f>
        <v>2</v>
      </c>
    </row>
    <row r="825" spans="1:16">
      <c r="A825" s="1" t="s">
        <v>1167</v>
      </c>
      <c r="B825" s="2"/>
      <c r="C825" s="2"/>
      <c r="D825" s="1" t="s">
        <v>1168</v>
      </c>
      <c r="E825" s="2">
        <v>1935</v>
      </c>
      <c r="F825" s="2" t="s">
        <v>280</v>
      </c>
      <c r="G825" s="1" t="s">
        <v>1153</v>
      </c>
      <c r="H825" s="2" t="s">
        <v>2</v>
      </c>
      <c r="J825" s="2">
        <v>85</v>
      </c>
      <c r="L825" s="2"/>
      <c r="M825" s="2"/>
      <c r="N825" s="2"/>
      <c r="O825" s="2"/>
      <c r="P825" s="2">
        <f>COUNTA(Tabela1[[#This Row],[AFI]:[ICM]])</f>
        <v>1</v>
      </c>
    </row>
    <row r="826" spans="1:16" ht="14">
      <c r="A826" t="s">
        <v>1116</v>
      </c>
      <c r="B826" s="2"/>
      <c r="C826" s="2"/>
      <c r="D826" s="1" t="s">
        <v>81</v>
      </c>
      <c r="E826" s="2">
        <v>1934</v>
      </c>
      <c r="F826" s="2" t="s">
        <v>280</v>
      </c>
      <c r="G826" s="1" t="s">
        <v>1117</v>
      </c>
      <c r="H826" s="2" t="s">
        <v>2</v>
      </c>
      <c r="J826" s="2">
        <v>46</v>
      </c>
      <c r="K826" s="2" t="s">
        <v>1488</v>
      </c>
      <c r="L826" s="2">
        <v>1935</v>
      </c>
      <c r="M826" s="2"/>
      <c r="N826" s="2">
        <v>240</v>
      </c>
      <c r="O826" s="2"/>
      <c r="P826" s="2">
        <f>COUNTA(Tabela1[[#This Row],[AFI]:[ICM]])</f>
        <v>4</v>
      </c>
    </row>
    <row r="827" spans="1:16">
      <c r="A827" s="1" t="s">
        <v>1783</v>
      </c>
      <c r="B827" s="2"/>
      <c r="C827" s="2"/>
      <c r="D827" s="1" t="s">
        <v>1784</v>
      </c>
      <c r="E827" s="2">
        <v>1934</v>
      </c>
      <c r="F827" s="2" t="s">
        <v>371</v>
      </c>
      <c r="G827" s="1" t="s">
        <v>1785</v>
      </c>
      <c r="H827" s="2" t="s">
        <v>4</v>
      </c>
      <c r="L827" s="2"/>
      <c r="M827" s="2"/>
      <c r="N827" s="2"/>
      <c r="O827" s="2"/>
      <c r="P827" s="2">
        <f>COUNTA(Tabela1[[#This Row],[AFI]:[ICM]])</f>
        <v>0</v>
      </c>
    </row>
    <row r="828" spans="1:16">
      <c r="A828" s="1" t="s">
        <v>1832</v>
      </c>
      <c r="B828" s="2"/>
      <c r="C828" s="2"/>
      <c r="D828" s="1" t="s">
        <v>104</v>
      </c>
      <c r="E828" s="2">
        <v>1934</v>
      </c>
      <c r="F828" s="2" t="s">
        <v>280</v>
      </c>
      <c r="G828" s="1" t="s">
        <v>713</v>
      </c>
      <c r="H828" s="2" t="s">
        <v>4</v>
      </c>
      <c r="K828" s="2" t="s">
        <v>1489</v>
      </c>
      <c r="L828" s="2"/>
      <c r="M828" s="2"/>
      <c r="N828" s="2"/>
      <c r="O828" s="7"/>
      <c r="P828" s="2">
        <f>COUNTA(Tabela1[[#This Row],[AFI]:[ICM]])</f>
        <v>1</v>
      </c>
    </row>
    <row r="829" spans="1:16" ht="14">
      <c r="A829" t="s">
        <v>1118</v>
      </c>
      <c r="B829" s="2"/>
      <c r="C829" s="2"/>
      <c r="D829" s="1" t="s">
        <v>156</v>
      </c>
      <c r="E829" s="2">
        <v>1933</v>
      </c>
      <c r="F829" s="2" t="s">
        <v>280</v>
      </c>
      <c r="G829" s="1" t="s">
        <v>1119</v>
      </c>
      <c r="H829" s="2" t="s">
        <v>2</v>
      </c>
      <c r="J829" s="2">
        <v>60</v>
      </c>
      <c r="L829" s="2"/>
      <c r="M829" s="2"/>
      <c r="N829" s="2"/>
      <c r="O829" s="2"/>
      <c r="P829" s="2">
        <f>COUNTA(Tabela1[[#This Row],[AFI]:[ICM]])</f>
        <v>1</v>
      </c>
    </row>
    <row r="830" spans="1:16">
      <c r="A830" s="1" t="s">
        <v>1120</v>
      </c>
      <c r="B830" s="2"/>
      <c r="C830" s="2"/>
      <c r="D830" s="1" t="s">
        <v>175</v>
      </c>
      <c r="E830" s="2">
        <v>1933</v>
      </c>
      <c r="F830" s="2" t="s">
        <v>280</v>
      </c>
      <c r="G830" s="1" t="s">
        <v>1120</v>
      </c>
      <c r="H830" s="2" t="s">
        <v>5</v>
      </c>
      <c r="J830" s="2">
        <v>41</v>
      </c>
      <c r="K830" s="2" t="s">
        <v>1488</v>
      </c>
      <c r="L830" s="2"/>
      <c r="M830" s="2"/>
      <c r="N830" s="2"/>
      <c r="O830" s="2"/>
      <c r="P830" s="2">
        <f>COUNTA(Tabela1[[#This Row],[AFI]:[ICM]])</f>
        <v>2</v>
      </c>
    </row>
    <row r="831" spans="1:16">
      <c r="A831" s="1" t="s">
        <v>2035</v>
      </c>
      <c r="B831" s="2"/>
      <c r="C831" s="2"/>
      <c r="D831" s="1" t="s">
        <v>2037</v>
      </c>
      <c r="E831" s="2">
        <v>1933</v>
      </c>
      <c r="F831" s="2" t="s">
        <v>280</v>
      </c>
      <c r="G831" s="1" t="s">
        <v>2036</v>
      </c>
      <c r="H831" s="2" t="s">
        <v>4</v>
      </c>
      <c r="L831" s="2"/>
      <c r="M831" s="2"/>
      <c r="N831" s="2"/>
      <c r="O831" s="2"/>
      <c r="P831" s="2">
        <f>COUNTA(Tabela1[[#This Row],[AFI]:[ICM]])</f>
        <v>0</v>
      </c>
    </row>
    <row r="832" spans="1:16">
      <c r="A832" s="1" t="s">
        <v>2045</v>
      </c>
      <c r="B832" s="2"/>
      <c r="C832" s="2"/>
      <c r="D832" s="1" t="s">
        <v>21</v>
      </c>
      <c r="E832" s="2">
        <v>1932</v>
      </c>
      <c r="F832" s="2" t="s">
        <v>280</v>
      </c>
      <c r="G832" s="1" t="s">
        <v>2046</v>
      </c>
      <c r="H832" s="2" t="s">
        <v>9</v>
      </c>
      <c r="L832" s="2"/>
      <c r="M832" s="2"/>
      <c r="N832" s="2"/>
      <c r="O832" s="2"/>
      <c r="P832" s="2">
        <f>COUNTA(Tabela1[[#This Row],[AFI]:[ICM]])</f>
        <v>0</v>
      </c>
    </row>
    <row r="833" spans="1:16">
      <c r="A833" s="1" t="s">
        <v>2038</v>
      </c>
      <c r="B833" s="2"/>
      <c r="C833" s="2"/>
      <c r="D833" s="1" t="s">
        <v>2039</v>
      </c>
      <c r="E833" s="2">
        <v>1932</v>
      </c>
      <c r="F833" s="2" t="s">
        <v>280</v>
      </c>
      <c r="G833" s="1" t="s">
        <v>2040</v>
      </c>
      <c r="H833" s="2" t="s">
        <v>10</v>
      </c>
      <c r="L833" s="2"/>
      <c r="M833" s="2"/>
      <c r="N833" s="2"/>
      <c r="O833" s="2"/>
      <c r="P833" s="2">
        <f>COUNTA(Tabela1[[#This Row],[AFI]:[ICM]])</f>
        <v>0</v>
      </c>
    </row>
    <row r="834" spans="1:16">
      <c r="A834" s="1" t="s">
        <v>1191</v>
      </c>
      <c r="B834" s="2"/>
      <c r="C834" s="2"/>
      <c r="D834" s="1" t="s">
        <v>1251</v>
      </c>
      <c r="E834" s="2">
        <v>1932</v>
      </c>
      <c r="F834" s="2" t="s">
        <v>280</v>
      </c>
      <c r="G834" s="31" t="s">
        <v>1222</v>
      </c>
      <c r="H834" s="2" t="s">
        <v>4</v>
      </c>
      <c r="L834" s="2">
        <v>1934</v>
      </c>
      <c r="M834" s="2"/>
      <c r="N834" s="2"/>
      <c r="O834" s="2"/>
      <c r="P834" s="2">
        <f>COUNTA(Tabela1[[#This Row],[AFI]:[ICM]])</f>
        <v>1</v>
      </c>
    </row>
    <row r="835" spans="1:16">
      <c r="A835" s="1" t="s">
        <v>1190</v>
      </c>
      <c r="B835" s="2"/>
      <c r="C835" s="2"/>
      <c r="D835" s="1" t="s">
        <v>1250</v>
      </c>
      <c r="E835" s="2">
        <v>1932</v>
      </c>
      <c r="F835" s="2" t="s">
        <v>280</v>
      </c>
      <c r="G835" s="1" t="s">
        <v>1221</v>
      </c>
      <c r="H835" s="2" t="s">
        <v>4</v>
      </c>
      <c r="L835" s="2">
        <v>1932</v>
      </c>
      <c r="M835" s="2"/>
      <c r="N835" s="2"/>
      <c r="O835" s="2"/>
      <c r="P835" s="2">
        <f>COUNTA(Tabela1[[#This Row],[AFI]:[ICM]])</f>
        <v>1</v>
      </c>
    </row>
    <row r="836" spans="1:16">
      <c r="A836" s="1" t="s">
        <v>1189</v>
      </c>
      <c r="B836" s="2"/>
      <c r="C836" s="2"/>
      <c r="D836" s="1" t="s">
        <v>1249</v>
      </c>
      <c r="E836" s="2">
        <v>1931</v>
      </c>
      <c r="F836" s="2" t="s">
        <v>280</v>
      </c>
      <c r="G836" s="31" t="s">
        <v>1189</v>
      </c>
      <c r="H836" s="2" t="s">
        <v>11</v>
      </c>
      <c r="L836" s="2">
        <v>1931</v>
      </c>
      <c r="M836" s="2"/>
      <c r="N836" s="2"/>
      <c r="O836" s="2"/>
      <c r="P836" s="2">
        <f>COUNTA(Tabela1[[#This Row],[AFI]:[ICM]])</f>
        <v>1</v>
      </c>
    </row>
    <row r="837" spans="1:16">
      <c r="A837" s="1" t="s">
        <v>1121</v>
      </c>
      <c r="B837" s="2"/>
      <c r="C837" s="2"/>
      <c r="D837" s="1" t="s">
        <v>256</v>
      </c>
      <c r="E837" s="2">
        <v>1931</v>
      </c>
      <c r="F837" s="2" t="s">
        <v>280</v>
      </c>
      <c r="G837" s="31" t="s">
        <v>1122</v>
      </c>
      <c r="H837" s="2" t="s">
        <v>10</v>
      </c>
      <c r="K837" s="2" t="s">
        <v>1489</v>
      </c>
      <c r="L837" s="2"/>
      <c r="M837" s="2"/>
      <c r="N837" s="2"/>
      <c r="O837" s="2"/>
      <c r="P837" s="7">
        <f>COUNTA(Tabela1[[#This Row],[AFI]:[ICM]])</f>
        <v>1</v>
      </c>
    </row>
    <row r="838" spans="1:16">
      <c r="A838" s="1" t="s">
        <v>1123</v>
      </c>
      <c r="B838" s="2"/>
      <c r="C838" s="2"/>
      <c r="D838" s="1" t="s">
        <v>48</v>
      </c>
      <c r="E838" s="2">
        <v>1931</v>
      </c>
      <c r="F838" s="2" t="s">
        <v>280</v>
      </c>
      <c r="G838" s="31" t="s">
        <v>1124</v>
      </c>
      <c r="H838" s="2" t="s">
        <v>2</v>
      </c>
      <c r="J838" s="2">
        <v>11</v>
      </c>
      <c r="L838" s="2"/>
      <c r="M838" s="2"/>
      <c r="N838" s="2">
        <v>42</v>
      </c>
      <c r="O838" s="2"/>
      <c r="P838" s="7">
        <f>COUNTA(Tabela1[[#This Row],[AFI]:[ICM]])</f>
        <v>2</v>
      </c>
    </row>
    <row r="839" spans="1:16">
      <c r="A839" s="1" t="s">
        <v>1357</v>
      </c>
      <c r="B839" s="2"/>
      <c r="C839" s="2"/>
      <c r="D839" s="1" t="s">
        <v>85</v>
      </c>
      <c r="E839" s="2">
        <v>1931</v>
      </c>
      <c r="F839" s="2" t="s">
        <v>379</v>
      </c>
      <c r="G839" s="31" t="s">
        <v>1125</v>
      </c>
      <c r="H839" s="2" t="s">
        <v>4</v>
      </c>
      <c r="L839" s="2"/>
      <c r="M839" s="2"/>
      <c r="N839" s="2">
        <v>93</v>
      </c>
      <c r="O839" s="2"/>
      <c r="P839" s="7">
        <f>COUNTA(Tabela1[[#This Row],[AFI]:[ICM]])</f>
        <v>1</v>
      </c>
    </row>
    <row r="840" spans="1:16">
      <c r="A840" s="1" t="s">
        <v>1126</v>
      </c>
      <c r="B840" s="2"/>
      <c r="C840" s="2"/>
      <c r="D840" s="1" t="s">
        <v>118</v>
      </c>
      <c r="E840" s="2">
        <v>1930</v>
      </c>
      <c r="F840" s="2" t="s">
        <v>280</v>
      </c>
      <c r="G840" s="31" t="s">
        <v>1126</v>
      </c>
      <c r="H840" s="2" t="s">
        <v>10</v>
      </c>
      <c r="K840" s="2" t="s">
        <v>1488</v>
      </c>
      <c r="L840" s="2"/>
      <c r="M840" s="2"/>
      <c r="N840" s="2"/>
      <c r="O840" s="2"/>
      <c r="P840" s="7">
        <f>COUNTA(Tabela1[[#This Row],[AFI]:[ICM]])</f>
        <v>1</v>
      </c>
    </row>
    <row r="841" spans="1:16">
      <c r="A841" s="1" t="s">
        <v>1127</v>
      </c>
      <c r="B841" s="2"/>
      <c r="C841" s="2"/>
      <c r="D841" s="1" t="s">
        <v>157</v>
      </c>
      <c r="E841" s="2">
        <v>1930</v>
      </c>
      <c r="F841" s="2" t="s">
        <v>280</v>
      </c>
      <c r="G841" s="31" t="s">
        <v>2119</v>
      </c>
      <c r="H841" s="2" t="s">
        <v>6</v>
      </c>
      <c r="K841" s="2" t="s">
        <v>1488</v>
      </c>
      <c r="L841" s="2">
        <v>1930</v>
      </c>
      <c r="M841" s="2"/>
      <c r="N841" s="2"/>
      <c r="O841" s="2"/>
      <c r="P841" s="7">
        <f>COUNTA(Tabela1[[#This Row],[AFI]:[ICM]])</f>
        <v>2</v>
      </c>
    </row>
    <row r="842" spans="1:16">
      <c r="A842" s="1" t="s">
        <v>1188</v>
      </c>
      <c r="B842" s="2"/>
      <c r="C842" s="2"/>
      <c r="D842" s="1" t="s">
        <v>1248</v>
      </c>
      <c r="E842" s="2">
        <v>1929</v>
      </c>
      <c r="F842" s="2" t="s">
        <v>280</v>
      </c>
      <c r="G842" s="31" t="s">
        <v>1220</v>
      </c>
      <c r="H842" s="2" t="s">
        <v>7</v>
      </c>
      <c r="L842" s="2">
        <v>1930</v>
      </c>
      <c r="M842" s="2"/>
      <c r="N842" s="2"/>
      <c r="O842" s="2"/>
      <c r="P842" s="7">
        <f>COUNTA(Tabela1[[#This Row],[AFI]:[ICM]])</f>
        <v>1</v>
      </c>
    </row>
    <row r="843" spans="1:16">
      <c r="A843" s="1" t="s">
        <v>2120</v>
      </c>
      <c r="B843" s="2"/>
      <c r="C843" s="2"/>
      <c r="D843" s="1" t="s">
        <v>48</v>
      </c>
      <c r="E843" s="2">
        <v>1928</v>
      </c>
      <c r="F843" s="2" t="s">
        <v>280</v>
      </c>
      <c r="G843" s="31" t="s">
        <v>2121</v>
      </c>
      <c r="H843" s="2" t="s">
        <v>2</v>
      </c>
      <c r="L843" s="2"/>
      <c r="M843" s="2"/>
      <c r="N843" s="2">
        <v>245</v>
      </c>
      <c r="O843" s="2"/>
      <c r="P843" s="7">
        <f>COUNTA(Tabela1[[#This Row],[AFI]:[ICM]])</f>
        <v>1</v>
      </c>
    </row>
    <row r="844" spans="1:16">
      <c r="A844" s="1" t="s">
        <v>1411</v>
      </c>
      <c r="B844" s="2"/>
      <c r="C844" s="2"/>
      <c r="D844" s="1" t="s">
        <v>1538</v>
      </c>
      <c r="E844" s="2">
        <v>1928</v>
      </c>
      <c r="F844" s="2" t="s">
        <v>371</v>
      </c>
      <c r="G844" s="31" t="s">
        <v>1537</v>
      </c>
      <c r="H844" s="2" t="s">
        <v>4</v>
      </c>
      <c r="L844" s="2"/>
      <c r="M844" s="2"/>
      <c r="N844" s="2">
        <v>223</v>
      </c>
      <c r="O844" s="2"/>
      <c r="P844" s="7">
        <f>COUNTA(Tabela1[[#This Row],[AFI]:[ICM]])</f>
        <v>1</v>
      </c>
    </row>
    <row r="845" spans="1:16">
      <c r="A845" s="1" t="s">
        <v>1128</v>
      </c>
      <c r="B845" s="2"/>
      <c r="C845" s="2"/>
      <c r="D845" s="1" t="s">
        <v>44</v>
      </c>
      <c r="E845" s="2">
        <v>1927</v>
      </c>
      <c r="F845" s="2" t="s">
        <v>280</v>
      </c>
      <c r="G845" s="31" t="s">
        <v>1129</v>
      </c>
      <c r="H845" s="2" t="s">
        <v>2</v>
      </c>
      <c r="J845" s="2">
        <v>18</v>
      </c>
      <c r="L845" s="2"/>
      <c r="M845" s="2"/>
      <c r="N845" s="2">
        <v>200</v>
      </c>
      <c r="O845" s="2"/>
      <c r="P845" s="7">
        <f>COUNTA(Tabela1[[#This Row],[AFI]:[ICM]])</f>
        <v>2</v>
      </c>
    </row>
    <row r="846" spans="1:16">
      <c r="A846" s="1" t="s">
        <v>1187</v>
      </c>
      <c r="B846" s="2"/>
      <c r="C846" s="2"/>
      <c r="D846" s="1" t="s">
        <v>1247</v>
      </c>
      <c r="E846" s="2">
        <v>1927</v>
      </c>
      <c r="F846" s="2" t="s">
        <v>280</v>
      </c>
      <c r="G846" s="31" t="s">
        <v>1219</v>
      </c>
      <c r="H846" s="2" t="s">
        <v>6</v>
      </c>
      <c r="L846" s="2">
        <v>1929</v>
      </c>
      <c r="M846" s="2"/>
      <c r="N846" s="2"/>
      <c r="O846" s="2"/>
      <c r="P846" s="7">
        <f>COUNTA(Tabela1[[#This Row],[AFI]:[ICM]])</f>
        <v>1</v>
      </c>
    </row>
    <row r="847" spans="1:16">
      <c r="A847" s="1" t="s">
        <v>1173</v>
      </c>
      <c r="B847" s="2"/>
      <c r="C847" s="2"/>
      <c r="D847" s="1" t="s">
        <v>1174</v>
      </c>
      <c r="E847" s="2">
        <v>1927</v>
      </c>
      <c r="F847" s="2" t="s">
        <v>280</v>
      </c>
      <c r="G847" s="31" t="s">
        <v>1159</v>
      </c>
      <c r="H847" s="2" t="s">
        <v>4</v>
      </c>
      <c r="J847" s="2">
        <v>82</v>
      </c>
      <c r="L847" s="2"/>
      <c r="M847" s="2"/>
      <c r="N847" s="2"/>
      <c r="O847" s="2"/>
      <c r="P847" s="7">
        <f>COUNTA(Tabela1[[#This Row],[AFI]:[ICM]])</f>
        <v>1</v>
      </c>
    </row>
    <row r="848" spans="1:16">
      <c r="A848" s="1" t="s">
        <v>1130</v>
      </c>
      <c r="B848" s="2"/>
      <c r="C848" s="2"/>
      <c r="D848" s="1" t="s">
        <v>232</v>
      </c>
      <c r="E848" s="2">
        <v>1925</v>
      </c>
      <c r="F848" s="2" t="s">
        <v>885</v>
      </c>
      <c r="G848" s="31" t="s">
        <v>1468</v>
      </c>
      <c r="H848" s="2" t="s">
        <v>6</v>
      </c>
      <c r="K848" s="2" t="s">
        <v>1488</v>
      </c>
      <c r="L848" s="2"/>
      <c r="M848" s="2"/>
      <c r="N848" s="2"/>
      <c r="O848" s="2"/>
      <c r="P848" s="7">
        <f>COUNTA(Tabela1[[#This Row],[AFI]:[ICM]])</f>
        <v>1</v>
      </c>
    </row>
    <row r="849" spans="1:16">
      <c r="A849" s="1" t="s">
        <v>2122</v>
      </c>
      <c r="B849" s="2"/>
      <c r="C849" s="2"/>
      <c r="D849" s="1" t="s">
        <v>44</v>
      </c>
      <c r="E849" s="2">
        <v>1924</v>
      </c>
      <c r="F849" s="2" t="s">
        <v>280</v>
      </c>
      <c r="G849" s="31" t="s">
        <v>2123</v>
      </c>
      <c r="H849" s="2" t="s">
        <v>2</v>
      </c>
      <c r="L849" s="2"/>
      <c r="M849" s="2"/>
      <c r="N849" s="2">
        <v>198</v>
      </c>
      <c r="O849" s="2"/>
      <c r="P849" s="7">
        <f>COUNTA(Tabela1[[#This Row],[AFI]:[ICM]])</f>
        <v>1</v>
      </c>
    </row>
    <row r="850" spans="1:16">
      <c r="A850" s="1" t="s">
        <v>1131</v>
      </c>
      <c r="B850" s="2"/>
      <c r="C850" s="2"/>
      <c r="D850" s="1" t="s">
        <v>48</v>
      </c>
      <c r="E850" s="2">
        <v>1923</v>
      </c>
      <c r="F850" s="2" t="s">
        <v>280</v>
      </c>
      <c r="G850" s="31" t="s">
        <v>1132</v>
      </c>
      <c r="H850" s="2" t="s">
        <v>2</v>
      </c>
      <c r="J850" s="2">
        <v>58</v>
      </c>
      <c r="L850" s="2"/>
      <c r="M850" s="2"/>
      <c r="N850" s="2">
        <v>154</v>
      </c>
      <c r="O850" s="2"/>
      <c r="P850" s="7">
        <f>COUNTA(Tabela1[[#This Row],[AFI]:[ICM]])</f>
        <v>2</v>
      </c>
    </row>
    <row r="851" spans="1:16">
      <c r="A851" s="1" t="s">
        <v>1133</v>
      </c>
      <c r="B851" s="2"/>
      <c r="C851" s="2"/>
      <c r="D851" s="1" t="s">
        <v>85</v>
      </c>
      <c r="E851" s="2">
        <v>1923</v>
      </c>
      <c r="F851" s="2" t="s">
        <v>379</v>
      </c>
      <c r="G851" s="31" t="s">
        <v>1134</v>
      </c>
      <c r="H851" s="2" t="s">
        <v>5</v>
      </c>
      <c r="K851" s="2" t="s">
        <v>1488</v>
      </c>
      <c r="L851" s="2"/>
      <c r="M851" s="2"/>
      <c r="N851" s="2">
        <v>113</v>
      </c>
      <c r="O851" s="2"/>
      <c r="P851" s="7">
        <f>COUNTA(Tabela1[[#This Row],[AFI]:[ICM]])</f>
        <v>2</v>
      </c>
    </row>
    <row r="852" spans="1:16">
      <c r="A852" s="1" t="s">
        <v>1406</v>
      </c>
      <c r="B852" s="2"/>
      <c r="C852" s="2"/>
      <c r="D852" s="1" t="s">
        <v>48</v>
      </c>
      <c r="E852" s="2">
        <v>1921</v>
      </c>
      <c r="F852" s="2" t="s">
        <v>280</v>
      </c>
      <c r="G852" s="31" t="s">
        <v>1462</v>
      </c>
      <c r="H852" s="2" t="s">
        <v>2</v>
      </c>
      <c r="L852" s="2"/>
      <c r="M852" s="2"/>
      <c r="N852" s="2">
        <v>101</v>
      </c>
      <c r="O852" s="2"/>
      <c r="P852" s="7">
        <f>COUNTA(Tabela1[[#This Row],[AFI]:[ICM]])</f>
        <v>1</v>
      </c>
    </row>
    <row r="853" spans="1:16">
      <c r="A853" s="1" t="s">
        <v>1801</v>
      </c>
      <c r="B853" s="2"/>
      <c r="C853" s="2"/>
      <c r="D853" s="1" t="s">
        <v>1802</v>
      </c>
      <c r="E853" s="2">
        <v>1920</v>
      </c>
      <c r="F853" s="2" t="s">
        <v>379</v>
      </c>
      <c r="G853" s="31" t="s">
        <v>1803</v>
      </c>
      <c r="H853" s="2" t="s">
        <v>10</v>
      </c>
      <c r="L853" s="2"/>
      <c r="M853" s="2"/>
      <c r="N853" s="2"/>
      <c r="O853" s="2"/>
      <c r="P853" s="7">
        <f>COUNTA(Tabela1[[#This Row],[AFI]:[ICM]])</f>
        <v>0</v>
      </c>
    </row>
    <row r="854" spans="1:16">
      <c r="A854" s="1" t="s">
        <v>1165</v>
      </c>
      <c r="B854" s="2"/>
      <c r="C854" s="2"/>
      <c r="D854" s="1" t="s">
        <v>1166</v>
      </c>
      <c r="E854" s="2">
        <v>1916</v>
      </c>
      <c r="F854" s="2" t="s">
        <v>280</v>
      </c>
      <c r="G854" s="1" t="s">
        <v>1155</v>
      </c>
      <c r="H854" s="2" t="s">
        <v>4</v>
      </c>
      <c r="J854" s="2">
        <v>49</v>
      </c>
      <c r="L854" s="2"/>
      <c r="M854" s="2"/>
      <c r="N854" s="2"/>
      <c r="O854" s="2"/>
      <c r="P854" s="7">
        <f>COUNTA(Tabela1[[#This Row],[AFI]:[ICM]])</f>
        <v>1</v>
      </c>
    </row>
    <row r="855" spans="1:16">
      <c r="A855" s="1" t="s">
        <v>1810</v>
      </c>
      <c r="B855" s="2"/>
      <c r="C855" s="2"/>
      <c r="D855" s="1" t="s">
        <v>1166</v>
      </c>
      <c r="E855" s="2">
        <v>1915</v>
      </c>
      <c r="F855" s="2" t="s">
        <v>280</v>
      </c>
      <c r="G855" s="1" t="s">
        <v>1811</v>
      </c>
      <c r="H855" s="2" t="s">
        <v>4</v>
      </c>
      <c r="L855" s="2"/>
      <c r="M855" s="2"/>
      <c r="N855" s="2"/>
      <c r="O855" s="2"/>
      <c r="P855" s="7">
        <f>COUNTA(Tabela1[[#This Row],[AFI]:[ICM]])</f>
        <v>0</v>
      </c>
    </row>
  </sheetData>
  <sortState xmlns:xlrd2="http://schemas.microsoft.com/office/spreadsheetml/2017/richdata2" ref="A2:J523">
    <sortCondition ref="A1"/>
  </sortState>
  <pageMargins left="0" right="0" top="0.39410000000000006" bottom="0.39410000000000006" header="0" footer="0"/>
  <pageSetup paperSize="9" fitToWidth="0" fitToHeight="0" orientation="portrait" r:id="rId1"/>
  <headerFooter>
    <oddHeader>&amp;C&amp;A</oddHeader>
    <oddFooter>&amp;CPage &amp;P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9"/>
  <sheetViews>
    <sheetView showGridLines="0" workbookViewId="0">
      <selection activeCell="G4" sqref="G4"/>
    </sheetView>
  </sheetViews>
  <sheetFormatPr defaultRowHeight="14"/>
  <cols>
    <col min="1" max="1" width="16.33203125" customWidth="1"/>
    <col min="2" max="2" width="26.5" bestFit="1" customWidth="1"/>
  </cols>
  <sheetData>
    <row r="1" spans="2:4" ht="24" customHeight="1">
      <c r="B1" s="21" t="s">
        <v>1506</v>
      </c>
      <c r="C1" s="29" t="e">
        <f>Tabela1[[#Totals],[Assisti]]</f>
        <v>#REF!</v>
      </c>
      <c r="D1" s="29" t="s">
        <v>1662</v>
      </c>
    </row>
    <row r="2" spans="2:4">
      <c r="B2" s="14"/>
      <c r="C2" s="15" t="s">
        <v>1507</v>
      </c>
      <c r="D2" s="15" t="s">
        <v>1508</v>
      </c>
    </row>
    <row r="3" spans="2:4">
      <c r="B3" s="16" t="s">
        <v>1178</v>
      </c>
      <c r="C3" s="17">
        <f>COUNTIFS(Tabela1[Assisti],1,Tabela1[Oscar],"&lt;&gt;"&amp;"")</f>
        <v>0</v>
      </c>
      <c r="D3" s="18" t="e">
        <f>C3/Tabela1[[#Totals],[Oscar]]</f>
        <v>#REF!</v>
      </c>
    </row>
    <row r="4" spans="2:4">
      <c r="B4" s="16" t="s">
        <v>1296</v>
      </c>
      <c r="C4" s="17">
        <f>COUNTIFS(Tabela1[Assisti],1,Tabela1[Globo de Ouro],"&lt;&gt;"&amp;"")</f>
        <v>0</v>
      </c>
      <c r="D4" s="18" t="e">
        <f>C4/Tabela1[[#Totals],[Globo de Ouro]]</f>
        <v>#REF!</v>
      </c>
    </row>
    <row r="5" spans="2:4">
      <c r="B5" s="16" t="s">
        <v>1659</v>
      </c>
      <c r="C5" s="17">
        <f>COUNTIFS(Tabela1[Assisti],1,Tabela1[IMDB],"&lt;&gt;"&amp;"")</f>
        <v>0</v>
      </c>
      <c r="D5" s="18" t="e">
        <f>C5/Tabela1[[#Totals],[IMDB]]</f>
        <v>#REF!</v>
      </c>
    </row>
    <row r="6" spans="2:4">
      <c r="B6" s="16" t="s">
        <v>1660</v>
      </c>
      <c r="C6" s="17">
        <f>COUNTIFS(Tabela1[Assisti],1,Tabela1[AFI],"&lt;&gt;"&amp;"")</f>
        <v>0</v>
      </c>
      <c r="D6" s="18" t="e">
        <f>C6/Tabela1[[#Totals],[AFI]]</f>
        <v>#REF!</v>
      </c>
    </row>
    <row r="7" spans="2:4">
      <c r="B7" s="16" t="s">
        <v>1658</v>
      </c>
      <c r="C7" s="17">
        <f>COUNTIFS(Tabela1[Assisti],1,Tabela1[ICM],"&lt;&gt;"&amp;"")</f>
        <v>0</v>
      </c>
      <c r="D7" s="18" t="e">
        <f>C7/Tabela1[[#Totals],[AFI]]</f>
        <v>#REF!</v>
      </c>
    </row>
    <row r="8" spans="2:4">
      <c r="B8" s="19" t="s">
        <v>1509</v>
      </c>
      <c r="C8" s="17">
        <f>COUNTIFS(Tabela1[Assisti],1,Tabela1[Rada+],"A")</f>
        <v>0</v>
      </c>
      <c r="D8" s="18">
        <f>C8/256</f>
        <v>0</v>
      </c>
    </row>
    <row r="9" spans="2:4" ht="22.5" customHeight="1"/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6"/>
  <sheetViews>
    <sheetView showGridLines="0" topLeftCell="A4" workbookViewId="0">
      <selection activeCell="A7" sqref="A7"/>
    </sheetView>
  </sheetViews>
  <sheetFormatPr defaultRowHeight="14"/>
  <cols>
    <col min="1" max="1" width="31.58203125" bestFit="1" customWidth="1"/>
    <col min="2" max="2" width="21.5" style="12" bestFit="1" customWidth="1"/>
    <col min="3" max="3" width="8.83203125" style="12" customWidth="1"/>
    <col min="4" max="4" width="8.58203125" style="12" customWidth="1"/>
    <col min="5" max="5" width="13.33203125" style="12" customWidth="1"/>
    <col min="6" max="6" width="6.5" style="12" customWidth="1"/>
    <col min="7" max="7" width="6.58203125" style="12" customWidth="1"/>
    <col min="8" max="8" width="7.08203125" style="12" customWidth="1"/>
    <col min="9" max="9" width="7.58203125" style="12" customWidth="1"/>
    <col min="10" max="10" width="7.25" style="12" customWidth="1"/>
    <col min="11" max="11" width="9.75" style="12" customWidth="1"/>
    <col min="12" max="12" width="6.58203125" style="12" customWidth="1"/>
    <col min="13" max="13" width="8.25" style="12" customWidth="1"/>
    <col min="14" max="14" width="5.08203125" style="12" bestFit="1" customWidth="1"/>
    <col min="15" max="16" width="10.75" bestFit="1" customWidth="1"/>
  </cols>
  <sheetData>
    <row r="1" spans="1:15" ht="42.75" customHeight="1"/>
    <row r="4" spans="1:15">
      <c r="A4" s="8" t="s">
        <v>1499</v>
      </c>
      <c r="B4" s="11" t="s">
        <v>1496</v>
      </c>
      <c r="O4" s="12"/>
    </row>
    <row r="5" spans="1:15">
      <c r="A5" s="8" t="s">
        <v>1498</v>
      </c>
      <c r="B5" s="12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2" t="s">
        <v>5</v>
      </c>
      <c r="H5" s="12" t="s">
        <v>6</v>
      </c>
      <c r="I5" s="12" t="s">
        <v>7</v>
      </c>
      <c r="J5" s="12" t="s">
        <v>8</v>
      </c>
      <c r="K5" s="12" t="s">
        <v>9</v>
      </c>
      <c r="L5" s="12" t="s">
        <v>10</v>
      </c>
      <c r="M5" s="12" t="s">
        <v>11</v>
      </c>
      <c r="N5" s="12" t="s">
        <v>1958</v>
      </c>
      <c r="O5" t="s">
        <v>1497</v>
      </c>
    </row>
    <row r="6" spans="1:15">
      <c r="A6" s="9" t="s">
        <v>280</v>
      </c>
      <c r="B6" s="13">
        <v>28</v>
      </c>
      <c r="C6" s="13">
        <v>57</v>
      </c>
      <c r="D6" s="13">
        <v>68</v>
      </c>
      <c r="E6" s="13">
        <v>1</v>
      </c>
      <c r="F6" s="13">
        <v>273</v>
      </c>
      <c r="G6" s="13">
        <v>43</v>
      </c>
      <c r="H6" s="13">
        <v>36</v>
      </c>
      <c r="I6" s="13">
        <v>25</v>
      </c>
      <c r="J6" s="13">
        <v>48</v>
      </c>
      <c r="K6" s="13">
        <v>28</v>
      </c>
      <c r="L6" s="13">
        <v>29</v>
      </c>
      <c r="M6" s="13">
        <v>21</v>
      </c>
      <c r="N6" s="13"/>
      <c r="O6" s="10">
        <v>657</v>
      </c>
    </row>
    <row r="7" spans="1:15">
      <c r="A7" s="9" t="s">
        <v>371</v>
      </c>
      <c r="B7" s="13"/>
      <c r="C7" s="13"/>
      <c r="D7" s="13">
        <v>4</v>
      </c>
      <c r="E7" s="13"/>
      <c r="F7" s="13">
        <v>21</v>
      </c>
      <c r="G7" s="13"/>
      <c r="H7" s="13">
        <v>2</v>
      </c>
      <c r="I7" s="13"/>
      <c r="J7" s="13">
        <v>1</v>
      </c>
      <c r="K7" s="13">
        <v>1</v>
      </c>
      <c r="L7" s="13"/>
      <c r="M7" s="13"/>
      <c r="N7" s="13"/>
      <c r="O7" s="10">
        <v>29</v>
      </c>
    </row>
    <row r="8" spans="1:15">
      <c r="A8" s="9" t="s">
        <v>338</v>
      </c>
      <c r="B8" s="13"/>
      <c r="C8" s="13"/>
      <c r="D8" s="13">
        <v>6</v>
      </c>
      <c r="E8" s="13"/>
      <c r="F8" s="13">
        <v>16</v>
      </c>
      <c r="G8" s="13"/>
      <c r="H8" s="13"/>
      <c r="I8" s="13"/>
      <c r="J8" s="13"/>
      <c r="K8" s="13"/>
      <c r="L8" s="13"/>
      <c r="M8" s="13">
        <v>3</v>
      </c>
      <c r="N8" s="13"/>
      <c r="O8" s="10">
        <v>25</v>
      </c>
    </row>
    <row r="9" spans="1:15">
      <c r="A9" s="9" t="s">
        <v>333</v>
      </c>
      <c r="B9" s="13">
        <v>9</v>
      </c>
      <c r="C9" s="13"/>
      <c r="D9" s="13"/>
      <c r="E9" s="13"/>
      <c r="F9" s="13">
        <v>10</v>
      </c>
      <c r="G9" s="13"/>
      <c r="H9" s="13"/>
      <c r="I9" s="13"/>
      <c r="J9" s="13"/>
      <c r="K9" s="13"/>
      <c r="L9" s="13"/>
      <c r="M9" s="13"/>
      <c r="N9" s="13"/>
      <c r="O9" s="10">
        <v>19</v>
      </c>
    </row>
    <row r="10" spans="1:15">
      <c r="A10" s="9" t="s">
        <v>336</v>
      </c>
      <c r="B10" s="13"/>
      <c r="C10" s="13"/>
      <c r="D10" s="13">
        <v>1</v>
      </c>
      <c r="E10" s="13"/>
      <c r="F10" s="13">
        <v>12</v>
      </c>
      <c r="G10" s="13"/>
      <c r="H10" s="13"/>
      <c r="I10" s="13"/>
      <c r="J10" s="13">
        <v>3</v>
      </c>
      <c r="K10" s="13"/>
      <c r="L10" s="13"/>
      <c r="M10" s="13"/>
      <c r="N10" s="13"/>
      <c r="O10" s="10">
        <v>16</v>
      </c>
    </row>
    <row r="11" spans="1:15">
      <c r="A11" s="9" t="s">
        <v>323</v>
      </c>
      <c r="B11" s="13"/>
      <c r="C11" s="13">
        <v>1</v>
      </c>
      <c r="D11" s="13">
        <v>1</v>
      </c>
      <c r="E11" s="13"/>
      <c r="F11" s="13">
        <v>10</v>
      </c>
      <c r="G11" s="13"/>
      <c r="H11" s="13">
        <v>1</v>
      </c>
      <c r="I11" s="13"/>
      <c r="J11" s="13"/>
      <c r="K11" s="13">
        <v>1</v>
      </c>
      <c r="L11" s="13">
        <v>1</v>
      </c>
      <c r="M11" s="13"/>
      <c r="N11" s="13"/>
      <c r="O11" s="10">
        <v>15</v>
      </c>
    </row>
    <row r="12" spans="1:15">
      <c r="A12" s="9" t="s">
        <v>1456</v>
      </c>
      <c r="B12" s="13"/>
      <c r="C12" s="13">
        <v>2</v>
      </c>
      <c r="D12" s="13">
        <v>3</v>
      </c>
      <c r="E12" s="13"/>
      <c r="F12" s="13">
        <v>5</v>
      </c>
      <c r="G12" s="13"/>
      <c r="H12" s="13"/>
      <c r="I12" s="13">
        <v>1</v>
      </c>
      <c r="J12" s="13">
        <v>3</v>
      </c>
      <c r="K12" s="13"/>
      <c r="L12" s="13"/>
      <c r="M12" s="13"/>
      <c r="N12" s="13"/>
      <c r="O12" s="10">
        <v>14</v>
      </c>
    </row>
    <row r="13" spans="1:15">
      <c r="A13" s="9" t="s">
        <v>379</v>
      </c>
      <c r="B13" s="13"/>
      <c r="C13" s="13"/>
      <c r="D13" s="13">
        <v>1</v>
      </c>
      <c r="E13" s="13">
        <v>1</v>
      </c>
      <c r="F13" s="13">
        <v>9</v>
      </c>
      <c r="G13" s="13">
        <v>1</v>
      </c>
      <c r="H13" s="13">
        <v>1</v>
      </c>
      <c r="I13" s="13"/>
      <c r="J13" s="13"/>
      <c r="K13" s="13"/>
      <c r="L13" s="13">
        <v>1</v>
      </c>
      <c r="M13" s="13"/>
      <c r="N13" s="13"/>
      <c r="O13" s="10">
        <v>14</v>
      </c>
    </row>
    <row r="14" spans="1:15">
      <c r="A14" s="9" t="s">
        <v>439</v>
      </c>
      <c r="B14" s="13"/>
      <c r="C14" s="13"/>
      <c r="D14" s="13">
        <v>2</v>
      </c>
      <c r="E14" s="13"/>
      <c r="F14" s="13">
        <v>4</v>
      </c>
      <c r="G14" s="13">
        <v>1</v>
      </c>
      <c r="H14" s="13">
        <v>1</v>
      </c>
      <c r="I14" s="13"/>
      <c r="J14" s="13">
        <v>1</v>
      </c>
      <c r="K14" s="13"/>
      <c r="L14" s="13"/>
      <c r="M14" s="13"/>
      <c r="N14" s="13"/>
      <c r="O14" s="10">
        <v>9</v>
      </c>
    </row>
    <row r="15" spans="1:15">
      <c r="A15" s="9" t="s">
        <v>374</v>
      </c>
      <c r="B15" s="13"/>
      <c r="C15" s="13"/>
      <c r="D15" s="13"/>
      <c r="E15" s="13"/>
      <c r="F15" s="13">
        <v>7</v>
      </c>
      <c r="G15" s="13"/>
      <c r="H15" s="13"/>
      <c r="I15" s="13"/>
      <c r="J15" s="13">
        <v>1</v>
      </c>
      <c r="K15" s="13"/>
      <c r="L15" s="13"/>
      <c r="M15" s="13"/>
      <c r="N15" s="13"/>
      <c r="O15" s="10">
        <v>8</v>
      </c>
    </row>
    <row r="16" spans="1:15">
      <c r="A16" s="9" t="s">
        <v>885</v>
      </c>
      <c r="B16" s="13"/>
      <c r="C16" s="13"/>
      <c r="D16" s="13"/>
      <c r="E16" s="13"/>
      <c r="F16" s="13">
        <v>4</v>
      </c>
      <c r="G16" s="13"/>
      <c r="H16" s="13">
        <v>2</v>
      </c>
      <c r="I16" s="13"/>
      <c r="J16" s="13"/>
      <c r="K16" s="13"/>
      <c r="L16" s="13"/>
      <c r="M16" s="13"/>
      <c r="N16" s="13"/>
      <c r="O16" s="10">
        <v>6</v>
      </c>
    </row>
    <row r="17" spans="1:15">
      <c r="A17" s="9" t="s">
        <v>722</v>
      </c>
      <c r="B17" s="13"/>
      <c r="C17" s="13"/>
      <c r="D17" s="13"/>
      <c r="E17" s="13"/>
      <c r="F17" s="13">
        <v>6</v>
      </c>
      <c r="G17" s="13"/>
      <c r="H17" s="13"/>
      <c r="I17" s="13"/>
      <c r="J17" s="13"/>
      <c r="K17" s="13"/>
      <c r="L17" s="13"/>
      <c r="M17" s="13"/>
      <c r="N17" s="13"/>
      <c r="O17" s="10">
        <v>6</v>
      </c>
    </row>
    <row r="18" spans="1:15">
      <c r="A18" s="9" t="s">
        <v>327</v>
      </c>
      <c r="B18" s="13"/>
      <c r="C18" s="13"/>
      <c r="D18" s="13"/>
      <c r="E18" s="13"/>
      <c r="F18" s="13">
        <v>6</v>
      </c>
      <c r="G18" s="13"/>
      <c r="H18" s="13"/>
      <c r="I18" s="13"/>
      <c r="J18" s="13"/>
      <c r="K18" s="13"/>
      <c r="L18" s="13"/>
      <c r="M18" s="13"/>
      <c r="N18" s="13"/>
      <c r="O18" s="10">
        <v>6</v>
      </c>
    </row>
    <row r="19" spans="1:15">
      <c r="A19" s="9" t="s">
        <v>1915</v>
      </c>
      <c r="B19" s="13"/>
      <c r="C19" s="13"/>
      <c r="D19" s="13">
        <v>1</v>
      </c>
      <c r="E19" s="13"/>
      <c r="F19" s="13"/>
      <c r="G19" s="13">
        <v>1</v>
      </c>
      <c r="H19" s="13">
        <v>2</v>
      </c>
      <c r="I19" s="13"/>
      <c r="J19" s="13"/>
      <c r="K19" s="13"/>
      <c r="L19" s="13"/>
      <c r="M19" s="13"/>
      <c r="N19" s="13">
        <v>1</v>
      </c>
      <c r="O19" s="10">
        <v>5</v>
      </c>
    </row>
    <row r="20" spans="1:15">
      <c r="A20" s="9" t="s">
        <v>1557</v>
      </c>
      <c r="B20" s="13"/>
      <c r="C20" s="13"/>
      <c r="D20" s="13"/>
      <c r="E20" s="13"/>
      <c r="F20" s="13">
        <v>1</v>
      </c>
      <c r="G20" s="13"/>
      <c r="H20" s="13"/>
      <c r="I20" s="13"/>
      <c r="J20" s="13">
        <v>3</v>
      </c>
      <c r="K20" s="13"/>
      <c r="L20" s="13"/>
      <c r="M20" s="13"/>
      <c r="N20" s="13"/>
      <c r="O20" s="10">
        <v>4</v>
      </c>
    </row>
    <row r="21" spans="1:15">
      <c r="A21" s="9" t="s">
        <v>309</v>
      </c>
      <c r="B21" s="13"/>
      <c r="C21" s="13"/>
      <c r="D21" s="13"/>
      <c r="E21" s="13"/>
      <c r="F21" s="13">
        <v>3</v>
      </c>
      <c r="G21" s="13"/>
      <c r="H21" s="13"/>
      <c r="I21" s="13"/>
      <c r="J21" s="13"/>
      <c r="K21" s="13"/>
      <c r="L21" s="13"/>
      <c r="M21" s="13"/>
      <c r="N21" s="13"/>
      <c r="O21" s="10">
        <v>3</v>
      </c>
    </row>
    <row r="22" spans="1:15">
      <c r="A22" s="9" t="s">
        <v>474</v>
      </c>
      <c r="B22" s="13"/>
      <c r="C22" s="13"/>
      <c r="D22" s="13"/>
      <c r="E22" s="13"/>
      <c r="F22" s="13">
        <v>3</v>
      </c>
      <c r="G22" s="13"/>
      <c r="H22" s="13"/>
      <c r="I22" s="13"/>
      <c r="J22" s="13"/>
      <c r="K22" s="13"/>
      <c r="L22" s="13"/>
      <c r="M22" s="13"/>
      <c r="N22" s="13"/>
      <c r="O22" s="10">
        <v>3</v>
      </c>
    </row>
    <row r="23" spans="1:15">
      <c r="A23" s="9" t="s">
        <v>492</v>
      </c>
      <c r="B23" s="13"/>
      <c r="C23" s="13"/>
      <c r="D23" s="13"/>
      <c r="E23" s="13"/>
      <c r="F23" s="13">
        <v>2</v>
      </c>
      <c r="G23" s="13"/>
      <c r="H23" s="13"/>
      <c r="I23" s="13"/>
      <c r="J23" s="13"/>
      <c r="K23" s="13"/>
      <c r="L23" s="13"/>
      <c r="M23" s="13"/>
      <c r="N23" s="13"/>
      <c r="O23" s="10">
        <v>2</v>
      </c>
    </row>
    <row r="24" spans="1:15">
      <c r="A24" s="9" t="s">
        <v>1465</v>
      </c>
      <c r="B24" s="13"/>
      <c r="C24" s="13"/>
      <c r="D24" s="13"/>
      <c r="E24" s="13"/>
      <c r="F24" s="13">
        <v>2</v>
      </c>
      <c r="G24" s="13"/>
      <c r="H24" s="13"/>
      <c r="I24" s="13"/>
      <c r="J24" s="13"/>
      <c r="K24" s="13"/>
      <c r="L24" s="13"/>
      <c r="M24" s="13"/>
      <c r="N24" s="13"/>
      <c r="O24" s="10">
        <v>2</v>
      </c>
    </row>
    <row r="25" spans="1:15">
      <c r="A25" s="9" t="s">
        <v>881</v>
      </c>
      <c r="B25" s="13"/>
      <c r="C25" s="13"/>
      <c r="D25" s="13"/>
      <c r="E25" s="13"/>
      <c r="F25" s="13">
        <v>1</v>
      </c>
      <c r="G25" s="13"/>
      <c r="H25" s="13"/>
      <c r="I25" s="13"/>
      <c r="J25" s="13"/>
      <c r="K25" s="13"/>
      <c r="L25" s="13"/>
      <c r="M25" s="13"/>
      <c r="N25" s="13"/>
      <c r="O25" s="10">
        <v>1</v>
      </c>
    </row>
    <row r="26" spans="1:15">
      <c r="A26" s="9" t="s">
        <v>1691</v>
      </c>
      <c r="B26" s="13"/>
      <c r="C26" s="13"/>
      <c r="D26" s="13"/>
      <c r="E26" s="13"/>
      <c r="F26" s="13">
        <v>1</v>
      </c>
      <c r="G26" s="13"/>
      <c r="H26" s="13"/>
      <c r="I26" s="13"/>
      <c r="J26" s="13"/>
      <c r="K26" s="13"/>
      <c r="L26" s="13"/>
      <c r="M26" s="13"/>
      <c r="N26" s="13"/>
      <c r="O26" s="10">
        <v>1</v>
      </c>
    </row>
    <row r="27" spans="1:15">
      <c r="A27" s="9" t="s">
        <v>335</v>
      </c>
      <c r="B27" s="13"/>
      <c r="C27" s="13">
        <v>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0">
        <v>1</v>
      </c>
    </row>
    <row r="28" spans="1:15">
      <c r="A28" s="9" t="s">
        <v>503</v>
      </c>
      <c r="B28" s="13"/>
      <c r="C28" s="13"/>
      <c r="D28" s="13"/>
      <c r="E28" s="13"/>
      <c r="F28" s="13">
        <v>1</v>
      </c>
      <c r="G28" s="13"/>
      <c r="H28" s="13"/>
      <c r="I28" s="13"/>
      <c r="J28" s="13"/>
      <c r="K28" s="13"/>
      <c r="L28" s="13"/>
      <c r="M28" s="13"/>
      <c r="N28" s="13"/>
      <c r="O28" s="10">
        <v>1</v>
      </c>
    </row>
    <row r="29" spans="1:15">
      <c r="A29" s="9" t="s">
        <v>1500</v>
      </c>
      <c r="B29" s="13"/>
      <c r="C29" s="13"/>
      <c r="D29" s="13"/>
      <c r="E29" s="13"/>
      <c r="F29" s="13">
        <v>1</v>
      </c>
      <c r="G29" s="13"/>
      <c r="H29" s="13"/>
      <c r="I29" s="13"/>
      <c r="J29" s="13"/>
      <c r="K29" s="13"/>
      <c r="L29" s="13"/>
      <c r="M29" s="13"/>
      <c r="N29" s="13"/>
      <c r="O29" s="10">
        <v>1</v>
      </c>
    </row>
    <row r="30" spans="1:15">
      <c r="A30" s="9" t="s">
        <v>2066</v>
      </c>
      <c r="B30" s="13"/>
      <c r="C30" s="13"/>
      <c r="D30" s="13"/>
      <c r="E30" s="13"/>
      <c r="F30" s="13">
        <v>1</v>
      </c>
      <c r="G30" s="13"/>
      <c r="H30" s="13"/>
      <c r="I30" s="13"/>
      <c r="J30" s="13"/>
      <c r="K30" s="13"/>
      <c r="L30" s="13"/>
      <c r="M30" s="13"/>
      <c r="N30" s="13"/>
      <c r="O30" s="10">
        <v>1</v>
      </c>
    </row>
    <row r="31" spans="1:15">
      <c r="A31" s="9" t="s">
        <v>2092</v>
      </c>
      <c r="B31" s="13"/>
      <c r="C31" s="13"/>
      <c r="D31" s="13"/>
      <c r="E31" s="13"/>
      <c r="F31" s="13">
        <v>1</v>
      </c>
      <c r="G31" s="13"/>
      <c r="H31" s="13"/>
      <c r="I31" s="13"/>
      <c r="J31" s="13"/>
      <c r="K31" s="13"/>
      <c r="L31" s="13"/>
      <c r="M31" s="13"/>
      <c r="N31" s="13"/>
      <c r="O31" s="10">
        <v>1</v>
      </c>
    </row>
    <row r="32" spans="1:15">
      <c r="A32" s="9" t="s">
        <v>610</v>
      </c>
      <c r="B32" s="13"/>
      <c r="C32" s="13"/>
      <c r="D32" s="13"/>
      <c r="E32" s="13"/>
      <c r="F32" s="13">
        <v>1</v>
      </c>
      <c r="G32" s="13"/>
      <c r="H32" s="13"/>
      <c r="I32" s="13"/>
      <c r="J32" s="13"/>
      <c r="K32" s="13"/>
      <c r="L32" s="13"/>
      <c r="M32" s="13"/>
      <c r="N32" s="13"/>
      <c r="O32" s="10">
        <v>1</v>
      </c>
    </row>
    <row r="33" spans="1:15">
      <c r="A33" s="9" t="s">
        <v>2042</v>
      </c>
      <c r="B33" s="13"/>
      <c r="C33" s="13"/>
      <c r="D33" s="13"/>
      <c r="E33" s="13"/>
      <c r="F33" s="13">
        <v>1</v>
      </c>
      <c r="G33" s="13"/>
      <c r="H33" s="13"/>
      <c r="I33" s="13"/>
      <c r="J33" s="13"/>
      <c r="K33" s="13"/>
      <c r="L33" s="13"/>
      <c r="M33" s="13"/>
      <c r="N33" s="13"/>
      <c r="O33" s="10">
        <v>1</v>
      </c>
    </row>
    <row r="34" spans="1:15">
      <c r="A34" s="9" t="s">
        <v>320</v>
      </c>
      <c r="B34" s="13"/>
      <c r="C34" s="13"/>
      <c r="D34" s="13"/>
      <c r="E34" s="13"/>
      <c r="F34" s="13"/>
      <c r="G34" s="13">
        <v>1</v>
      </c>
      <c r="H34" s="13"/>
      <c r="I34" s="13"/>
      <c r="J34" s="13"/>
      <c r="K34" s="13"/>
      <c r="L34" s="13"/>
      <c r="M34" s="13"/>
      <c r="N34" s="13"/>
      <c r="O34" s="10">
        <v>1</v>
      </c>
    </row>
    <row r="35" spans="1:15">
      <c r="A35" s="9" t="s">
        <v>602</v>
      </c>
      <c r="B35" s="13"/>
      <c r="C35" s="13"/>
      <c r="D35" s="13"/>
      <c r="E35" s="13"/>
      <c r="F35" s="13">
        <v>1</v>
      </c>
      <c r="G35" s="13"/>
      <c r="H35" s="13"/>
      <c r="I35" s="13"/>
      <c r="J35" s="13"/>
      <c r="K35" s="13"/>
      <c r="L35" s="13"/>
      <c r="M35" s="13"/>
      <c r="N35" s="13"/>
      <c r="O35" s="10">
        <v>1</v>
      </c>
    </row>
    <row r="36" spans="1:15">
      <c r="A36" s="9" t="s">
        <v>1497</v>
      </c>
      <c r="B36" s="13">
        <v>37</v>
      </c>
      <c r="C36" s="13">
        <v>61</v>
      </c>
      <c r="D36" s="13">
        <v>87</v>
      </c>
      <c r="E36" s="13">
        <v>2</v>
      </c>
      <c r="F36" s="13">
        <v>403</v>
      </c>
      <c r="G36" s="13">
        <v>47</v>
      </c>
      <c r="H36" s="13">
        <v>45</v>
      </c>
      <c r="I36" s="13">
        <v>26</v>
      </c>
      <c r="J36" s="13">
        <v>60</v>
      </c>
      <c r="K36" s="13">
        <v>30</v>
      </c>
      <c r="L36" s="13">
        <v>31</v>
      </c>
      <c r="M36" s="13">
        <v>24</v>
      </c>
      <c r="N36" s="13">
        <v>1</v>
      </c>
      <c r="O36" s="10">
        <v>854</v>
      </c>
    </row>
    <row r="37" spans="1:1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5"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5"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5"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5"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5"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5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5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5">
      <c r="B48"/>
      <c r="C48"/>
      <c r="D48"/>
      <c r="E48"/>
      <c r="F48"/>
      <c r="G48"/>
      <c r="H48"/>
      <c r="I48"/>
      <c r="J48"/>
      <c r="K48"/>
      <c r="L48"/>
      <c r="M48"/>
      <c r="N48"/>
    </row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56"/>
  <sheetViews>
    <sheetView showGridLines="0" topLeftCell="A7" workbookViewId="0">
      <selection activeCell="A30" sqref="A30"/>
    </sheetView>
  </sheetViews>
  <sheetFormatPr defaultRowHeight="14"/>
  <cols>
    <col min="1" max="1" width="40.75" bestFit="1" customWidth="1"/>
    <col min="2" max="2" width="31.58203125" bestFit="1" customWidth="1"/>
    <col min="3" max="10" width="1.83203125" customWidth="1"/>
    <col min="11" max="100" width="2.83203125" customWidth="1"/>
    <col min="101" max="101" width="3.83203125" customWidth="1"/>
    <col min="102" max="102" width="6.83203125" customWidth="1"/>
    <col min="103" max="103" width="10.75" bestFit="1" customWidth="1"/>
  </cols>
  <sheetData>
    <row r="1" spans="1:2" ht="37.5" customHeight="1"/>
    <row r="3" spans="1:2">
      <c r="A3" s="8" t="s">
        <v>1498</v>
      </c>
      <c r="B3" t="s">
        <v>1499</v>
      </c>
    </row>
    <row r="4" spans="1:2">
      <c r="A4" s="9" t="s">
        <v>243</v>
      </c>
      <c r="B4" s="10">
        <v>14</v>
      </c>
    </row>
    <row r="5" spans="1:2">
      <c r="A5" s="9" t="s">
        <v>170</v>
      </c>
      <c r="B5" s="10">
        <v>12</v>
      </c>
    </row>
    <row r="6" spans="1:2">
      <c r="A6" s="9" t="s">
        <v>21</v>
      </c>
      <c r="B6" s="10">
        <v>11</v>
      </c>
    </row>
    <row r="7" spans="1:2">
      <c r="A7" s="9" t="s">
        <v>36</v>
      </c>
      <c r="B7" s="10">
        <v>10</v>
      </c>
    </row>
    <row r="8" spans="1:2">
      <c r="A8" s="9" t="s">
        <v>266</v>
      </c>
      <c r="B8" s="10">
        <v>10</v>
      </c>
    </row>
    <row r="9" spans="1:2">
      <c r="A9" s="9" t="s">
        <v>240</v>
      </c>
      <c r="B9" s="10">
        <v>9</v>
      </c>
    </row>
    <row r="10" spans="1:2">
      <c r="A10" s="9" t="s">
        <v>61</v>
      </c>
      <c r="B10" s="10">
        <v>8</v>
      </c>
    </row>
    <row r="11" spans="1:2">
      <c r="A11" s="9" t="s">
        <v>14</v>
      </c>
      <c r="B11" s="10">
        <v>8</v>
      </c>
    </row>
    <row r="12" spans="1:2">
      <c r="A12" s="9" t="s">
        <v>52</v>
      </c>
      <c r="B12" s="10">
        <v>8</v>
      </c>
    </row>
    <row r="13" spans="1:2">
      <c r="A13" s="9" t="s">
        <v>41</v>
      </c>
      <c r="B13" s="10">
        <v>8</v>
      </c>
    </row>
    <row r="14" spans="1:2">
      <c r="A14" s="9" t="s">
        <v>104</v>
      </c>
      <c r="B14" s="10">
        <v>7</v>
      </c>
    </row>
    <row r="15" spans="1:2">
      <c r="A15" s="9" t="s">
        <v>214</v>
      </c>
      <c r="B15" s="10">
        <v>7</v>
      </c>
    </row>
    <row r="16" spans="1:2">
      <c r="A16" s="9" t="s">
        <v>1273</v>
      </c>
      <c r="B16" s="10">
        <v>7</v>
      </c>
    </row>
    <row r="17" spans="1:2">
      <c r="A17" s="9" t="s">
        <v>131</v>
      </c>
      <c r="B17" s="10">
        <v>6</v>
      </c>
    </row>
    <row r="18" spans="1:2">
      <c r="A18" s="9" t="s">
        <v>79</v>
      </c>
      <c r="B18" s="10">
        <v>6</v>
      </c>
    </row>
    <row r="19" spans="1:2">
      <c r="A19" s="9" t="s">
        <v>206</v>
      </c>
      <c r="B19" s="10">
        <v>6</v>
      </c>
    </row>
    <row r="20" spans="1:2">
      <c r="A20" s="9" t="s">
        <v>76</v>
      </c>
      <c r="B20" s="10">
        <v>6</v>
      </c>
    </row>
    <row r="21" spans="1:2">
      <c r="A21" s="9" t="s">
        <v>222</v>
      </c>
      <c r="B21" s="10">
        <v>6</v>
      </c>
    </row>
    <row r="22" spans="1:2">
      <c r="A22" s="9" t="s">
        <v>48</v>
      </c>
      <c r="B22" s="10">
        <v>6</v>
      </c>
    </row>
    <row r="23" spans="1:2">
      <c r="A23" s="9" t="s">
        <v>132</v>
      </c>
      <c r="B23" s="10">
        <v>6</v>
      </c>
    </row>
    <row r="24" spans="1:2">
      <c r="A24" s="9" t="s">
        <v>53</v>
      </c>
      <c r="B24" s="10">
        <v>5</v>
      </c>
    </row>
    <row r="25" spans="1:2">
      <c r="A25" s="9" t="s">
        <v>233</v>
      </c>
      <c r="B25" s="10">
        <v>5</v>
      </c>
    </row>
    <row r="26" spans="1:2">
      <c r="A26" s="9" t="s">
        <v>226</v>
      </c>
      <c r="B26" s="10">
        <v>5</v>
      </c>
    </row>
    <row r="27" spans="1:2">
      <c r="A27" s="9" t="s">
        <v>64</v>
      </c>
      <c r="B27" s="10">
        <v>5</v>
      </c>
    </row>
    <row r="28" spans="1:2">
      <c r="A28" s="9" t="s">
        <v>17</v>
      </c>
      <c r="B28" s="10">
        <v>5</v>
      </c>
    </row>
    <row r="29" spans="1:2">
      <c r="A29" s="9" t="s">
        <v>113</v>
      </c>
      <c r="B29" s="10">
        <v>5</v>
      </c>
    </row>
    <row r="30" spans="1:2">
      <c r="A30" s="9" t="s">
        <v>105</v>
      </c>
      <c r="B30" s="10">
        <v>5</v>
      </c>
    </row>
    <row r="31" spans="1:2">
      <c r="A31" s="9" t="s">
        <v>81</v>
      </c>
      <c r="B31" s="10">
        <v>5</v>
      </c>
    </row>
    <row r="32" spans="1:2">
      <c r="A32" s="9" t="s">
        <v>137</v>
      </c>
      <c r="B32" s="10">
        <v>5</v>
      </c>
    </row>
    <row r="33" spans="1:2">
      <c r="A33" s="9" t="s">
        <v>242</v>
      </c>
      <c r="B33" s="10">
        <v>4</v>
      </c>
    </row>
    <row r="34" spans="1:2">
      <c r="A34" s="9" t="s">
        <v>228</v>
      </c>
      <c r="B34" s="10">
        <v>4</v>
      </c>
    </row>
    <row r="35" spans="1:2">
      <c r="A35" s="9" t="s">
        <v>177</v>
      </c>
      <c r="B35" s="10">
        <v>4</v>
      </c>
    </row>
    <row r="36" spans="1:2">
      <c r="A36" s="9" t="s">
        <v>1258</v>
      </c>
      <c r="B36" s="10">
        <v>4</v>
      </c>
    </row>
    <row r="37" spans="1:2">
      <c r="A37" s="9" t="s">
        <v>72</v>
      </c>
      <c r="B37" s="10">
        <v>4</v>
      </c>
    </row>
    <row r="38" spans="1:2">
      <c r="A38" s="9" t="s">
        <v>92</v>
      </c>
      <c r="B38" s="10">
        <v>4</v>
      </c>
    </row>
    <row r="39" spans="1:2">
      <c r="A39" s="9" t="s">
        <v>269</v>
      </c>
      <c r="B39" s="10">
        <v>4</v>
      </c>
    </row>
    <row r="40" spans="1:2">
      <c r="A40" s="9" t="s">
        <v>1451</v>
      </c>
      <c r="B40" s="10">
        <v>4</v>
      </c>
    </row>
    <row r="41" spans="1:2">
      <c r="A41" s="9" t="s">
        <v>80</v>
      </c>
      <c r="B41" s="10">
        <v>4</v>
      </c>
    </row>
    <row r="42" spans="1:2">
      <c r="A42" s="9" t="s">
        <v>20</v>
      </c>
      <c r="B42" s="10">
        <v>4</v>
      </c>
    </row>
    <row r="43" spans="1:2">
      <c r="A43" s="9" t="s">
        <v>229</v>
      </c>
      <c r="B43" s="10">
        <v>4</v>
      </c>
    </row>
    <row r="44" spans="1:2">
      <c r="A44" s="9" t="s">
        <v>28</v>
      </c>
      <c r="B44" s="10">
        <v>4</v>
      </c>
    </row>
    <row r="45" spans="1:2">
      <c r="A45" s="9" t="s">
        <v>234</v>
      </c>
      <c r="B45" s="10">
        <v>4</v>
      </c>
    </row>
    <row r="46" spans="1:2">
      <c r="A46" s="9" t="s">
        <v>162</v>
      </c>
      <c r="B46" s="10">
        <v>4</v>
      </c>
    </row>
    <row r="47" spans="1:2">
      <c r="A47" s="9" t="s">
        <v>77</v>
      </c>
      <c r="B47" s="10">
        <v>4</v>
      </c>
    </row>
    <row r="48" spans="1:2">
      <c r="A48" s="9" t="s">
        <v>58</v>
      </c>
      <c r="B48" s="10">
        <v>4</v>
      </c>
    </row>
    <row r="49" spans="1:2">
      <c r="A49" s="9" t="s">
        <v>272</v>
      </c>
      <c r="B49" s="10">
        <v>4</v>
      </c>
    </row>
    <row r="50" spans="1:2">
      <c r="A50" s="9" t="s">
        <v>174</v>
      </c>
      <c r="B50" s="10">
        <v>4</v>
      </c>
    </row>
    <row r="51" spans="1:2">
      <c r="A51" s="9" t="s">
        <v>192</v>
      </c>
      <c r="B51" s="10">
        <v>4</v>
      </c>
    </row>
    <row r="52" spans="1:2">
      <c r="A52" s="9" t="s">
        <v>237</v>
      </c>
      <c r="B52" s="10">
        <v>3</v>
      </c>
    </row>
    <row r="53" spans="1:2">
      <c r="A53" s="9" t="s">
        <v>221</v>
      </c>
      <c r="B53" s="10">
        <v>3</v>
      </c>
    </row>
    <row r="54" spans="1:2">
      <c r="A54" s="9" t="s">
        <v>1254</v>
      </c>
      <c r="B54" s="10">
        <v>3</v>
      </c>
    </row>
    <row r="55" spans="1:2">
      <c r="A55" s="9" t="s">
        <v>153</v>
      </c>
      <c r="B55" s="10">
        <v>3</v>
      </c>
    </row>
    <row r="56" spans="1:2">
      <c r="A56" s="9" t="s">
        <v>22</v>
      </c>
      <c r="B56" s="10">
        <v>3</v>
      </c>
    </row>
    <row r="57" spans="1:2">
      <c r="A57" s="9" t="s">
        <v>157</v>
      </c>
      <c r="B57" s="10">
        <v>3</v>
      </c>
    </row>
    <row r="58" spans="1:2">
      <c r="A58" s="9" t="s">
        <v>89</v>
      </c>
      <c r="B58" s="10">
        <v>3</v>
      </c>
    </row>
    <row r="59" spans="1:2">
      <c r="A59" s="9" t="s">
        <v>84</v>
      </c>
      <c r="B59" s="10">
        <v>3</v>
      </c>
    </row>
    <row r="60" spans="1:2">
      <c r="A60" s="9" t="s">
        <v>1569</v>
      </c>
      <c r="B60" s="10">
        <v>3</v>
      </c>
    </row>
    <row r="61" spans="1:2">
      <c r="A61" s="9" t="s">
        <v>37</v>
      </c>
      <c r="B61" s="10">
        <v>3</v>
      </c>
    </row>
    <row r="62" spans="1:2">
      <c r="A62" s="9" t="s">
        <v>70</v>
      </c>
      <c r="B62" s="10">
        <v>3</v>
      </c>
    </row>
    <row r="63" spans="1:2">
      <c r="A63" s="9" t="s">
        <v>87</v>
      </c>
      <c r="B63" s="10">
        <v>3</v>
      </c>
    </row>
    <row r="64" spans="1:2">
      <c r="A64" s="9" t="s">
        <v>126</v>
      </c>
      <c r="B64" s="10">
        <v>3</v>
      </c>
    </row>
    <row r="65" spans="1:2">
      <c r="A65" s="9" t="s">
        <v>46</v>
      </c>
      <c r="B65" s="10">
        <v>3</v>
      </c>
    </row>
    <row r="66" spans="1:2">
      <c r="A66" s="9" t="s">
        <v>35</v>
      </c>
      <c r="B66" s="10">
        <v>3</v>
      </c>
    </row>
    <row r="67" spans="1:2">
      <c r="A67" s="9" t="s">
        <v>179</v>
      </c>
      <c r="B67" s="10">
        <v>3</v>
      </c>
    </row>
    <row r="68" spans="1:2">
      <c r="A68" s="9" t="s">
        <v>252</v>
      </c>
      <c r="B68" s="10">
        <v>3</v>
      </c>
    </row>
    <row r="69" spans="1:2">
      <c r="A69" s="9" t="s">
        <v>183</v>
      </c>
      <c r="B69" s="10">
        <v>3</v>
      </c>
    </row>
    <row r="70" spans="1:2">
      <c r="A70" s="9" t="s">
        <v>19</v>
      </c>
      <c r="B70" s="10">
        <v>3</v>
      </c>
    </row>
    <row r="71" spans="1:2">
      <c r="A71" s="9" t="s">
        <v>184</v>
      </c>
      <c r="B71" s="10">
        <v>3</v>
      </c>
    </row>
    <row r="72" spans="1:2">
      <c r="A72" s="9" t="s">
        <v>1638</v>
      </c>
      <c r="B72" s="10">
        <v>3</v>
      </c>
    </row>
    <row r="73" spans="1:2">
      <c r="A73" s="9" t="s">
        <v>185</v>
      </c>
      <c r="B73" s="10">
        <v>3</v>
      </c>
    </row>
    <row r="74" spans="1:2">
      <c r="A74" s="9" t="s">
        <v>1745</v>
      </c>
      <c r="B74" s="10">
        <v>3</v>
      </c>
    </row>
    <row r="75" spans="1:2">
      <c r="A75" s="9" t="s">
        <v>188</v>
      </c>
      <c r="B75" s="10">
        <v>3</v>
      </c>
    </row>
    <row r="76" spans="1:2">
      <c r="A76" s="9" t="s">
        <v>1321</v>
      </c>
      <c r="B76" s="10">
        <v>3</v>
      </c>
    </row>
    <row r="77" spans="1:2">
      <c r="A77" s="9" t="s">
        <v>1567</v>
      </c>
      <c r="B77" s="10">
        <v>3</v>
      </c>
    </row>
    <row r="78" spans="1:2">
      <c r="A78" s="9" t="s">
        <v>230</v>
      </c>
      <c r="B78" s="10">
        <v>3</v>
      </c>
    </row>
    <row r="79" spans="1:2">
      <c r="A79" s="9" t="s">
        <v>13</v>
      </c>
      <c r="B79" s="10">
        <v>3</v>
      </c>
    </row>
    <row r="80" spans="1:2">
      <c r="A80" s="9" t="s">
        <v>130</v>
      </c>
      <c r="B80" s="10">
        <v>3</v>
      </c>
    </row>
    <row r="81" spans="1:2">
      <c r="A81" s="9" t="s">
        <v>194</v>
      </c>
      <c r="B81" s="10">
        <v>3</v>
      </c>
    </row>
    <row r="82" spans="1:2">
      <c r="A82" s="9" t="s">
        <v>239</v>
      </c>
      <c r="B82" s="10">
        <v>3</v>
      </c>
    </row>
    <row r="83" spans="1:2">
      <c r="A83" s="9" t="s">
        <v>196</v>
      </c>
      <c r="B83" s="10">
        <v>3</v>
      </c>
    </row>
    <row r="84" spans="1:2">
      <c r="A84" s="9" t="s">
        <v>241</v>
      </c>
      <c r="B84" s="10">
        <v>3</v>
      </c>
    </row>
    <row r="85" spans="1:2">
      <c r="A85" s="9" t="s">
        <v>1758</v>
      </c>
      <c r="B85" s="10">
        <v>3</v>
      </c>
    </row>
    <row r="86" spans="1:2">
      <c r="A86" s="9" t="s">
        <v>57</v>
      </c>
      <c r="B86" s="10">
        <v>3</v>
      </c>
    </row>
    <row r="87" spans="1:2">
      <c r="A87" s="9" t="s">
        <v>198</v>
      </c>
      <c r="B87" s="10">
        <v>3</v>
      </c>
    </row>
    <row r="88" spans="1:2">
      <c r="A88" s="9" t="s">
        <v>253</v>
      </c>
      <c r="B88" s="10">
        <v>3</v>
      </c>
    </row>
    <row r="89" spans="1:2">
      <c r="A89" s="9" t="s">
        <v>201</v>
      </c>
      <c r="B89" s="10">
        <v>3</v>
      </c>
    </row>
    <row r="90" spans="1:2">
      <c r="A90" s="9" t="s">
        <v>262</v>
      </c>
      <c r="B90" s="10">
        <v>3</v>
      </c>
    </row>
    <row r="91" spans="1:2">
      <c r="A91" s="9" t="s">
        <v>1264</v>
      </c>
      <c r="B91" s="10">
        <v>3</v>
      </c>
    </row>
    <row r="92" spans="1:2">
      <c r="A92" s="9" t="s">
        <v>268</v>
      </c>
      <c r="B92" s="10">
        <v>3</v>
      </c>
    </row>
    <row r="93" spans="1:2">
      <c r="A93" s="9" t="s">
        <v>212</v>
      </c>
      <c r="B93" s="10">
        <v>3</v>
      </c>
    </row>
    <row r="94" spans="1:2">
      <c r="A94" s="9" t="s">
        <v>1639</v>
      </c>
      <c r="B94" s="10">
        <v>3</v>
      </c>
    </row>
    <row r="95" spans="1:2">
      <c r="A95" s="9" t="s">
        <v>34</v>
      </c>
      <c r="B95" s="10">
        <v>3</v>
      </c>
    </row>
    <row r="96" spans="1:2">
      <c r="A96" s="9" t="s">
        <v>217</v>
      </c>
      <c r="B96" s="10">
        <v>3</v>
      </c>
    </row>
    <row r="97" spans="1:2">
      <c r="A97" s="9" t="s">
        <v>193</v>
      </c>
      <c r="B97" s="10">
        <v>3</v>
      </c>
    </row>
    <row r="98" spans="1:2">
      <c r="A98" s="9" t="s">
        <v>1636</v>
      </c>
      <c r="B98" s="10">
        <v>3</v>
      </c>
    </row>
    <row r="99" spans="1:2">
      <c r="A99" s="9" t="s">
        <v>140</v>
      </c>
      <c r="B99" s="10">
        <v>3</v>
      </c>
    </row>
    <row r="100" spans="1:2">
      <c r="A100" s="9" t="s">
        <v>141</v>
      </c>
      <c r="B100" s="10">
        <v>3</v>
      </c>
    </row>
    <row r="101" spans="1:2">
      <c r="A101" s="9" t="s">
        <v>182</v>
      </c>
      <c r="B101" s="10">
        <v>3</v>
      </c>
    </row>
    <row r="102" spans="1:2">
      <c r="A102" s="9" t="s">
        <v>1511</v>
      </c>
      <c r="B102" s="10">
        <v>2</v>
      </c>
    </row>
    <row r="103" spans="1:2">
      <c r="A103" s="9" t="s">
        <v>71</v>
      </c>
      <c r="B103" s="10">
        <v>2</v>
      </c>
    </row>
    <row r="104" spans="1:2">
      <c r="A104" s="9" t="s">
        <v>205</v>
      </c>
      <c r="B104" s="10">
        <v>2</v>
      </c>
    </row>
    <row r="105" spans="1:2">
      <c r="A105" s="9" t="s">
        <v>88</v>
      </c>
      <c r="B105" s="10">
        <v>2</v>
      </c>
    </row>
    <row r="106" spans="1:2">
      <c r="A106" s="9" t="s">
        <v>260</v>
      </c>
      <c r="B106" s="10">
        <v>2</v>
      </c>
    </row>
    <row r="107" spans="1:2">
      <c r="A107" s="9" t="s">
        <v>15</v>
      </c>
      <c r="B107" s="10">
        <v>2</v>
      </c>
    </row>
    <row r="108" spans="1:2">
      <c r="A108" s="9" t="s">
        <v>26</v>
      </c>
      <c r="B108" s="10">
        <v>2</v>
      </c>
    </row>
    <row r="109" spans="1:2">
      <c r="A109" s="9" t="s">
        <v>90</v>
      </c>
      <c r="B109" s="10">
        <v>2</v>
      </c>
    </row>
    <row r="110" spans="1:2">
      <c r="A110" s="9" t="s">
        <v>224</v>
      </c>
      <c r="B110" s="10">
        <v>2</v>
      </c>
    </row>
    <row r="111" spans="1:2">
      <c r="A111" s="9" t="s">
        <v>91</v>
      </c>
      <c r="B111" s="10">
        <v>2</v>
      </c>
    </row>
    <row r="112" spans="1:2">
      <c r="A112" s="9" t="s">
        <v>238</v>
      </c>
      <c r="B112" s="10">
        <v>2</v>
      </c>
    </row>
    <row r="113" spans="1:2">
      <c r="A113" s="9" t="s">
        <v>1743</v>
      </c>
      <c r="B113" s="10">
        <v>2</v>
      </c>
    </row>
    <row r="114" spans="1:2">
      <c r="A114" s="9" t="s">
        <v>1717</v>
      </c>
      <c r="B114" s="10">
        <v>2</v>
      </c>
    </row>
    <row r="115" spans="1:2">
      <c r="A115" s="9" t="s">
        <v>97</v>
      </c>
      <c r="B115" s="10">
        <v>2</v>
      </c>
    </row>
    <row r="116" spans="1:2">
      <c r="A116" s="9" t="s">
        <v>1731</v>
      </c>
      <c r="B116" s="10">
        <v>2</v>
      </c>
    </row>
    <row r="117" spans="1:2">
      <c r="A117" s="9" t="s">
        <v>99</v>
      </c>
      <c r="B117" s="10">
        <v>2</v>
      </c>
    </row>
    <row r="118" spans="1:2">
      <c r="A118" s="9" t="s">
        <v>16</v>
      </c>
      <c r="B118" s="10">
        <v>2</v>
      </c>
    </row>
    <row r="119" spans="1:2">
      <c r="A119" s="9" t="s">
        <v>38</v>
      </c>
      <c r="B119" s="10">
        <v>2</v>
      </c>
    </row>
    <row r="120" spans="1:2">
      <c r="A120" s="9" t="s">
        <v>65</v>
      </c>
      <c r="B120" s="10">
        <v>2</v>
      </c>
    </row>
    <row r="121" spans="1:2">
      <c r="A121" s="9" t="s">
        <v>103</v>
      </c>
      <c r="B121" s="10">
        <v>2</v>
      </c>
    </row>
    <row r="122" spans="1:2">
      <c r="A122" s="9" t="s">
        <v>227</v>
      </c>
      <c r="B122" s="10">
        <v>2</v>
      </c>
    </row>
    <row r="123" spans="1:2">
      <c r="A123" s="9" t="s">
        <v>1837</v>
      </c>
      <c r="B123" s="10">
        <v>2</v>
      </c>
    </row>
    <row r="124" spans="1:2">
      <c r="A124" s="9" t="s">
        <v>1714</v>
      </c>
      <c r="B124" s="10">
        <v>2</v>
      </c>
    </row>
    <row r="125" spans="1:2">
      <c r="A125" s="9" t="s">
        <v>114</v>
      </c>
      <c r="B125" s="10">
        <v>2</v>
      </c>
    </row>
    <row r="126" spans="1:2">
      <c r="A126" s="9" t="s">
        <v>257</v>
      </c>
      <c r="B126" s="10">
        <v>2</v>
      </c>
    </row>
    <row r="127" spans="1:2">
      <c r="A127" s="9" t="s">
        <v>1453</v>
      </c>
      <c r="B127" s="10">
        <v>2</v>
      </c>
    </row>
    <row r="128" spans="1:2">
      <c r="A128" s="9" t="s">
        <v>265</v>
      </c>
      <c r="B128" s="10">
        <v>2</v>
      </c>
    </row>
    <row r="129" spans="1:2">
      <c r="A129" s="9" t="s">
        <v>117</v>
      </c>
      <c r="B129" s="10">
        <v>2</v>
      </c>
    </row>
    <row r="130" spans="1:2">
      <c r="A130" s="9" t="s">
        <v>271</v>
      </c>
      <c r="B130" s="10">
        <v>2</v>
      </c>
    </row>
    <row r="131" spans="1:2">
      <c r="A131" s="9" t="s">
        <v>120</v>
      </c>
      <c r="B131" s="10">
        <v>2</v>
      </c>
    </row>
    <row r="132" spans="1:2">
      <c r="A132" s="9" t="s">
        <v>85</v>
      </c>
      <c r="B132" s="10">
        <v>2</v>
      </c>
    </row>
    <row r="133" spans="1:2">
      <c r="A133" s="9" t="s">
        <v>1667</v>
      </c>
      <c r="B133" s="10">
        <v>2</v>
      </c>
    </row>
    <row r="134" spans="1:2">
      <c r="A134" s="9" t="s">
        <v>189</v>
      </c>
      <c r="B134" s="10">
        <v>2</v>
      </c>
    </row>
    <row r="135" spans="1:2">
      <c r="A135" s="9" t="s">
        <v>42</v>
      </c>
      <c r="B135" s="10">
        <v>2</v>
      </c>
    </row>
    <row r="136" spans="1:2">
      <c r="A136" s="9" t="s">
        <v>197</v>
      </c>
      <c r="B136" s="10">
        <v>2</v>
      </c>
    </row>
    <row r="137" spans="1:2">
      <c r="A137" s="9" t="s">
        <v>43</v>
      </c>
      <c r="B137" s="10">
        <v>2</v>
      </c>
    </row>
    <row r="138" spans="1:2">
      <c r="A138" s="9" t="s">
        <v>202</v>
      </c>
      <c r="B138" s="10">
        <v>2</v>
      </c>
    </row>
    <row r="139" spans="1:2">
      <c r="A139" s="9" t="s">
        <v>44</v>
      </c>
      <c r="B139" s="10">
        <v>2</v>
      </c>
    </row>
    <row r="140" spans="1:2">
      <c r="A140" s="9" t="s">
        <v>209</v>
      </c>
      <c r="B140" s="10">
        <v>2</v>
      </c>
    </row>
    <row r="141" spans="1:2">
      <c r="A141" s="9" t="s">
        <v>128</v>
      </c>
      <c r="B141" s="10">
        <v>2</v>
      </c>
    </row>
    <row r="142" spans="1:2">
      <c r="A142" s="9" t="s">
        <v>215</v>
      </c>
      <c r="B142" s="10">
        <v>2</v>
      </c>
    </row>
    <row r="143" spans="1:2">
      <c r="A143" s="9" t="s">
        <v>133</v>
      </c>
      <c r="B143" s="10">
        <v>2</v>
      </c>
    </row>
    <row r="144" spans="1:2">
      <c r="A144" s="9" t="s">
        <v>1711</v>
      </c>
      <c r="B144" s="10">
        <v>2</v>
      </c>
    </row>
    <row r="145" spans="1:2">
      <c r="A145" s="9" t="s">
        <v>134</v>
      </c>
      <c r="B145" s="10">
        <v>2</v>
      </c>
    </row>
    <row r="146" spans="1:2">
      <c r="A146" s="9" t="s">
        <v>232</v>
      </c>
      <c r="B146" s="10">
        <v>2</v>
      </c>
    </row>
    <row r="147" spans="1:2">
      <c r="A147" s="9" t="s">
        <v>1255</v>
      </c>
      <c r="B147" s="10">
        <v>2</v>
      </c>
    </row>
    <row r="148" spans="1:2">
      <c r="A148" s="9" t="s">
        <v>235</v>
      </c>
      <c r="B148" s="10">
        <v>2</v>
      </c>
    </row>
    <row r="149" spans="1:2">
      <c r="A149" s="9" t="s">
        <v>47</v>
      </c>
      <c r="B149" s="10">
        <v>2</v>
      </c>
    </row>
    <row r="150" spans="1:2">
      <c r="A150" s="9" t="s">
        <v>236</v>
      </c>
      <c r="B150" s="10">
        <v>2</v>
      </c>
    </row>
    <row r="151" spans="1:2">
      <c r="A151" s="9" t="s">
        <v>23</v>
      </c>
      <c r="B151" s="10">
        <v>2</v>
      </c>
    </row>
    <row r="152" spans="1:2">
      <c r="A152" s="9" t="s">
        <v>249</v>
      </c>
      <c r="B152" s="10">
        <v>2</v>
      </c>
    </row>
    <row r="153" spans="1:2">
      <c r="A153" s="9" t="s">
        <v>1459</v>
      </c>
      <c r="B153" s="10">
        <v>2</v>
      </c>
    </row>
    <row r="154" spans="1:2">
      <c r="A154" s="9" t="s">
        <v>1267</v>
      </c>
      <c r="B154" s="10">
        <v>2</v>
      </c>
    </row>
    <row r="155" spans="1:2">
      <c r="A155" s="9" t="s">
        <v>156</v>
      </c>
      <c r="B155" s="10">
        <v>2</v>
      </c>
    </row>
    <row r="156" spans="1:2">
      <c r="A156" s="9" t="s">
        <v>264</v>
      </c>
      <c r="B156" s="10">
        <v>2</v>
      </c>
    </row>
    <row r="157" spans="1:2">
      <c r="A157" s="9" t="s">
        <v>161</v>
      </c>
      <c r="B157" s="10">
        <v>2</v>
      </c>
    </row>
    <row r="158" spans="1:2">
      <c r="A158" s="9" t="s">
        <v>32</v>
      </c>
      <c r="B158" s="10">
        <v>2</v>
      </c>
    </row>
    <row r="159" spans="1:2">
      <c r="A159" s="9" t="s">
        <v>168</v>
      </c>
      <c r="B159" s="10">
        <v>2</v>
      </c>
    </row>
    <row r="160" spans="1:2">
      <c r="A160" s="9" t="s">
        <v>82</v>
      </c>
      <c r="B160" s="10">
        <v>2</v>
      </c>
    </row>
    <row r="161" spans="1:2">
      <c r="A161" s="9" t="s">
        <v>180</v>
      </c>
      <c r="B161" s="10">
        <v>2</v>
      </c>
    </row>
    <row r="162" spans="1:2">
      <c r="A162" s="9" t="s">
        <v>1251</v>
      </c>
      <c r="B162" s="10">
        <v>2</v>
      </c>
    </row>
    <row r="163" spans="1:2">
      <c r="A163" s="9" t="s">
        <v>54</v>
      </c>
      <c r="B163" s="10">
        <v>2</v>
      </c>
    </row>
    <row r="164" spans="1:2">
      <c r="A164" s="9" t="s">
        <v>1538</v>
      </c>
      <c r="B164" s="10">
        <v>2</v>
      </c>
    </row>
    <row r="165" spans="1:2">
      <c r="A165" s="9" t="s">
        <v>1166</v>
      </c>
      <c r="B165" s="10">
        <v>2</v>
      </c>
    </row>
    <row r="166" spans="1:2">
      <c r="A166" s="9" t="s">
        <v>1652</v>
      </c>
      <c r="B166" s="10">
        <v>2</v>
      </c>
    </row>
    <row r="167" spans="1:2">
      <c r="A167" s="9" t="s">
        <v>187</v>
      </c>
      <c r="B167" s="10">
        <v>2</v>
      </c>
    </row>
    <row r="168" spans="1:2">
      <c r="A168" s="9" t="s">
        <v>1446</v>
      </c>
      <c r="B168" s="10">
        <v>2</v>
      </c>
    </row>
    <row r="169" spans="1:2">
      <c r="A169" s="9" t="s">
        <v>216</v>
      </c>
      <c r="B169" s="10">
        <v>2</v>
      </c>
    </row>
    <row r="170" spans="1:2">
      <c r="A170" s="9" t="s">
        <v>2039</v>
      </c>
      <c r="B170" s="10">
        <v>1</v>
      </c>
    </row>
    <row r="171" spans="1:2">
      <c r="A171" s="9" t="s">
        <v>1532</v>
      </c>
      <c r="B171" s="10">
        <v>1</v>
      </c>
    </row>
    <row r="172" spans="1:2">
      <c r="A172" s="9" t="s">
        <v>1705</v>
      </c>
      <c r="B172" s="10">
        <v>1</v>
      </c>
    </row>
    <row r="173" spans="1:2">
      <c r="A173" s="9" t="s">
        <v>1297</v>
      </c>
      <c r="B173" s="10">
        <v>1</v>
      </c>
    </row>
    <row r="174" spans="1:2">
      <c r="A174" s="9" t="s">
        <v>1740</v>
      </c>
      <c r="B174" s="10">
        <v>1</v>
      </c>
    </row>
    <row r="175" spans="1:2">
      <c r="A175" s="9" t="s">
        <v>1265</v>
      </c>
      <c r="B175" s="10">
        <v>1</v>
      </c>
    </row>
    <row r="176" spans="1:2">
      <c r="A176" s="9" t="s">
        <v>247</v>
      </c>
      <c r="B176" s="10">
        <v>1</v>
      </c>
    </row>
    <row r="177" spans="1:2">
      <c r="A177" s="9" t="s">
        <v>1301</v>
      </c>
      <c r="B177" s="10">
        <v>1</v>
      </c>
    </row>
    <row r="178" spans="1:2">
      <c r="A178" s="9" t="s">
        <v>1843</v>
      </c>
      <c r="B178" s="10">
        <v>1</v>
      </c>
    </row>
    <row r="179" spans="1:2">
      <c r="A179" s="9" t="s">
        <v>135</v>
      </c>
      <c r="B179" s="10">
        <v>1</v>
      </c>
    </row>
    <row r="180" spans="1:2">
      <c r="A180" s="9" t="s">
        <v>1563</v>
      </c>
      <c r="B180" s="10">
        <v>1</v>
      </c>
    </row>
    <row r="181" spans="1:2">
      <c r="A181" s="9" t="s">
        <v>136</v>
      </c>
      <c r="B181" s="10">
        <v>1</v>
      </c>
    </row>
    <row r="182" spans="1:2">
      <c r="A182" s="9" t="s">
        <v>1904</v>
      </c>
      <c r="B182" s="10">
        <v>1</v>
      </c>
    </row>
    <row r="183" spans="1:2">
      <c r="A183" s="9" t="s">
        <v>1312</v>
      </c>
      <c r="B183" s="10">
        <v>1</v>
      </c>
    </row>
    <row r="184" spans="1:2">
      <c r="A184" s="9" t="s">
        <v>2058</v>
      </c>
      <c r="B184" s="10">
        <v>1</v>
      </c>
    </row>
    <row r="185" spans="1:2">
      <c r="A185" s="9" t="s">
        <v>138</v>
      </c>
      <c r="B185" s="10">
        <v>1</v>
      </c>
    </row>
    <row r="186" spans="1:2">
      <c r="A186" s="9" t="s">
        <v>255</v>
      </c>
      <c r="B186" s="10">
        <v>1</v>
      </c>
    </row>
    <row r="187" spans="1:2">
      <c r="A187" s="9" t="s">
        <v>139</v>
      </c>
      <c r="B187" s="10">
        <v>1</v>
      </c>
    </row>
    <row r="188" spans="1:2">
      <c r="A188" s="9" t="s">
        <v>1253</v>
      </c>
      <c r="B188" s="10">
        <v>1</v>
      </c>
    </row>
    <row r="189" spans="1:2">
      <c r="A189" s="9" t="s">
        <v>39</v>
      </c>
      <c r="B189" s="10">
        <v>1</v>
      </c>
    </row>
    <row r="190" spans="1:2">
      <c r="A190" s="9" t="s">
        <v>1587</v>
      </c>
      <c r="B190" s="10">
        <v>1</v>
      </c>
    </row>
    <row r="191" spans="1:2">
      <c r="A191" s="9" t="s">
        <v>1260</v>
      </c>
      <c r="B191" s="10">
        <v>1</v>
      </c>
    </row>
    <row r="192" spans="1:2">
      <c r="A192" s="9" t="s">
        <v>1505</v>
      </c>
      <c r="B192" s="10">
        <v>1</v>
      </c>
    </row>
    <row r="193" spans="1:2">
      <c r="A193" s="9" t="s">
        <v>1737</v>
      </c>
      <c r="B193" s="10">
        <v>1</v>
      </c>
    </row>
    <row r="194" spans="1:2">
      <c r="A194" s="9" t="s">
        <v>1654</v>
      </c>
      <c r="B194" s="10">
        <v>1</v>
      </c>
    </row>
    <row r="195" spans="1:2">
      <c r="A195" s="9" t="s">
        <v>142</v>
      </c>
      <c r="B195" s="10">
        <v>1</v>
      </c>
    </row>
    <row r="196" spans="1:2">
      <c r="A196" s="9" t="s">
        <v>1825</v>
      </c>
      <c r="B196" s="10">
        <v>1</v>
      </c>
    </row>
    <row r="197" spans="1:2">
      <c r="A197" s="9" t="s">
        <v>1797</v>
      </c>
      <c r="B197" s="10">
        <v>1</v>
      </c>
    </row>
    <row r="198" spans="1:2">
      <c r="A198" s="9" t="s">
        <v>1880</v>
      </c>
      <c r="B198" s="10">
        <v>1</v>
      </c>
    </row>
    <row r="199" spans="1:2">
      <c r="A199" s="9" t="s">
        <v>143</v>
      </c>
      <c r="B199" s="10">
        <v>1</v>
      </c>
    </row>
    <row r="200" spans="1:2">
      <c r="A200" s="9" t="s">
        <v>1999</v>
      </c>
      <c r="B200" s="10">
        <v>1</v>
      </c>
    </row>
    <row r="201" spans="1:2">
      <c r="A201" s="9" t="s">
        <v>144</v>
      </c>
      <c r="B201" s="10">
        <v>1</v>
      </c>
    </row>
    <row r="202" spans="1:2">
      <c r="A202" s="9" t="s">
        <v>244</v>
      </c>
      <c r="B202" s="10">
        <v>1</v>
      </c>
    </row>
    <row r="203" spans="1:2">
      <c r="A203" s="9" t="s">
        <v>145</v>
      </c>
      <c r="B203" s="10">
        <v>1</v>
      </c>
    </row>
    <row r="204" spans="1:2">
      <c r="A204" s="9" t="s">
        <v>251</v>
      </c>
      <c r="B204" s="10">
        <v>1</v>
      </c>
    </row>
    <row r="205" spans="1:2">
      <c r="A205" s="9" t="s">
        <v>1702</v>
      </c>
      <c r="B205" s="10">
        <v>1</v>
      </c>
    </row>
    <row r="206" spans="1:2">
      <c r="A206" s="9" t="s">
        <v>1271</v>
      </c>
      <c r="B206" s="10">
        <v>1</v>
      </c>
    </row>
    <row r="207" spans="1:2">
      <c r="A207" s="9" t="s">
        <v>146</v>
      </c>
      <c r="B207" s="10">
        <v>1</v>
      </c>
    </row>
    <row r="208" spans="1:2">
      <c r="A208" s="9" t="s">
        <v>263</v>
      </c>
      <c r="B208" s="10">
        <v>1</v>
      </c>
    </row>
    <row r="209" spans="1:2">
      <c r="A209" s="9" t="s">
        <v>147</v>
      </c>
      <c r="B209" s="10">
        <v>1</v>
      </c>
    </row>
    <row r="210" spans="1:2">
      <c r="A210" s="9" t="s">
        <v>267</v>
      </c>
      <c r="B210" s="10">
        <v>1</v>
      </c>
    </row>
    <row r="211" spans="1:2">
      <c r="A211" s="9" t="s">
        <v>148</v>
      </c>
      <c r="B211" s="10">
        <v>1</v>
      </c>
    </row>
    <row r="212" spans="1:2">
      <c r="A212" s="9" t="s">
        <v>1513</v>
      </c>
      <c r="B212" s="10">
        <v>1</v>
      </c>
    </row>
    <row r="213" spans="1:2">
      <c r="A213" s="9" t="s">
        <v>149</v>
      </c>
      <c r="B213" s="10">
        <v>1</v>
      </c>
    </row>
    <row r="214" spans="1:2">
      <c r="A214" s="9" t="s">
        <v>1571</v>
      </c>
      <c r="B214" s="10">
        <v>1</v>
      </c>
    </row>
    <row r="215" spans="1:2">
      <c r="A215" s="9" t="s">
        <v>150</v>
      </c>
      <c r="B215" s="10">
        <v>1</v>
      </c>
    </row>
    <row r="216" spans="1:2">
      <c r="A216" s="9" t="s">
        <v>1518</v>
      </c>
      <c r="B216" s="10">
        <v>1</v>
      </c>
    </row>
    <row r="217" spans="1:2">
      <c r="A217" s="9" t="s">
        <v>151</v>
      </c>
      <c r="B217" s="10">
        <v>1</v>
      </c>
    </row>
    <row r="218" spans="1:2">
      <c r="A218" s="9" t="s">
        <v>1573</v>
      </c>
      <c r="B218" s="10">
        <v>1</v>
      </c>
    </row>
    <row r="219" spans="1:2">
      <c r="A219" s="9" t="s">
        <v>152</v>
      </c>
      <c r="B219" s="10">
        <v>1</v>
      </c>
    </row>
    <row r="220" spans="1:2">
      <c r="A220" s="9" t="s">
        <v>1650</v>
      </c>
      <c r="B220" s="10">
        <v>1</v>
      </c>
    </row>
    <row r="221" spans="1:2">
      <c r="A221" s="9" t="s">
        <v>1308</v>
      </c>
      <c r="B221" s="10">
        <v>1</v>
      </c>
    </row>
    <row r="222" spans="1:2">
      <c r="A222" s="9" t="s">
        <v>1647</v>
      </c>
      <c r="B222" s="10">
        <v>1</v>
      </c>
    </row>
    <row r="223" spans="1:2">
      <c r="A223" s="9" t="s">
        <v>154</v>
      </c>
      <c r="B223" s="10">
        <v>1</v>
      </c>
    </row>
    <row r="224" spans="1:2">
      <c r="A224" s="9" t="s">
        <v>1670</v>
      </c>
      <c r="B224" s="10">
        <v>1</v>
      </c>
    </row>
    <row r="225" spans="1:2">
      <c r="A225" s="9" t="s">
        <v>40</v>
      </c>
      <c r="B225" s="10">
        <v>1</v>
      </c>
    </row>
    <row r="226" spans="1:2">
      <c r="A226" s="9" t="s">
        <v>1956</v>
      </c>
      <c r="B226" s="10">
        <v>1</v>
      </c>
    </row>
    <row r="227" spans="1:2">
      <c r="A227" s="9" t="s">
        <v>155</v>
      </c>
      <c r="B227" s="10">
        <v>1</v>
      </c>
    </row>
    <row r="228" spans="1:2">
      <c r="A228" s="9" t="s">
        <v>1892</v>
      </c>
      <c r="B228" s="10">
        <v>1</v>
      </c>
    </row>
    <row r="229" spans="1:2">
      <c r="A229" s="9" t="s">
        <v>1437</v>
      </c>
      <c r="B229" s="10">
        <v>1</v>
      </c>
    </row>
    <row r="230" spans="1:2">
      <c r="A230" s="9" t="s">
        <v>1965</v>
      </c>
      <c r="B230" s="10">
        <v>1</v>
      </c>
    </row>
    <row r="231" spans="1:2">
      <c r="A231" s="9" t="s">
        <v>49</v>
      </c>
      <c r="B231" s="10">
        <v>1</v>
      </c>
    </row>
    <row r="232" spans="1:2">
      <c r="A232" s="9" t="s">
        <v>2028</v>
      </c>
      <c r="B232" s="10">
        <v>1</v>
      </c>
    </row>
    <row r="233" spans="1:2">
      <c r="A233" s="9" t="s">
        <v>158</v>
      </c>
      <c r="B233" s="10">
        <v>1</v>
      </c>
    </row>
    <row r="234" spans="1:2">
      <c r="A234" s="9" t="s">
        <v>1991</v>
      </c>
      <c r="B234" s="10">
        <v>1</v>
      </c>
    </row>
    <row r="235" spans="1:2">
      <c r="A235" s="9" t="s">
        <v>159</v>
      </c>
      <c r="B235" s="10">
        <v>1</v>
      </c>
    </row>
    <row r="236" spans="1:2">
      <c r="A236" s="9" t="s">
        <v>1174</v>
      </c>
      <c r="B236" s="10">
        <v>1</v>
      </c>
    </row>
    <row r="237" spans="1:2">
      <c r="A237" s="9" t="s">
        <v>160</v>
      </c>
      <c r="B237" s="10">
        <v>1</v>
      </c>
    </row>
    <row r="238" spans="1:2">
      <c r="A238" s="9" t="s">
        <v>1263</v>
      </c>
      <c r="B238" s="10">
        <v>1</v>
      </c>
    </row>
    <row r="239" spans="1:2">
      <c r="A239" s="9" t="s">
        <v>106</v>
      </c>
      <c r="B239" s="10">
        <v>1</v>
      </c>
    </row>
    <row r="240" spans="1:2">
      <c r="A240" s="9" t="s">
        <v>123</v>
      </c>
      <c r="B240" s="10">
        <v>1</v>
      </c>
    </row>
    <row r="241" spans="1:2">
      <c r="A241" s="9" t="s">
        <v>1699</v>
      </c>
      <c r="B241" s="10">
        <v>1</v>
      </c>
    </row>
    <row r="242" spans="1:2">
      <c r="A242" s="9" t="s">
        <v>78</v>
      </c>
      <c r="B242" s="10">
        <v>1</v>
      </c>
    </row>
    <row r="243" spans="1:2">
      <c r="A243" s="9" t="s">
        <v>163</v>
      </c>
      <c r="B243" s="10">
        <v>1</v>
      </c>
    </row>
    <row r="244" spans="1:2">
      <c r="A244" s="9" t="s">
        <v>124</v>
      </c>
      <c r="B244" s="10">
        <v>1</v>
      </c>
    </row>
    <row r="245" spans="1:2">
      <c r="A245" s="9" t="s">
        <v>164</v>
      </c>
      <c r="B245" s="10">
        <v>1</v>
      </c>
    </row>
    <row r="246" spans="1:2">
      <c r="A246" s="9" t="s">
        <v>259</v>
      </c>
      <c r="B246" s="10">
        <v>1</v>
      </c>
    </row>
    <row r="247" spans="1:2">
      <c r="A247" s="9" t="s">
        <v>1728</v>
      </c>
      <c r="B247" s="10">
        <v>1</v>
      </c>
    </row>
    <row r="248" spans="1:2">
      <c r="A248" s="9" t="s">
        <v>261</v>
      </c>
      <c r="B248" s="10">
        <v>1</v>
      </c>
    </row>
    <row r="249" spans="1:2">
      <c r="A249" s="9" t="s">
        <v>165</v>
      </c>
      <c r="B249" s="10">
        <v>1</v>
      </c>
    </row>
    <row r="250" spans="1:2">
      <c r="A250" s="9" t="s">
        <v>1249</v>
      </c>
      <c r="B250" s="10">
        <v>1</v>
      </c>
    </row>
    <row r="251" spans="1:2">
      <c r="A251" s="9" t="s">
        <v>1316</v>
      </c>
      <c r="B251" s="10">
        <v>1</v>
      </c>
    </row>
    <row r="252" spans="1:2">
      <c r="A252" s="9" t="s">
        <v>1314</v>
      </c>
      <c r="B252" s="10">
        <v>1</v>
      </c>
    </row>
    <row r="253" spans="1:2">
      <c r="A253" s="9" t="s">
        <v>166</v>
      </c>
      <c r="B253" s="10">
        <v>1</v>
      </c>
    </row>
    <row r="254" spans="1:2">
      <c r="A254" s="9" t="s">
        <v>127</v>
      </c>
      <c r="B254" s="10">
        <v>1</v>
      </c>
    </row>
    <row r="255" spans="1:2">
      <c r="A255" s="9" t="s">
        <v>167</v>
      </c>
      <c r="B255" s="10">
        <v>1</v>
      </c>
    </row>
    <row r="256" spans="1:2">
      <c r="A256" s="9" t="s">
        <v>129</v>
      </c>
      <c r="B256" s="10">
        <v>1</v>
      </c>
    </row>
    <row r="257" spans="1:2">
      <c r="A257" s="9" t="s">
        <v>1448</v>
      </c>
      <c r="B257" s="10">
        <v>1</v>
      </c>
    </row>
    <row r="258" spans="1:2">
      <c r="A258" s="9" t="s">
        <v>1548</v>
      </c>
      <c r="B258" s="10">
        <v>1</v>
      </c>
    </row>
    <row r="259" spans="1:2">
      <c r="A259" s="9" t="s">
        <v>169</v>
      </c>
      <c r="B259" s="10">
        <v>1</v>
      </c>
    </row>
    <row r="260" spans="1:2">
      <c r="A260" s="9" t="s">
        <v>1542</v>
      </c>
      <c r="B260" s="10">
        <v>1</v>
      </c>
    </row>
    <row r="261" spans="1:2">
      <c r="A261" s="9" t="s">
        <v>50</v>
      </c>
      <c r="B261" s="10">
        <v>1</v>
      </c>
    </row>
    <row r="262" spans="1:2">
      <c r="A262" s="9" t="s">
        <v>1585</v>
      </c>
      <c r="B262" s="10">
        <v>1</v>
      </c>
    </row>
    <row r="263" spans="1:2">
      <c r="A263" s="9" t="s">
        <v>171</v>
      </c>
      <c r="B263" s="10">
        <v>1</v>
      </c>
    </row>
    <row r="264" spans="1:2">
      <c r="A264" s="9" t="s">
        <v>1558</v>
      </c>
      <c r="B264" s="10">
        <v>1</v>
      </c>
    </row>
    <row r="265" spans="1:2">
      <c r="A265" s="9" t="s">
        <v>172</v>
      </c>
      <c r="B265" s="10">
        <v>1</v>
      </c>
    </row>
    <row r="266" spans="1:2">
      <c r="A266" s="9" t="s">
        <v>1556</v>
      </c>
      <c r="B266" s="10">
        <v>1</v>
      </c>
    </row>
    <row r="267" spans="1:2">
      <c r="A267" s="9" t="s">
        <v>173</v>
      </c>
      <c r="B267" s="10">
        <v>1</v>
      </c>
    </row>
    <row r="268" spans="1:2">
      <c r="A268" s="9" t="s">
        <v>1577</v>
      </c>
      <c r="B268" s="10">
        <v>1</v>
      </c>
    </row>
    <row r="269" spans="1:2">
      <c r="A269" s="9" t="s">
        <v>51</v>
      </c>
      <c r="B269" s="10">
        <v>1</v>
      </c>
    </row>
    <row r="270" spans="1:2">
      <c r="A270" s="9" t="s">
        <v>1540</v>
      </c>
      <c r="B270" s="10">
        <v>1</v>
      </c>
    </row>
    <row r="271" spans="1:2">
      <c r="A271" s="9" t="s">
        <v>175</v>
      </c>
      <c r="B271" s="10">
        <v>1</v>
      </c>
    </row>
    <row r="272" spans="1:2">
      <c r="A272" s="9" t="s">
        <v>1545</v>
      </c>
      <c r="B272" s="10">
        <v>1</v>
      </c>
    </row>
    <row r="273" spans="1:2">
      <c r="A273" s="9" t="s">
        <v>1256</v>
      </c>
      <c r="B273" s="10">
        <v>1</v>
      </c>
    </row>
    <row r="274" spans="1:2">
      <c r="A274" s="9" t="s">
        <v>1269</v>
      </c>
      <c r="B274" s="10">
        <v>1</v>
      </c>
    </row>
    <row r="275" spans="1:2">
      <c r="A275" s="9" t="s">
        <v>176</v>
      </c>
      <c r="B275" s="10">
        <v>1</v>
      </c>
    </row>
    <row r="276" spans="1:2">
      <c r="A276" s="9" t="s">
        <v>1834</v>
      </c>
      <c r="B276" s="10">
        <v>1</v>
      </c>
    </row>
    <row r="277" spans="1:2">
      <c r="A277" s="9" t="s">
        <v>24</v>
      </c>
      <c r="B277" s="10">
        <v>1</v>
      </c>
    </row>
    <row r="278" spans="1:2">
      <c r="A278" s="9" t="s">
        <v>86</v>
      </c>
      <c r="B278" s="10">
        <v>1</v>
      </c>
    </row>
    <row r="279" spans="1:2">
      <c r="A279" s="9" t="s">
        <v>178</v>
      </c>
      <c r="B279" s="10">
        <v>1</v>
      </c>
    </row>
    <row r="280" spans="1:2">
      <c r="A280" s="9" t="s">
        <v>1755</v>
      </c>
      <c r="B280" s="10">
        <v>1</v>
      </c>
    </row>
    <row r="281" spans="1:2">
      <c r="A281" s="9" t="s">
        <v>25</v>
      </c>
      <c r="B281" s="10">
        <v>1</v>
      </c>
    </row>
    <row r="282" spans="1:2">
      <c r="A282" s="9" t="s">
        <v>1674</v>
      </c>
      <c r="B282" s="10">
        <v>1</v>
      </c>
    </row>
    <row r="283" spans="1:2">
      <c r="A283" s="9" t="s">
        <v>1268</v>
      </c>
      <c r="B283" s="10">
        <v>1</v>
      </c>
    </row>
    <row r="284" spans="1:2">
      <c r="A284" s="9" t="s">
        <v>1923</v>
      </c>
      <c r="B284" s="10">
        <v>1</v>
      </c>
    </row>
    <row r="285" spans="1:2">
      <c r="A285" s="9" t="s">
        <v>107</v>
      </c>
      <c r="B285" s="10">
        <v>1</v>
      </c>
    </row>
    <row r="286" spans="1:2">
      <c r="A286" s="9" t="s">
        <v>1901</v>
      </c>
      <c r="B286" s="10">
        <v>1</v>
      </c>
    </row>
    <row r="287" spans="1:2">
      <c r="A287" s="9" t="s">
        <v>181</v>
      </c>
      <c r="B287" s="10">
        <v>1</v>
      </c>
    </row>
    <row r="288" spans="1:2">
      <c r="A288" s="9" t="s">
        <v>1884</v>
      </c>
      <c r="B288" s="10">
        <v>1</v>
      </c>
    </row>
    <row r="289" spans="1:2">
      <c r="A289" s="9" t="s">
        <v>1457</v>
      </c>
      <c r="B289" s="10">
        <v>1</v>
      </c>
    </row>
    <row r="290" spans="1:2">
      <c r="A290" s="9" t="s">
        <v>1913</v>
      </c>
      <c r="B290" s="10">
        <v>1</v>
      </c>
    </row>
    <row r="291" spans="1:2">
      <c r="A291" s="9" t="s">
        <v>96</v>
      </c>
      <c r="B291" s="10">
        <v>1</v>
      </c>
    </row>
    <row r="292" spans="1:2">
      <c r="A292" s="9" t="s">
        <v>1874</v>
      </c>
      <c r="B292" s="10">
        <v>1</v>
      </c>
    </row>
    <row r="293" spans="1:2">
      <c r="A293" s="9" t="s">
        <v>55</v>
      </c>
      <c r="B293" s="10">
        <v>1</v>
      </c>
    </row>
    <row r="294" spans="1:2">
      <c r="A294" s="9" t="s">
        <v>1868</v>
      </c>
      <c r="B294" s="10">
        <v>1</v>
      </c>
    </row>
    <row r="295" spans="1:2">
      <c r="A295" s="9" t="s">
        <v>1678</v>
      </c>
      <c r="B295" s="10">
        <v>1</v>
      </c>
    </row>
    <row r="296" spans="1:2">
      <c r="A296" s="9" t="s">
        <v>2034</v>
      </c>
      <c r="B296" s="10">
        <v>1</v>
      </c>
    </row>
    <row r="297" spans="1:2">
      <c r="A297" s="9" t="s">
        <v>108</v>
      </c>
      <c r="B297" s="10">
        <v>1</v>
      </c>
    </row>
    <row r="298" spans="1:2">
      <c r="A298" s="9" t="s">
        <v>1984</v>
      </c>
      <c r="B298" s="10">
        <v>1</v>
      </c>
    </row>
    <row r="299" spans="1:2">
      <c r="A299" s="9" t="s">
        <v>186</v>
      </c>
      <c r="B299" s="10">
        <v>1</v>
      </c>
    </row>
    <row r="300" spans="1:2">
      <c r="A300" s="9" t="s">
        <v>1994</v>
      </c>
      <c r="B300" s="10">
        <v>1</v>
      </c>
    </row>
    <row r="301" spans="1:2">
      <c r="A301" s="9" t="s">
        <v>109</v>
      </c>
      <c r="B301" s="10">
        <v>1</v>
      </c>
    </row>
    <row r="302" spans="1:2">
      <c r="A302" s="9" t="s">
        <v>2096</v>
      </c>
      <c r="B302" s="10">
        <v>1</v>
      </c>
    </row>
    <row r="303" spans="1:2">
      <c r="A303" s="9" t="s">
        <v>110</v>
      </c>
      <c r="B303" s="10">
        <v>1</v>
      </c>
    </row>
    <row r="304" spans="1:2">
      <c r="A304" s="9" t="s">
        <v>1270</v>
      </c>
      <c r="B304" s="10">
        <v>1</v>
      </c>
    </row>
    <row r="305" spans="1:2">
      <c r="A305" s="9" t="s">
        <v>111</v>
      </c>
      <c r="B305" s="10">
        <v>1</v>
      </c>
    </row>
    <row r="306" spans="1:2">
      <c r="A306" s="9" t="s">
        <v>1309</v>
      </c>
      <c r="B306" s="10">
        <v>1</v>
      </c>
    </row>
    <row r="307" spans="1:2">
      <c r="A307" s="9" t="s">
        <v>1461</v>
      </c>
      <c r="B307" s="10">
        <v>1</v>
      </c>
    </row>
    <row r="308" spans="1:2">
      <c r="A308" s="9" t="s">
        <v>245</v>
      </c>
      <c r="B308" s="10">
        <v>1</v>
      </c>
    </row>
    <row r="309" spans="1:2">
      <c r="A309" s="9" t="s">
        <v>190</v>
      </c>
      <c r="B309" s="10">
        <v>1</v>
      </c>
    </row>
    <row r="310" spans="1:2">
      <c r="A310" s="9" t="s">
        <v>246</v>
      </c>
      <c r="B310" s="10">
        <v>1</v>
      </c>
    </row>
    <row r="311" spans="1:2">
      <c r="A311" s="9" t="s">
        <v>191</v>
      </c>
      <c r="B311" s="10">
        <v>1</v>
      </c>
    </row>
    <row r="312" spans="1:2">
      <c r="A312" s="9" t="s">
        <v>248</v>
      </c>
      <c r="B312" s="10">
        <v>1</v>
      </c>
    </row>
    <row r="313" spans="1:2">
      <c r="A313" s="9" t="s">
        <v>56</v>
      </c>
      <c r="B313" s="10">
        <v>1</v>
      </c>
    </row>
    <row r="314" spans="1:2">
      <c r="A314" s="9" t="s">
        <v>250</v>
      </c>
      <c r="B314" s="10">
        <v>1</v>
      </c>
    </row>
    <row r="315" spans="1:2">
      <c r="A315" s="9" t="s">
        <v>1443</v>
      </c>
      <c r="B315" s="10">
        <v>1</v>
      </c>
    </row>
    <row r="316" spans="1:2">
      <c r="A316" s="9" t="s">
        <v>31</v>
      </c>
      <c r="B316" s="10">
        <v>1</v>
      </c>
    </row>
    <row r="317" spans="1:2">
      <c r="A317" s="9" t="s">
        <v>112</v>
      </c>
      <c r="B317" s="10">
        <v>1</v>
      </c>
    </row>
    <row r="318" spans="1:2">
      <c r="A318" s="9" t="s">
        <v>254</v>
      </c>
      <c r="B318" s="10">
        <v>1</v>
      </c>
    </row>
    <row r="319" spans="1:2">
      <c r="A319" s="9" t="s">
        <v>27</v>
      </c>
      <c r="B319" s="10">
        <v>1</v>
      </c>
    </row>
    <row r="320" spans="1:2">
      <c r="A320" s="9" t="s">
        <v>256</v>
      </c>
      <c r="B320" s="10">
        <v>1</v>
      </c>
    </row>
    <row r="321" spans="1:2">
      <c r="A321" s="9" t="s">
        <v>195</v>
      </c>
      <c r="B321" s="10">
        <v>1</v>
      </c>
    </row>
    <row r="322" spans="1:2">
      <c r="A322" s="9" t="s">
        <v>1813</v>
      </c>
      <c r="B322" s="10">
        <v>1</v>
      </c>
    </row>
    <row r="323" spans="1:2">
      <c r="A323" s="9" t="s">
        <v>59</v>
      </c>
      <c r="B323" s="10">
        <v>1</v>
      </c>
    </row>
    <row r="324" spans="1:2">
      <c r="A324" s="9" t="s">
        <v>258</v>
      </c>
      <c r="B324" s="10">
        <v>1</v>
      </c>
    </row>
    <row r="325" spans="1:2">
      <c r="A325" s="9" t="s">
        <v>1170</v>
      </c>
      <c r="B325" s="10">
        <v>1</v>
      </c>
    </row>
    <row r="326" spans="1:2">
      <c r="A326" s="9" t="s">
        <v>1257</v>
      </c>
      <c r="B326" s="10">
        <v>1</v>
      </c>
    </row>
    <row r="327" spans="1:2">
      <c r="A327" s="9" t="s">
        <v>60</v>
      </c>
      <c r="B327" s="10">
        <v>1</v>
      </c>
    </row>
    <row r="328" spans="1:2">
      <c r="A328" s="9" t="s">
        <v>1272</v>
      </c>
      <c r="B328" s="10">
        <v>1</v>
      </c>
    </row>
    <row r="329" spans="1:2">
      <c r="A329" s="9" t="s">
        <v>93</v>
      </c>
      <c r="B329" s="10">
        <v>1</v>
      </c>
    </row>
    <row r="330" spans="1:2">
      <c r="A330" s="9" t="s">
        <v>1767</v>
      </c>
      <c r="B330" s="10">
        <v>1</v>
      </c>
    </row>
    <row r="331" spans="1:2">
      <c r="A331" s="9" t="s">
        <v>199</v>
      </c>
      <c r="B331" s="10">
        <v>1</v>
      </c>
    </row>
    <row r="332" spans="1:2">
      <c r="A332" s="9" t="s">
        <v>125</v>
      </c>
      <c r="B332" s="10">
        <v>1</v>
      </c>
    </row>
    <row r="333" spans="1:2">
      <c r="A333" s="9" t="s">
        <v>200</v>
      </c>
      <c r="B333" s="10">
        <v>1</v>
      </c>
    </row>
    <row r="334" spans="1:2">
      <c r="A334" s="9" t="s">
        <v>1247</v>
      </c>
      <c r="B334" s="10">
        <v>1</v>
      </c>
    </row>
    <row r="335" spans="1:2">
      <c r="A335" s="9" t="s">
        <v>62</v>
      </c>
      <c r="B335" s="10">
        <v>1</v>
      </c>
    </row>
    <row r="336" spans="1:2">
      <c r="A336" s="9" t="s">
        <v>1248</v>
      </c>
      <c r="B336" s="10">
        <v>1</v>
      </c>
    </row>
    <row r="337" spans="1:2">
      <c r="A337" s="9" t="s">
        <v>1262</v>
      </c>
      <c r="B337" s="10">
        <v>1</v>
      </c>
    </row>
    <row r="338" spans="1:2">
      <c r="A338" s="9" t="s">
        <v>102</v>
      </c>
      <c r="B338" s="10">
        <v>1</v>
      </c>
    </row>
    <row r="339" spans="1:2">
      <c r="A339" s="9" t="s">
        <v>203</v>
      </c>
      <c r="B339" s="10">
        <v>1</v>
      </c>
    </row>
    <row r="340" spans="1:2">
      <c r="A340" s="9" t="s">
        <v>33</v>
      </c>
      <c r="B340" s="10">
        <v>1</v>
      </c>
    </row>
    <row r="341" spans="1:2">
      <c r="A341" s="9" t="s">
        <v>204</v>
      </c>
      <c r="B341" s="10">
        <v>1</v>
      </c>
    </row>
    <row r="342" spans="1:2">
      <c r="A342" s="9" t="s">
        <v>270</v>
      </c>
      <c r="B342" s="10">
        <v>1</v>
      </c>
    </row>
    <row r="343" spans="1:2">
      <c r="A343" s="9" t="s">
        <v>115</v>
      </c>
      <c r="B343" s="10">
        <v>1</v>
      </c>
    </row>
    <row r="344" spans="1:2">
      <c r="A344" s="9" t="s">
        <v>95</v>
      </c>
      <c r="B344" s="10">
        <v>1</v>
      </c>
    </row>
    <row r="345" spans="1:2">
      <c r="A345" s="9" t="s">
        <v>1172</v>
      </c>
      <c r="B345" s="10">
        <v>1</v>
      </c>
    </row>
    <row r="346" spans="1:2">
      <c r="A346" s="9" t="s">
        <v>1584</v>
      </c>
      <c r="B346" s="10">
        <v>1</v>
      </c>
    </row>
    <row r="347" spans="1:2">
      <c r="A347" s="9" t="s">
        <v>63</v>
      </c>
      <c r="B347" s="10">
        <v>1</v>
      </c>
    </row>
    <row r="348" spans="1:2">
      <c r="A348" s="9" t="s">
        <v>1517</v>
      </c>
      <c r="B348" s="10">
        <v>1</v>
      </c>
    </row>
    <row r="349" spans="1:2">
      <c r="A349" s="9" t="s">
        <v>207</v>
      </c>
      <c r="B349" s="10">
        <v>1</v>
      </c>
    </row>
    <row r="350" spans="1:2">
      <c r="A350" s="9" t="s">
        <v>1536</v>
      </c>
      <c r="B350" s="10">
        <v>1</v>
      </c>
    </row>
    <row r="351" spans="1:2">
      <c r="A351" s="9" t="s">
        <v>208</v>
      </c>
      <c r="B351" s="10">
        <v>1</v>
      </c>
    </row>
    <row r="352" spans="1:2">
      <c r="A352" s="9" t="s">
        <v>1565</v>
      </c>
      <c r="B352" s="10">
        <v>1</v>
      </c>
    </row>
    <row r="353" spans="1:2">
      <c r="A353" s="9" t="s">
        <v>1261</v>
      </c>
      <c r="B353" s="10">
        <v>1</v>
      </c>
    </row>
    <row r="354" spans="1:2">
      <c r="A354" s="9" t="s">
        <v>1579</v>
      </c>
      <c r="B354" s="10">
        <v>1</v>
      </c>
    </row>
    <row r="355" spans="1:2">
      <c r="A355" s="9" t="s">
        <v>98</v>
      </c>
      <c r="B355" s="10">
        <v>1</v>
      </c>
    </row>
    <row r="356" spans="1:2">
      <c r="A356" s="9" t="s">
        <v>1521</v>
      </c>
      <c r="B356" s="10">
        <v>1</v>
      </c>
    </row>
    <row r="357" spans="1:2">
      <c r="A357" s="9" t="s">
        <v>210</v>
      </c>
      <c r="B357" s="10">
        <v>1</v>
      </c>
    </row>
    <row r="358" spans="1:2">
      <c r="A358" s="9" t="s">
        <v>1515</v>
      </c>
      <c r="B358" s="10">
        <v>1</v>
      </c>
    </row>
    <row r="359" spans="1:2">
      <c r="A359" s="9" t="s">
        <v>211</v>
      </c>
      <c r="B359" s="10">
        <v>1</v>
      </c>
    </row>
    <row r="360" spans="1:2">
      <c r="A360" s="9" t="s">
        <v>83</v>
      </c>
      <c r="B360" s="10">
        <v>1</v>
      </c>
    </row>
    <row r="361" spans="1:2">
      <c r="A361" s="9" t="s">
        <v>29</v>
      </c>
      <c r="B361" s="10">
        <v>1</v>
      </c>
    </row>
    <row r="362" spans="1:2">
      <c r="A362" s="9" t="s">
        <v>1582</v>
      </c>
      <c r="B362" s="10">
        <v>1</v>
      </c>
    </row>
    <row r="363" spans="1:2">
      <c r="A363" s="9" t="s">
        <v>213</v>
      </c>
      <c r="B363" s="10">
        <v>1</v>
      </c>
    </row>
    <row r="364" spans="1:2">
      <c r="A364" s="9" t="s">
        <v>1552</v>
      </c>
      <c r="B364" s="10">
        <v>1</v>
      </c>
    </row>
    <row r="365" spans="1:2">
      <c r="A365" s="9" t="s">
        <v>1454</v>
      </c>
      <c r="B365" s="10">
        <v>1</v>
      </c>
    </row>
    <row r="366" spans="1:2">
      <c r="A366" s="9" t="s">
        <v>1534</v>
      </c>
      <c r="B366" s="10">
        <v>1</v>
      </c>
    </row>
    <row r="367" spans="1:2">
      <c r="A367" s="9" t="s">
        <v>116</v>
      </c>
      <c r="B367" s="10">
        <v>1</v>
      </c>
    </row>
    <row r="368" spans="1:2">
      <c r="A368" s="9" t="s">
        <v>45</v>
      </c>
      <c r="B368" s="10">
        <v>1</v>
      </c>
    </row>
    <row r="369" spans="1:2">
      <c r="A369" s="9" t="s">
        <v>1266</v>
      </c>
      <c r="B369" s="10">
        <v>1</v>
      </c>
    </row>
    <row r="370" spans="1:2">
      <c r="A370" s="9" t="s">
        <v>1525</v>
      </c>
      <c r="B370" s="10">
        <v>1</v>
      </c>
    </row>
    <row r="371" spans="1:2">
      <c r="A371" s="9" t="s">
        <v>94</v>
      </c>
      <c r="B371" s="10">
        <v>1</v>
      </c>
    </row>
    <row r="372" spans="1:2">
      <c r="A372" s="9" t="s">
        <v>18</v>
      </c>
      <c r="B372" s="10">
        <v>1</v>
      </c>
    </row>
    <row r="373" spans="1:2">
      <c r="A373" s="9" t="s">
        <v>2065</v>
      </c>
      <c r="B373" s="10">
        <v>1</v>
      </c>
    </row>
    <row r="374" spans="1:2">
      <c r="A374" s="9" t="s">
        <v>1550</v>
      </c>
      <c r="B374" s="10">
        <v>1</v>
      </c>
    </row>
    <row r="375" spans="1:2">
      <c r="A375" s="9" t="s">
        <v>2105</v>
      </c>
      <c r="B375" s="10">
        <v>1</v>
      </c>
    </row>
    <row r="376" spans="1:2">
      <c r="A376" s="9" t="s">
        <v>1554</v>
      </c>
      <c r="B376" s="10">
        <v>1</v>
      </c>
    </row>
    <row r="377" spans="1:2">
      <c r="A377" s="9" t="s">
        <v>2053</v>
      </c>
      <c r="B377" s="10">
        <v>1</v>
      </c>
    </row>
    <row r="378" spans="1:2">
      <c r="A378" s="9" t="s">
        <v>1580</v>
      </c>
      <c r="B378" s="10">
        <v>1</v>
      </c>
    </row>
    <row r="379" spans="1:2">
      <c r="A379" s="9" t="s">
        <v>2116</v>
      </c>
      <c r="B379" s="10">
        <v>1</v>
      </c>
    </row>
    <row r="380" spans="1:2">
      <c r="A380" s="9" t="s">
        <v>1646</v>
      </c>
      <c r="B380" s="10">
        <v>1</v>
      </c>
    </row>
    <row r="381" spans="1:2">
      <c r="A381" s="9" t="s">
        <v>2055</v>
      </c>
      <c r="B381" s="10">
        <v>1</v>
      </c>
    </row>
    <row r="382" spans="1:2">
      <c r="A382" s="9" t="s">
        <v>1648</v>
      </c>
      <c r="B382" s="10">
        <v>1</v>
      </c>
    </row>
    <row r="383" spans="1:2">
      <c r="A383" s="9" t="s">
        <v>2091</v>
      </c>
      <c r="B383" s="10">
        <v>1</v>
      </c>
    </row>
    <row r="384" spans="1:2">
      <c r="A384" s="9" t="s">
        <v>1466</v>
      </c>
      <c r="B384" s="10">
        <v>1</v>
      </c>
    </row>
    <row r="385" spans="1:2">
      <c r="A385" s="9" t="s">
        <v>2043</v>
      </c>
      <c r="B385" s="10">
        <v>1</v>
      </c>
    </row>
    <row r="386" spans="1:2">
      <c r="A386" s="9" t="s">
        <v>1637</v>
      </c>
      <c r="B386" s="10">
        <v>1</v>
      </c>
    </row>
    <row r="387" spans="1:2">
      <c r="A387" s="9" t="s">
        <v>2131</v>
      </c>
      <c r="B387" s="10">
        <v>1</v>
      </c>
    </row>
    <row r="388" spans="1:2">
      <c r="A388" s="9" t="s">
        <v>1655</v>
      </c>
      <c r="B388" s="10">
        <v>1</v>
      </c>
    </row>
    <row r="389" spans="1:2">
      <c r="A389" s="9" t="s">
        <v>67</v>
      </c>
      <c r="B389" s="10">
        <v>1</v>
      </c>
    </row>
    <row r="390" spans="1:2">
      <c r="A390" s="9" t="s">
        <v>1708</v>
      </c>
      <c r="B390" s="10">
        <v>1</v>
      </c>
    </row>
    <row r="391" spans="1:2">
      <c r="A391" s="9" t="s">
        <v>1252</v>
      </c>
      <c r="B391" s="10">
        <v>1</v>
      </c>
    </row>
    <row r="392" spans="1:2">
      <c r="A392" s="9" t="s">
        <v>1747</v>
      </c>
      <c r="B392" s="10">
        <v>1</v>
      </c>
    </row>
    <row r="393" spans="1:2">
      <c r="A393" s="9" t="s">
        <v>68</v>
      </c>
      <c r="B393" s="10">
        <v>1</v>
      </c>
    </row>
    <row r="394" spans="1:2">
      <c r="A394" s="9" t="s">
        <v>1779</v>
      </c>
      <c r="B394" s="10">
        <v>1</v>
      </c>
    </row>
    <row r="395" spans="1:2">
      <c r="A395" s="9" t="s">
        <v>223</v>
      </c>
      <c r="B395" s="10">
        <v>1</v>
      </c>
    </row>
    <row r="396" spans="1:2">
      <c r="A396" s="9" t="s">
        <v>1665</v>
      </c>
      <c r="B396" s="10">
        <v>1</v>
      </c>
    </row>
    <row r="397" spans="1:2">
      <c r="A397" s="9" t="s">
        <v>118</v>
      </c>
      <c r="B397" s="10">
        <v>1</v>
      </c>
    </row>
    <row r="398" spans="1:2">
      <c r="A398" s="9" t="s">
        <v>1822</v>
      </c>
      <c r="B398" s="10">
        <v>1</v>
      </c>
    </row>
    <row r="399" spans="1:2">
      <c r="A399" s="9" t="s">
        <v>225</v>
      </c>
      <c r="B399" s="10">
        <v>1</v>
      </c>
    </row>
    <row r="400" spans="1:2">
      <c r="A400" s="9" t="s">
        <v>1852</v>
      </c>
      <c r="B400" s="10">
        <v>1</v>
      </c>
    </row>
    <row r="401" spans="1:2">
      <c r="A401" s="9" t="s">
        <v>1787</v>
      </c>
      <c r="B401" s="10">
        <v>1</v>
      </c>
    </row>
    <row r="402" spans="1:2">
      <c r="A402" s="9" t="s">
        <v>1951</v>
      </c>
      <c r="B402" s="10">
        <v>1</v>
      </c>
    </row>
    <row r="403" spans="1:2">
      <c r="A403" s="9" t="s">
        <v>119</v>
      </c>
      <c r="B403" s="10">
        <v>1</v>
      </c>
    </row>
    <row r="404" spans="1:2">
      <c r="A404" s="9" t="s">
        <v>1927</v>
      </c>
      <c r="B404" s="10">
        <v>1</v>
      </c>
    </row>
    <row r="405" spans="1:2">
      <c r="A405" s="9" t="s">
        <v>1721</v>
      </c>
      <c r="B405" s="10">
        <v>1</v>
      </c>
    </row>
    <row r="406" spans="1:2">
      <c r="A406" s="9" t="s">
        <v>1909</v>
      </c>
      <c r="B406" s="10">
        <v>1</v>
      </c>
    </row>
    <row r="407" spans="1:2">
      <c r="A407" s="9" t="s">
        <v>100</v>
      </c>
      <c r="B407" s="10">
        <v>1</v>
      </c>
    </row>
    <row r="408" spans="1:2">
      <c r="A408" s="9" t="s">
        <v>1894</v>
      </c>
      <c r="B408" s="10">
        <v>1</v>
      </c>
    </row>
    <row r="409" spans="1:2">
      <c r="A409" s="9" t="s">
        <v>1305</v>
      </c>
      <c r="B409" s="10">
        <v>1</v>
      </c>
    </row>
    <row r="410" spans="1:2">
      <c r="A410" s="9" t="s">
        <v>1961</v>
      </c>
      <c r="B410" s="10">
        <v>1</v>
      </c>
    </row>
    <row r="411" spans="1:2">
      <c r="A411" s="9" t="s">
        <v>1250</v>
      </c>
      <c r="B411" s="10">
        <v>1</v>
      </c>
    </row>
    <row r="412" spans="1:2">
      <c r="A412" s="9" t="s">
        <v>1871</v>
      </c>
      <c r="B412" s="10">
        <v>1</v>
      </c>
    </row>
    <row r="413" spans="1:2">
      <c r="A413" s="9" t="s">
        <v>69</v>
      </c>
      <c r="B413" s="10">
        <v>1</v>
      </c>
    </row>
    <row r="414" spans="1:2">
      <c r="A414" s="9" t="s">
        <v>1889</v>
      </c>
      <c r="B414" s="10">
        <v>1</v>
      </c>
    </row>
    <row r="415" spans="1:2">
      <c r="A415" s="9" t="s">
        <v>1168</v>
      </c>
      <c r="B415" s="10">
        <v>1</v>
      </c>
    </row>
    <row r="416" spans="1:2">
      <c r="A416" s="9" t="s">
        <v>1878</v>
      </c>
      <c r="B416" s="10">
        <v>1</v>
      </c>
    </row>
    <row r="417" spans="1:2">
      <c r="A417" s="9" t="s">
        <v>231</v>
      </c>
      <c r="B417" s="10">
        <v>1</v>
      </c>
    </row>
    <row r="418" spans="1:2">
      <c r="A418" s="9" t="s">
        <v>1886</v>
      </c>
      <c r="B418" s="10">
        <v>1</v>
      </c>
    </row>
    <row r="419" spans="1:2">
      <c r="A419" s="9" t="s">
        <v>1299</v>
      </c>
      <c r="B419" s="10">
        <v>1</v>
      </c>
    </row>
    <row r="420" spans="1:2">
      <c r="A420" s="9" t="s">
        <v>1898</v>
      </c>
      <c r="B420" s="10">
        <v>1</v>
      </c>
    </row>
    <row r="421" spans="1:2">
      <c r="A421" s="9" t="s">
        <v>1440</v>
      </c>
      <c r="B421" s="10">
        <v>1</v>
      </c>
    </row>
    <row r="422" spans="1:2">
      <c r="A422" s="9" t="s">
        <v>1869</v>
      </c>
      <c r="B422" s="10">
        <v>1</v>
      </c>
    </row>
    <row r="423" spans="1:2">
      <c r="A423" s="9" t="s">
        <v>101</v>
      </c>
      <c r="B423" s="10">
        <v>1</v>
      </c>
    </row>
    <row r="424" spans="1:2">
      <c r="A424" s="9" t="s">
        <v>2037</v>
      </c>
      <c r="B424" s="10">
        <v>1</v>
      </c>
    </row>
    <row r="425" spans="1:2">
      <c r="A425" s="9" t="s">
        <v>1784</v>
      </c>
      <c r="B425" s="10">
        <v>1</v>
      </c>
    </row>
    <row r="426" spans="1:2">
      <c r="A426" s="9" t="s">
        <v>2030</v>
      </c>
      <c r="B426" s="10">
        <v>1</v>
      </c>
    </row>
    <row r="427" spans="1:2">
      <c r="A427" s="9" t="s">
        <v>121</v>
      </c>
      <c r="B427" s="10">
        <v>1</v>
      </c>
    </row>
    <row r="428" spans="1:2">
      <c r="A428" s="9" t="s">
        <v>2023</v>
      </c>
      <c r="B428" s="10">
        <v>1</v>
      </c>
    </row>
    <row r="429" spans="1:2">
      <c r="A429" s="9" t="s">
        <v>122</v>
      </c>
      <c r="B429" s="10">
        <v>1</v>
      </c>
    </row>
    <row r="430" spans="1:2">
      <c r="A430" s="9" t="s">
        <v>2011</v>
      </c>
      <c r="B430" s="10">
        <v>1</v>
      </c>
    </row>
    <row r="431" spans="1:2">
      <c r="A431" s="9" t="s">
        <v>30</v>
      </c>
      <c r="B431" s="10">
        <v>1</v>
      </c>
    </row>
    <row r="432" spans="1:2">
      <c r="A432" s="9" t="s">
        <v>1979</v>
      </c>
      <c r="B432" s="10">
        <v>1</v>
      </c>
    </row>
    <row r="433" spans="1:2">
      <c r="A433" s="9" t="s">
        <v>1724</v>
      </c>
      <c r="B433" s="10">
        <v>1</v>
      </c>
    </row>
    <row r="434" spans="1:2">
      <c r="A434" s="9" t="s">
        <v>1981</v>
      </c>
      <c r="B434" s="10">
        <v>1</v>
      </c>
    </row>
    <row r="435" spans="1:2">
      <c r="A435" s="9" t="s">
        <v>73</v>
      </c>
      <c r="B435" s="10">
        <v>1</v>
      </c>
    </row>
    <row r="436" spans="1:2">
      <c r="A436" s="9" t="s">
        <v>2109</v>
      </c>
      <c r="B436" s="10">
        <v>1</v>
      </c>
    </row>
    <row r="437" spans="1:2">
      <c r="A437" s="9" t="s">
        <v>74</v>
      </c>
      <c r="B437" s="10">
        <v>1</v>
      </c>
    </row>
    <row r="438" spans="1:2">
      <c r="A438" s="9" t="s">
        <v>2069</v>
      </c>
      <c r="B438" s="10">
        <v>1</v>
      </c>
    </row>
    <row r="439" spans="1:2">
      <c r="A439" s="9" t="s">
        <v>1318</v>
      </c>
      <c r="B439" s="10">
        <v>1</v>
      </c>
    </row>
    <row r="440" spans="1:2">
      <c r="A440" s="9" t="s">
        <v>1774</v>
      </c>
      <c r="B440" s="10">
        <v>1</v>
      </c>
    </row>
    <row r="441" spans="1:2">
      <c r="A441" s="9" t="s">
        <v>75</v>
      </c>
      <c r="B441" s="10">
        <v>1</v>
      </c>
    </row>
    <row r="442" spans="1:2">
      <c r="A442" s="9" t="s">
        <v>2076</v>
      </c>
      <c r="B442" s="10">
        <v>1</v>
      </c>
    </row>
    <row r="443" spans="1:2">
      <c r="A443" s="9" t="s">
        <v>66</v>
      </c>
      <c r="B443" s="10">
        <v>1</v>
      </c>
    </row>
    <row r="444" spans="1:2">
      <c r="A444" s="9" t="s">
        <v>2061</v>
      </c>
      <c r="B444" s="10">
        <v>1</v>
      </c>
    </row>
    <row r="445" spans="1:2">
      <c r="A445" s="9" t="s">
        <v>1259</v>
      </c>
      <c r="B445" s="10">
        <v>1</v>
      </c>
    </row>
    <row r="446" spans="1:2">
      <c r="A446" s="9" t="s">
        <v>2113</v>
      </c>
      <c r="B446" s="10">
        <v>1</v>
      </c>
    </row>
    <row r="447" spans="1:2">
      <c r="A447" s="9" t="s">
        <v>218</v>
      </c>
      <c r="B447" s="10">
        <v>1</v>
      </c>
    </row>
    <row r="448" spans="1:2">
      <c r="A448" s="9" t="s">
        <v>2087</v>
      </c>
      <c r="B448" s="10">
        <v>1</v>
      </c>
    </row>
    <row r="449" spans="1:2">
      <c r="A449" s="9" t="s">
        <v>219</v>
      </c>
      <c r="B449" s="10">
        <v>1</v>
      </c>
    </row>
    <row r="450" spans="1:2">
      <c r="A450" s="9" t="s">
        <v>2082</v>
      </c>
      <c r="B450" s="10">
        <v>1</v>
      </c>
    </row>
    <row r="451" spans="1:2">
      <c r="A451" s="9" t="s">
        <v>220</v>
      </c>
      <c r="B451" s="10">
        <v>1</v>
      </c>
    </row>
    <row r="452" spans="1:2">
      <c r="A452" s="9" t="s">
        <v>2048</v>
      </c>
      <c r="B452" s="10">
        <v>1</v>
      </c>
    </row>
    <row r="453" spans="1:2">
      <c r="A453" s="9" t="s">
        <v>1300</v>
      </c>
      <c r="B453" s="10">
        <v>1</v>
      </c>
    </row>
    <row r="454" spans="1:2">
      <c r="A454" s="9" t="s">
        <v>12</v>
      </c>
      <c r="B454" s="10">
        <v>1</v>
      </c>
    </row>
    <row r="455" spans="1:2">
      <c r="A455" s="9" t="s">
        <v>1802</v>
      </c>
      <c r="B455" s="10">
        <v>1</v>
      </c>
    </row>
    <row r="456" spans="1:2">
      <c r="A456" s="9" t="s">
        <v>1497</v>
      </c>
      <c r="B456" s="10">
        <v>854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6"/>
  <sheetViews>
    <sheetView showGridLines="0" workbookViewId="0">
      <selection activeCell="A6" sqref="A6"/>
    </sheetView>
  </sheetViews>
  <sheetFormatPr defaultRowHeight="14"/>
  <cols>
    <col min="1" max="1" width="18" bestFit="1" customWidth="1"/>
    <col min="2" max="2" width="31.58203125" bestFit="1" customWidth="1"/>
  </cols>
  <sheetData>
    <row r="1" spans="1:2" ht="37.5" customHeight="1"/>
    <row r="4" spans="1:2">
      <c r="A4" s="8" t="s">
        <v>1498</v>
      </c>
      <c r="B4" t="s">
        <v>1499</v>
      </c>
    </row>
    <row r="5" spans="1:2">
      <c r="A5" s="9">
        <v>2020</v>
      </c>
      <c r="B5" s="10">
        <v>1</v>
      </c>
    </row>
    <row r="6" spans="1:2">
      <c r="A6" s="9">
        <v>2019</v>
      </c>
      <c r="B6" s="10">
        <v>10</v>
      </c>
    </row>
    <row r="7" spans="1:2">
      <c r="A7" s="9">
        <v>2018</v>
      </c>
      <c r="B7" s="10">
        <v>8</v>
      </c>
    </row>
    <row r="8" spans="1:2">
      <c r="A8" s="9">
        <v>2017</v>
      </c>
      <c r="B8" s="10">
        <v>14</v>
      </c>
    </row>
    <row r="9" spans="1:2">
      <c r="A9" s="9">
        <v>2016</v>
      </c>
      <c r="B9" s="10">
        <v>13</v>
      </c>
    </row>
    <row r="10" spans="1:2">
      <c r="A10" s="9">
        <v>2015</v>
      </c>
      <c r="B10" s="10">
        <v>11</v>
      </c>
    </row>
    <row r="11" spans="1:2">
      <c r="A11" s="9">
        <v>2014</v>
      </c>
      <c r="B11" s="10">
        <v>11</v>
      </c>
    </row>
    <row r="12" spans="1:2">
      <c r="A12" s="9">
        <v>2013</v>
      </c>
      <c r="B12" s="10">
        <v>8</v>
      </c>
    </row>
    <row r="13" spans="1:2">
      <c r="A13" s="9">
        <v>2012</v>
      </c>
      <c r="B13" s="10">
        <v>13</v>
      </c>
    </row>
    <row r="14" spans="1:2">
      <c r="A14" s="9">
        <v>2011</v>
      </c>
      <c r="B14" s="10">
        <v>9</v>
      </c>
    </row>
    <row r="15" spans="1:2">
      <c r="A15" s="9">
        <v>2010</v>
      </c>
      <c r="B15" s="10">
        <v>13</v>
      </c>
    </row>
    <row r="16" spans="1:2">
      <c r="A16" s="9">
        <v>2009</v>
      </c>
      <c r="B16" s="10">
        <v>17</v>
      </c>
    </row>
    <row r="17" spans="1:2">
      <c r="A17" s="9">
        <v>2008</v>
      </c>
      <c r="B17" s="10">
        <v>17</v>
      </c>
    </row>
    <row r="18" spans="1:2">
      <c r="A18" s="9">
        <v>2007</v>
      </c>
      <c r="B18" s="10">
        <v>19</v>
      </c>
    </row>
    <row r="19" spans="1:2">
      <c r="A19" s="9">
        <v>2006</v>
      </c>
      <c r="B19" s="10">
        <v>25</v>
      </c>
    </row>
    <row r="20" spans="1:2">
      <c r="A20" s="9">
        <v>2005</v>
      </c>
      <c r="B20" s="10">
        <v>14</v>
      </c>
    </row>
    <row r="21" spans="1:2">
      <c r="A21" s="9">
        <v>2004</v>
      </c>
      <c r="B21" s="10">
        <v>24</v>
      </c>
    </row>
    <row r="22" spans="1:2">
      <c r="A22" s="9">
        <v>2003</v>
      </c>
      <c r="B22" s="10">
        <v>18</v>
      </c>
    </row>
    <row r="23" spans="1:2">
      <c r="A23" s="9">
        <v>2002</v>
      </c>
      <c r="B23" s="10">
        <v>21</v>
      </c>
    </row>
    <row r="24" spans="1:2">
      <c r="A24" s="9">
        <v>2001</v>
      </c>
      <c r="B24" s="10">
        <v>20</v>
      </c>
    </row>
    <row r="25" spans="1:2">
      <c r="A25" s="9">
        <v>2000</v>
      </c>
      <c r="B25" s="10">
        <v>13</v>
      </c>
    </row>
    <row r="26" spans="1:2">
      <c r="A26" s="9">
        <v>1999</v>
      </c>
      <c r="B26" s="10">
        <v>15</v>
      </c>
    </row>
    <row r="27" spans="1:2">
      <c r="A27" s="9">
        <v>1998</v>
      </c>
      <c r="B27" s="10">
        <v>13</v>
      </c>
    </row>
    <row r="28" spans="1:2">
      <c r="A28" s="9">
        <v>1997</v>
      </c>
      <c r="B28" s="10">
        <v>16</v>
      </c>
    </row>
    <row r="29" spans="1:2">
      <c r="A29" s="9">
        <v>1996</v>
      </c>
      <c r="B29" s="10">
        <v>5</v>
      </c>
    </row>
    <row r="30" spans="1:2">
      <c r="A30" s="9">
        <v>1995</v>
      </c>
      <c r="B30" s="10">
        <v>15</v>
      </c>
    </row>
    <row r="31" spans="1:2">
      <c r="A31" s="9">
        <v>1994</v>
      </c>
      <c r="B31" s="10">
        <v>10</v>
      </c>
    </row>
    <row r="32" spans="1:2">
      <c r="A32" s="9">
        <v>1993</v>
      </c>
      <c r="B32" s="10">
        <v>10</v>
      </c>
    </row>
    <row r="33" spans="1:2">
      <c r="A33" s="9">
        <v>1992</v>
      </c>
      <c r="B33" s="10">
        <v>12</v>
      </c>
    </row>
    <row r="34" spans="1:2">
      <c r="A34" s="9">
        <v>1991</v>
      </c>
      <c r="B34" s="10">
        <v>11</v>
      </c>
    </row>
    <row r="35" spans="1:2">
      <c r="A35" s="9">
        <v>1990</v>
      </c>
      <c r="B35" s="10">
        <v>5</v>
      </c>
    </row>
    <row r="36" spans="1:2">
      <c r="A36" s="9">
        <v>1989</v>
      </c>
      <c r="B36" s="10">
        <v>7</v>
      </c>
    </row>
    <row r="37" spans="1:2">
      <c r="A37" s="9">
        <v>1988</v>
      </c>
      <c r="B37" s="10">
        <v>12</v>
      </c>
    </row>
    <row r="38" spans="1:2">
      <c r="A38" s="9">
        <v>1987</v>
      </c>
      <c r="B38" s="10">
        <v>12</v>
      </c>
    </row>
    <row r="39" spans="1:2">
      <c r="A39" s="9">
        <v>1986</v>
      </c>
      <c r="B39" s="10">
        <v>10</v>
      </c>
    </row>
    <row r="40" spans="1:2">
      <c r="A40" s="9">
        <v>1985</v>
      </c>
      <c r="B40" s="10">
        <v>9</v>
      </c>
    </row>
    <row r="41" spans="1:2">
      <c r="A41" s="9">
        <v>1984</v>
      </c>
      <c r="B41" s="10">
        <v>10</v>
      </c>
    </row>
    <row r="42" spans="1:2">
      <c r="A42" s="9">
        <v>1983</v>
      </c>
      <c r="B42" s="10">
        <v>5</v>
      </c>
    </row>
    <row r="43" spans="1:2">
      <c r="A43" s="9">
        <v>1982</v>
      </c>
      <c r="B43" s="10">
        <v>12</v>
      </c>
    </row>
    <row r="44" spans="1:2">
      <c r="A44" s="9">
        <v>1981</v>
      </c>
      <c r="B44" s="10">
        <v>10</v>
      </c>
    </row>
    <row r="45" spans="1:2">
      <c r="A45" s="9">
        <v>1980</v>
      </c>
      <c r="B45" s="10">
        <v>13</v>
      </c>
    </row>
    <row r="46" spans="1:2">
      <c r="A46" s="9">
        <v>1979</v>
      </c>
      <c r="B46" s="10">
        <v>10</v>
      </c>
    </row>
    <row r="47" spans="1:2">
      <c r="A47" s="9">
        <v>1978</v>
      </c>
      <c r="B47" s="10">
        <v>8</v>
      </c>
    </row>
    <row r="48" spans="1:2">
      <c r="A48" s="9">
        <v>1977</v>
      </c>
      <c r="B48" s="10">
        <v>5</v>
      </c>
    </row>
    <row r="49" spans="1:2">
      <c r="A49" s="9">
        <v>1976</v>
      </c>
      <c r="B49" s="10">
        <v>10</v>
      </c>
    </row>
    <row r="50" spans="1:2">
      <c r="A50" s="9">
        <v>1975</v>
      </c>
      <c r="B50" s="10">
        <v>6</v>
      </c>
    </row>
    <row r="51" spans="1:2">
      <c r="A51" s="9">
        <v>1974</v>
      </c>
      <c r="B51" s="10">
        <v>6</v>
      </c>
    </row>
    <row r="52" spans="1:2">
      <c r="A52" s="9">
        <v>1973</v>
      </c>
      <c r="B52" s="10">
        <v>8</v>
      </c>
    </row>
    <row r="53" spans="1:2">
      <c r="A53" s="9">
        <v>1972</v>
      </c>
      <c r="B53" s="10">
        <v>8</v>
      </c>
    </row>
    <row r="54" spans="1:2">
      <c r="A54" s="9">
        <v>1971</v>
      </c>
      <c r="B54" s="10">
        <v>7</v>
      </c>
    </row>
    <row r="55" spans="1:2">
      <c r="A55" s="9">
        <v>1970</v>
      </c>
      <c r="B55" s="10">
        <v>8</v>
      </c>
    </row>
    <row r="56" spans="1:2">
      <c r="A56" s="9">
        <v>1969</v>
      </c>
      <c r="B56" s="10">
        <v>7</v>
      </c>
    </row>
    <row r="57" spans="1:2">
      <c r="A57" s="9">
        <v>1968</v>
      </c>
      <c r="B57" s="10">
        <v>8</v>
      </c>
    </row>
    <row r="58" spans="1:2">
      <c r="A58" s="9">
        <v>1967</v>
      </c>
      <c r="B58" s="10">
        <v>12</v>
      </c>
    </row>
    <row r="59" spans="1:2">
      <c r="A59" s="9">
        <v>1966</v>
      </c>
      <c r="B59" s="10">
        <v>8</v>
      </c>
    </row>
    <row r="60" spans="1:2">
      <c r="A60" s="9">
        <v>1965</v>
      </c>
      <c r="B60" s="10">
        <v>6</v>
      </c>
    </row>
    <row r="61" spans="1:2">
      <c r="A61" s="9">
        <v>1964</v>
      </c>
      <c r="B61" s="10">
        <v>6</v>
      </c>
    </row>
    <row r="62" spans="1:2">
      <c r="A62" s="9">
        <v>1963</v>
      </c>
      <c r="B62" s="10">
        <v>10</v>
      </c>
    </row>
    <row r="63" spans="1:2">
      <c r="A63" s="9">
        <v>1962</v>
      </c>
      <c r="B63" s="10">
        <v>11</v>
      </c>
    </row>
    <row r="64" spans="1:2">
      <c r="A64" s="9">
        <v>1961</v>
      </c>
      <c r="B64" s="10">
        <v>7</v>
      </c>
    </row>
    <row r="65" spans="1:2">
      <c r="A65" s="9">
        <v>1960</v>
      </c>
      <c r="B65" s="10">
        <v>7</v>
      </c>
    </row>
    <row r="66" spans="1:2">
      <c r="A66" s="9">
        <v>1959</v>
      </c>
      <c r="B66" s="10">
        <v>11</v>
      </c>
    </row>
    <row r="67" spans="1:2">
      <c r="A67" s="9">
        <v>1958</v>
      </c>
      <c r="B67" s="10">
        <v>12</v>
      </c>
    </row>
    <row r="68" spans="1:2">
      <c r="A68" s="9">
        <v>1957</v>
      </c>
      <c r="B68" s="10">
        <v>9</v>
      </c>
    </row>
    <row r="69" spans="1:2">
      <c r="A69" s="9">
        <v>1956</v>
      </c>
      <c r="B69" s="10">
        <v>9</v>
      </c>
    </row>
    <row r="70" spans="1:2">
      <c r="A70" s="9">
        <v>1955</v>
      </c>
      <c r="B70" s="10">
        <v>10</v>
      </c>
    </row>
    <row r="71" spans="1:2">
      <c r="A71" s="9">
        <v>1954</v>
      </c>
      <c r="B71" s="10">
        <v>8</v>
      </c>
    </row>
    <row r="72" spans="1:2">
      <c r="A72" s="9">
        <v>1953</v>
      </c>
      <c r="B72" s="10">
        <v>8</v>
      </c>
    </row>
    <row r="73" spans="1:2">
      <c r="A73" s="9">
        <v>1952</v>
      </c>
      <c r="B73" s="10">
        <v>5</v>
      </c>
    </row>
    <row r="74" spans="1:2">
      <c r="A74" s="9">
        <v>1951</v>
      </c>
      <c r="B74" s="10">
        <v>10</v>
      </c>
    </row>
    <row r="75" spans="1:2">
      <c r="A75" s="9">
        <v>1950</v>
      </c>
      <c r="B75" s="10">
        <v>6</v>
      </c>
    </row>
    <row r="76" spans="1:2">
      <c r="A76" s="9">
        <v>1949</v>
      </c>
      <c r="B76" s="10">
        <v>2</v>
      </c>
    </row>
    <row r="77" spans="1:2">
      <c r="A77" s="9">
        <v>1948</v>
      </c>
      <c r="B77" s="10">
        <v>5</v>
      </c>
    </row>
    <row r="78" spans="1:2">
      <c r="A78" s="9">
        <v>1947</v>
      </c>
      <c r="B78" s="10">
        <v>3</v>
      </c>
    </row>
    <row r="79" spans="1:2">
      <c r="A79" s="9">
        <v>1946</v>
      </c>
      <c r="B79" s="10">
        <v>7</v>
      </c>
    </row>
    <row r="80" spans="1:2">
      <c r="A80" s="9">
        <v>1945</v>
      </c>
      <c r="B80" s="10">
        <v>3</v>
      </c>
    </row>
    <row r="81" spans="1:2">
      <c r="A81" s="9">
        <v>1944</v>
      </c>
      <c r="B81" s="10">
        <v>4</v>
      </c>
    </row>
    <row r="82" spans="1:2">
      <c r="A82" s="9">
        <v>1943</v>
      </c>
      <c r="B82" s="10">
        <v>1</v>
      </c>
    </row>
    <row r="83" spans="1:2">
      <c r="A83" s="9">
        <v>1942</v>
      </c>
      <c r="B83" s="10">
        <v>4</v>
      </c>
    </row>
    <row r="84" spans="1:2">
      <c r="A84" s="9">
        <v>1941</v>
      </c>
      <c r="B84" s="10">
        <v>7</v>
      </c>
    </row>
    <row r="85" spans="1:2">
      <c r="A85" s="9">
        <v>1940</v>
      </c>
      <c r="B85" s="10">
        <v>7</v>
      </c>
    </row>
    <row r="86" spans="1:2">
      <c r="A86" s="9">
        <v>1939</v>
      </c>
      <c r="B86" s="10">
        <v>7</v>
      </c>
    </row>
    <row r="87" spans="1:2">
      <c r="A87" s="9">
        <v>1938</v>
      </c>
      <c r="B87" s="10">
        <v>5</v>
      </c>
    </row>
    <row r="88" spans="1:2">
      <c r="A88" s="9">
        <v>1937</v>
      </c>
      <c r="B88" s="10">
        <v>2</v>
      </c>
    </row>
    <row r="89" spans="1:2">
      <c r="A89" s="9">
        <v>1936</v>
      </c>
      <c r="B89" s="10">
        <v>6</v>
      </c>
    </row>
    <row r="90" spans="1:2">
      <c r="A90" s="9">
        <v>1935</v>
      </c>
      <c r="B90" s="10">
        <v>4</v>
      </c>
    </row>
    <row r="91" spans="1:2">
      <c r="A91" s="9">
        <v>1934</v>
      </c>
      <c r="B91" s="10">
        <v>3</v>
      </c>
    </row>
    <row r="92" spans="1:2">
      <c r="A92" s="9">
        <v>1933</v>
      </c>
      <c r="B92" s="10">
        <v>3</v>
      </c>
    </row>
    <row r="93" spans="1:2">
      <c r="A93" s="9">
        <v>1932</v>
      </c>
      <c r="B93" s="10">
        <v>4</v>
      </c>
    </row>
    <row r="94" spans="1:2">
      <c r="A94" s="9">
        <v>1931</v>
      </c>
      <c r="B94" s="10">
        <v>4</v>
      </c>
    </row>
    <row r="95" spans="1:2">
      <c r="A95" s="9">
        <v>1930</v>
      </c>
      <c r="B95" s="10">
        <v>2</v>
      </c>
    </row>
    <row r="96" spans="1:2">
      <c r="A96" s="9">
        <v>1929</v>
      </c>
      <c r="B96" s="10">
        <v>1</v>
      </c>
    </row>
    <row r="97" spans="1:2">
      <c r="A97" s="9">
        <v>1928</v>
      </c>
      <c r="B97" s="10">
        <v>2</v>
      </c>
    </row>
    <row r="98" spans="1:2">
      <c r="A98" s="9">
        <v>1927</v>
      </c>
      <c r="B98" s="10">
        <v>3</v>
      </c>
    </row>
    <row r="99" spans="1:2">
      <c r="A99" s="9">
        <v>1925</v>
      </c>
      <c r="B99" s="10">
        <v>1</v>
      </c>
    </row>
    <row r="100" spans="1:2">
      <c r="A100" s="9">
        <v>1924</v>
      </c>
      <c r="B100" s="10">
        <v>1</v>
      </c>
    </row>
    <row r="101" spans="1:2">
      <c r="A101" s="9">
        <v>1923</v>
      </c>
      <c r="B101" s="10">
        <v>2</v>
      </c>
    </row>
    <row r="102" spans="1:2">
      <c r="A102" s="9">
        <v>1921</v>
      </c>
      <c r="B102" s="10">
        <v>1</v>
      </c>
    </row>
    <row r="103" spans="1:2">
      <c r="A103" s="9">
        <v>1920</v>
      </c>
      <c r="B103" s="10">
        <v>1</v>
      </c>
    </row>
    <row r="104" spans="1:2">
      <c r="A104" s="9">
        <v>1916</v>
      </c>
      <c r="B104" s="10">
        <v>1</v>
      </c>
    </row>
    <row r="105" spans="1:2">
      <c r="A105" s="9">
        <v>1915</v>
      </c>
      <c r="B105" s="10">
        <v>1</v>
      </c>
    </row>
    <row r="106" spans="1:2">
      <c r="A106" s="9" t="s">
        <v>1497</v>
      </c>
      <c r="B106" s="10">
        <v>854</v>
      </c>
    </row>
  </sheetData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Filme</vt:lpstr>
      <vt:lpstr>Filmes</vt:lpstr>
      <vt:lpstr>Já vi</vt:lpstr>
      <vt:lpstr>Países</vt:lpstr>
      <vt:lpstr>Diretores</vt:lpstr>
      <vt:lpstr>Ano</vt:lpstr>
      <vt:lpstr>Excel_BuiltIn__FilterDatabase_1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256 filmesfull.ods</dc:title>
  <dc:creator>Radamés Manosso</dc:creator>
  <cp:lastModifiedBy>Nícholas Eras Fonseca</cp:lastModifiedBy>
  <cp:revision>1</cp:revision>
  <dcterms:created xsi:type="dcterms:W3CDTF">2008-01-25T18:43:47Z</dcterms:created>
  <dcterms:modified xsi:type="dcterms:W3CDTF">2023-06-05T16:49:16Z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