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su\Downloads\"/>
    </mc:Choice>
  </mc:AlternateContent>
  <xr:revisionPtr revIDLastSave="0" documentId="13_ncr:1_{49D73EB3-1A7A-4D07-963D-4B14FEDFDB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H4" i="1"/>
  <c r="G3" i="1"/>
  <c r="G2" i="1"/>
</calcChain>
</file>

<file path=xl/sharedStrings.xml><?xml version="1.0" encoding="utf-8"?>
<sst xmlns="http://schemas.openxmlformats.org/spreadsheetml/2006/main" count="282" uniqueCount="110">
  <si>
    <t>Tabla - Clase[RUBRO]</t>
  </si>
  <si>
    <t>Tabla - Clase[ORDEN]</t>
  </si>
  <si>
    <t>Balance[Homologación.Tipo de rubro]</t>
  </si>
  <si>
    <t>ORDEN EEFF[RUBRO]</t>
  </si>
  <si>
    <t>ORDEN EEFF[N°]</t>
  </si>
  <si>
    <t>Balance[Homologación.Homologación Notas - Auxiliar]</t>
  </si>
  <si>
    <t>[Saldo] Septiembre 2024</t>
  </si>
  <si>
    <t>[Saldo_Mes_anterior]  agosto 2024</t>
  </si>
  <si>
    <t>[Saldo_Año_anterior] Septiembre 2023</t>
  </si>
  <si>
    <t>Activo</t>
  </si>
  <si>
    <t>Pasivo</t>
  </si>
  <si>
    <t>Patrimonio</t>
  </si>
  <si>
    <t>Resultado</t>
  </si>
  <si>
    <t>Activo Corriente</t>
  </si>
  <si>
    <t>Activo no corriente</t>
  </si>
  <si>
    <t>Pasivo Corriente</t>
  </si>
  <si>
    <t>Pasivo no Corriente</t>
  </si>
  <si>
    <t>EFECTIVO Y EQUIVALENTES AL EFECTIVO</t>
  </si>
  <si>
    <t>INVERSIONES E INSTRUMENTOS DERIVADOS CP</t>
  </si>
  <si>
    <t>CUENTAS POR COBRAR CP</t>
  </si>
  <si>
    <t>OTROS ACTIVOS CP</t>
  </si>
  <si>
    <t>INVERSIONES E INSTRUMENTOS DERIVADOS LP</t>
  </si>
  <si>
    <t>OTROS ACTIVOS LP</t>
  </si>
  <si>
    <t>PROPIEDAD PLANTA Y EQUIPO</t>
  </si>
  <si>
    <t>INTANGIBLES</t>
  </si>
  <si>
    <t>BENEFICIOS A EMPLEADOS CP</t>
  </si>
  <si>
    <t>PROVISIONES CP</t>
  </si>
  <si>
    <t>OTROS PASIVOS CP</t>
  </si>
  <si>
    <t>BENEFICIOS A EMPLEADOS LP</t>
  </si>
  <si>
    <t>OTROS PASIVOS LP</t>
  </si>
  <si>
    <t>CAPITAL SUSCRITO Y PAGADO</t>
  </si>
  <si>
    <t>RESERVAS</t>
  </si>
  <si>
    <t>RESULTADOS DEL EJERCICIO</t>
  </si>
  <si>
    <t>RESULTADOS ACOMULADOS</t>
  </si>
  <si>
    <t>OTROS RESULTADOS INTEGRALES</t>
  </si>
  <si>
    <t>INGRESOS ORDINARIOS</t>
  </si>
  <si>
    <t>COSTOS DE VENTAS Y OPERACIÓN</t>
  </si>
  <si>
    <t>GASTOS OPERACIONALES ADMINISTRATIVOS</t>
  </si>
  <si>
    <t>GASTOS OPERACIONALES VENTAS</t>
  </si>
  <si>
    <t>DETERIORO, DEPRECIACIONES, AMORTIZACIONES Y PROVISIONES</t>
  </si>
  <si>
    <t>INGRESOS FINANCIEROS</t>
  </si>
  <si>
    <t>OTROS INGRESOS NO OPERACIONALES</t>
  </si>
  <si>
    <t>OTROS GASTOS NO OPERACIONALES</t>
  </si>
  <si>
    <t>Caja</t>
  </si>
  <si>
    <t>Depositos en instituciones financieras</t>
  </si>
  <si>
    <t>Efectivo Restringido</t>
  </si>
  <si>
    <t>Inversiones de administración de liquidez a costo amortizado</t>
  </si>
  <si>
    <t>Inversiones de administración de liquidez a valor de mercado (valor razonable) con cambios en el resultado</t>
  </si>
  <si>
    <t>Deterioro acumulado de cuentas por cobrar (Cr)</t>
  </si>
  <si>
    <t>Otras cuentas por cobrar</t>
  </si>
  <si>
    <t>Prestación de servicios</t>
  </si>
  <si>
    <t>Avances y anticipos entregados</t>
  </si>
  <si>
    <t>Bienes y servicios pagados por anticipado</t>
  </si>
  <si>
    <t>Inversiones de administración de liquidez a valor de mercado (valor razonable) con cambios en el patrimonio (otro resultado integral)</t>
  </si>
  <si>
    <t xml:space="preserve"> Anticipo para adquisición de bienes y servicios</t>
  </si>
  <si>
    <t>Derechos de compensaciones por impuestos y contribuciones</t>
  </si>
  <si>
    <t>Depreciación acumulada de propiedades, planta y equipo (cr)</t>
  </si>
  <si>
    <t>Equipos de comunicación y computación</t>
  </si>
  <si>
    <t>Equipos de transporte, tracción y elevación</t>
  </si>
  <si>
    <t>Maquinaria y equipo</t>
  </si>
  <si>
    <t>Muebles, enseres y equipo de oficina</t>
  </si>
  <si>
    <t>Propiedad, planta y equipo no explotados</t>
  </si>
  <si>
    <t>Activos intangibles</t>
  </si>
  <si>
    <t>Amortización acumulada de activos intangibles (cr)</t>
  </si>
  <si>
    <t>Deterioro acumulado de activos intangibles (cr)</t>
  </si>
  <si>
    <t>Activos por impuestos diferidos</t>
  </si>
  <si>
    <t>Plan de activos para beneficios posempleo</t>
  </si>
  <si>
    <t>Adquisición de bienes y servicios nacionales</t>
  </si>
  <si>
    <t>Créditos judiciales</t>
  </si>
  <si>
    <t>Descuentos de nómina</t>
  </si>
  <si>
    <t>Impuesto al valor agregado IVA</t>
  </si>
  <si>
    <t>Impuestos, contribuciones y tasas</t>
  </si>
  <si>
    <t>Otras cuentas por pagar</t>
  </si>
  <si>
    <t>Recursos a favor de terceros</t>
  </si>
  <si>
    <t>Retención en la Fuente</t>
  </si>
  <si>
    <t>Beneficios a los empleados a corto plazo</t>
  </si>
  <si>
    <t>Litigios y demandas</t>
  </si>
  <si>
    <t>Avances y anticipos recibidos</t>
  </si>
  <si>
    <t>Ingresos recibidos por anticipado</t>
  </si>
  <si>
    <t>Recursos recibidos en administración</t>
  </si>
  <si>
    <t>Beneficios a los empleados a largo plazo</t>
  </si>
  <si>
    <t>Provisiones Diversas</t>
  </si>
  <si>
    <t>Pasivos por impuestos diferidos</t>
  </si>
  <si>
    <t>Aportes sociales</t>
  </si>
  <si>
    <t>Reservas</t>
  </si>
  <si>
    <t>Resultados del ejercicio</t>
  </si>
  <si>
    <t>Resultados de ejercicios anteriores</t>
  </si>
  <si>
    <t>Ganancias o pérdidas en inversiones de administración de liquidez a valor razonable con cambios en el otro resultado integral</t>
  </si>
  <si>
    <t>Ganancias o Pérdidas por planes de Beneficios a Empleados</t>
  </si>
  <si>
    <t>Ingresos diversos - Comisiones</t>
  </si>
  <si>
    <t>Otros servicios</t>
  </si>
  <si>
    <t>Aportes sobre la nómina</t>
  </si>
  <si>
    <t>Contribuciones efectivas</t>
  </si>
  <si>
    <t>Contribuciones imputadas</t>
  </si>
  <si>
    <t>Gastos de personal diversos</t>
  </si>
  <si>
    <t>Generales</t>
  </si>
  <si>
    <t>Prestaciones sociales</t>
  </si>
  <si>
    <t>Sueldos y salarios</t>
  </si>
  <si>
    <t>amortizacion de activos intangibles</t>
  </si>
  <si>
    <t>depreciacion de propiedades, planta y equipo</t>
  </si>
  <si>
    <t>Financieros</t>
  </si>
  <si>
    <t>ingresos diversos</t>
  </si>
  <si>
    <t>Reversión de provisiones</t>
  </si>
  <si>
    <t>Comisiones</t>
  </si>
  <si>
    <t>devoluciones, rebajas y descuentos en venta de bienes</t>
  </si>
  <si>
    <t>Impuesto a las ganancias corriente</t>
  </si>
  <si>
    <t>otros gastos diversos</t>
  </si>
  <si>
    <t>provision litigios y demandas</t>
  </si>
  <si>
    <t>Variaciòn Absoluta</t>
  </si>
  <si>
    <t>Variaciòn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</si>
</sst>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9B99E-1E13-48D7-9C90-F8AB03F96566}" name="Tabla1" displayName="Tabla1" ref="A1:K78" totalsRowShown="0" headerRowDxfId="2" dataDxfId="3" headerRowBorderDxfId="7" tableBorderDxfId="8" headerRowCellStyle="Moneda" dataCellStyle="Moneda">
  <autoFilter ref="A1:K78" xr:uid="{1869B99E-1E13-48D7-9C90-F8AB03F96566}"/>
  <tableColumns count="11">
    <tableColumn id="1" xr3:uid="{42D592E5-213C-4A99-82F8-9141EE2FCC98}" name="Tabla - Clase[RUBRO]"/>
    <tableColumn id="2" xr3:uid="{5A2B8D5D-81AD-4B46-8597-E3CE707171CF}" name="Tabla - Clase[ORDEN]"/>
    <tableColumn id="3" xr3:uid="{B40F04DE-BE31-4EBB-A5E9-6A2A82A0FFD4}" name="Balance[Homologación.Tipo de rubro]"/>
    <tableColumn id="4" xr3:uid="{CE1C429D-D036-4842-96C2-BA50ACD556C8}" name="ORDEN EEFF[RUBRO]"/>
    <tableColumn id="5" xr3:uid="{7A04C18E-C163-479C-8219-EA977A05C1E8}" name="ORDEN EEFF[N°]"/>
    <tableColumn id="6" xr3:uid="{B2868E3F-854C-4AFE-B0A6-65B7491E4467}" name="Balance[Homologación.Homologación Notas - Auxiliar]"/>
    <tableColumn id="7" xr3:uid="{A5422440-1F77-4D8B-8CF1-760DF6EECF2E}" name="[Saldo] Septiembre 2024" dataDxfId="6" dataCellStyle="Moneda"/>
    <tableColumn id="8" xr3:uid="{ACBAC3EE-891D-46BA-BF6A-3F7E1639EFEF}" name="[Saldo_Mes_anterior]  agosto 2024" dataDxfId="5" dataCellStyle="Moneda"/>
    <tableColumn id="9" xr3:uid="{B6D033B3-D1B8-4BC7-95BF-A92BDE978E08}" name="[Saldo_Año_anterior] Septiembre 2023" dataDxfId="4" dataCellStyle="Moneda"/>
    <tableColumn id="10" xr3:uid="{004D691A-B18E-42F8-B4DA-AE3773A4E1CF}" name="Variaciòn Absoluta" dataDxfId="1" dataCellStyle="Moneda">
      <calculatedColumnFormula>+Tabla1[[#This Row],['[Saldo'] Septiembre 2024]]-Tabla1[[#This Row],['[Saldo_Año_anterior'] Septiembre 2023]]</calculatedColumnFormula>
    </tableColumn>
    <tableColumn id="11" xr3:uid="{CD864033-1119-4E57-85EB-39ACCE76618D}" name="Variaciòn relativa" dataDxfId="0" dataCellStyle="Porcentaje">
      <calculatedColumnFormula>+Tabla1[[#This Row],[Variaciòn Absoluta]]/Tabla1[[#This Row],['[Saldo_Año_anterior'] Septiembre 2023]]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topLeftCell="G1" workbookViewId="0">
      <selection activeCell="K1" sqref="K1:K1048576"/>
    </sheetView>
  </sheetViews>
  <sheetFormatPr baseColWidth="10" defaultColWidth="8.88671875" defaultRowHeight="14.4" x14ac:dyDescent="0.3"/>
  <cols>
    <col min="1" max="2" width="20.6640625" customWidth="1"/>
    <col min="3" max="3" width="34.88671875" customWidth="1"/>
    <col min="4" max="4" width="20.44140625" customWidth="1"/>
    <col min="5" max="5" width="16.44140625" customWidth="1"/>
    <col min="6" max="6" width="48.88671875" customWidth="1"/>
    <col min="7" max="7" width="24.77734375" style="1" customWidth="1"/>
    <col min="8" max="8" width="33.44140625" style="1" customWidth="1"/>
    <col min="9" max="9" width="36.88671875" style="1" customWidth="1"/>
    <col min="10" max="10" width="22.6640625" bestFit="1" customWidth="1"/>
    <col min="11" max="11" width="8.88671875" style="5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108</v>
      </c>
      <c r="K1" s="4" t="s">
        <v>109</v>
      </c>
    </row>
    <row r="2" spans="1:11" x14ac:dyDescent="0.3">
      <c r="A2" t="s">
        <v>9</v>
      </c>
      <c r="B2">
        <v>1</v>
      </c>
      <c r="C2" t="s">
        <v>13</v>
      </c>
      <c r="D2" t="s">
        <v>17</v>
      </c>
      <c r="E2">
        <v>1</v>
      </c>
      <c r="F2" t="s">
        <v>43</v>
      </c>
      <c r="G2" s="1">
        <f>-2767784.11718002+10637060</f>
        <v>7869275.8828199804</v>
      </c>
      <c r="H2" s="1">
        <v>9900467.3642678075</v>
      </c>
      <c r="I2" s="1">
        <v>217752410.92919549</v>
      </c>
      <c r="J2" s="1">
        <f>+Tabla1[[#This Row],['[Saldo'] Septiembre 2024]]-Tabla1[[#This Row],['[Saldo_Año_anterior'] Septiembre 2023]]</f>
        <v>-209883135.04637551</v>
      </c>
      <c r="K2" s="5">
        <f>+Tabla1[[#This Row],[Variaciòn Absoluta]]/Tabla1[[#This Row],['[Saldo_Año_anterior'] Septiembre 2023]]</f>
        <v>-0.96386136048165838</v>
      </c>
    </row>
    <row r="3" spans="1:11" x14ac:dyDescent="0.3">
      <c r="A3" t="s">
        <v>9</v>
      </c>
      <c r="B3">
        <v>1</v>
      </c>
      <c r="C3" t="s">
        <v>13</v>
      </c>
      <c r="D3" t="s">
        <v>17</v>
      </c>
      <c r="E3">
        <v>1</v>
      </c>
      <c r="F3" t="s">
        <v>44</v>
      </c>
      <c r="G3" s="1">
        <f>9310243707.35567-21274020-100</f>
        <v>9288969587.3556709</v>
      </c>
      <c r="H3" s="1">
        <v>11963582049.241119</v>
      </c>
      <c r="I3" s="1">
        <v>20216275874.458969</v>
      </c>
      <c r="J3" s="1">
        <f>+Tabla1[[#This Row],['[Saldo'] Septiembre 2024]]-Tabla1[[#This Row],['[Saldo_Año_anterior'] Septiembre 2023]]</f>
        <v>-10927306287.103298</v>
      </c>
      <c r="K3" s="5">
        <f>+Tabla1[[#This Row],[Variaciòn Absoluta]]/Tabla1[[#This Row],['[Saldo_Año_anterior'] Septiembre 2023]]</f>
        <v>-0.54052023997697529</v>
      </c>
    </row>
    <row r="4" spans="1:11" x14ac:dyDescent="0.3">
      <c r="A4" t="s">
        <v>9</v>
      </c>
      <c r="B4">
        <v>1</v>
      </c>
      <c r="C4" t="s">
        <v>13</v>
      </c>
      <c r="D4" t="s">
        <v>17</v>
      </c>
      <c r="E4">
        <v>1</v>
      </c>
      <c r="F4" t="s">
        <v>45</v>
      </c>
      <c r="G4" s="1">
        <v>81194562373.198288</v>
      </c>
      <c r="H4" s="1">
        <f>92911023389.2954+28787332</f>
        <v>92939810721.295395</v>
      </c>
      <c r="I4" s="1">
        <v>90788256811.947052</v>
      </c>
      <c r="J4" s="1">
        <f>+Tabla1[[#This Row],['[Saldo'] Septiembre 2024]]-Tabla1[[#This Row],['[Saldo_Año_anterior'] Septiembre 2023]]</f>
        <v>-9593694438.748764</v>
      </c>
      <c r="K4" s="5">
        <f>+Tabla1[[#This Row],[Variaciòn Absoluta]]/Tabla1[[#This Row],['[Saldo_Año_anterior'] Septiembre 2023]]</f>
        <v>-0.10567109421013034</v>
      </c>
    </row>
    <row r="5" spans="1:11" x14ac:dyDescent="0.3">
      <c r="A5" t="s">
        <v>9</v>
      </c>
      <c r="B5">
        <v>1</v>
      </c>
      <c r="C5" t="s">
        <v>13</v>
      </c>
      <c r="D5" t="s">
        <v>18</v>
      </c>
      <c r="E5">
        <v>2</v>
      </c>
      <c r="F5" t="s">
        <v>46</v>
      </c>
      <c r="G5" s="1">
        <v>-5318529.7192521682</v>
      </c>
      <c r="H5" s="1">
        <v>7196833.4591835933</v>
      </c>
      <c r="I5" s="1">
        <v>26774847.753173269</v>
      </c>
      <c r="J5" s="1">
        <f>+Tabla1[[#This Row],['[Saldo'] Septiembre 2024]]-Tabla1[[#This Row],['[Saldo_Año_anterior'] Septiembre 2023]]</f>
        <v>-32093377.472425438</v>
      </c>
      <c r="K5" s="5">
        <f>+Tabla1[[#This Row],[Variaciòn Absoluta]]/Tabla1[[#This Row],['[Saldo_Año_anterior'] Septiembre 2023]]</f>
        <v>-1.1986390275037824</v>
      </c>
    </row>
    <row r="6" spans="1:11" x14ac:dyDescent="0.3">
      <c r="A6" t="s">
        <v>9</v>
      </c>
      <c r="B6">
        <v>1</v>
      </c>
      <c r="C6" t="s">
        <v>13</v>
      </c>
      <c r="D6" t="s">
        <v>18</v>
      </c>
      <c r="E6">
        <v>2</v>
      </c>
      <c r="F6" t="s">
        <v>47</v>
      </c>
      <c r="G6" s="1">
        <v>65378923.645668</v>
      </c>
      <c r="H6" s="1">
        <v>77375995.09730795</v>
      </c>
      <c r="I6" s="1">
        <v>172449858.57053491</v>
      </c>
      <c r="J6" s="1">
        <f>+Tabla1[[#This Row],['[Saldo'] Septiembre 2024]]-Tabla1[[#This Row],['[Saldo_Año_anterior'] Septiembre 2023]]</f>
        <v>-107070934.92486691</v>
      </c>
      <c r="K6" s="5">
        <f>+Tabla1[[#This Row],[Variaciòn Absoluta]]/Tabla1[[#This Row],['[Saldo_Año_anterior'] Septiembre 2023]]</f>
        <v>-0.62088154674289331</v>
      </c>
    </row>
    <row r="7" spans="1:11" x14ac:dyDescent="0.3">
      <c r="A7" t="s">
        <v>9</v>
      </c>
      <c r="B7">
        <v>1</v>
      </c>
      <c r="C7" t="s">
        <v>13</v>
      </c>
      <c r="D7" t="s">
        <v>19</v>
      </c>
      <c r="E7">
        <v>3</v>
      </c>
      <c r="F7" t="s">
        <v>48</v>
      </c>
      <c r="G7" s="1">
        <v>-133596539.72689199</v>
      </c>
      <c r="H7" s="1">
        <v>-123245301.8005269</v>
      </c>
      <c r="I7" s="1">
        <v>-102052660.79431809</v>
      </c>
      <c r="J7" s="1">
        <f>+Tabla1[[#This Row],['[Saldo'] Septiembre 2024]]-Tabla1[[#This Row],['[Saldo_Año_anterior'] Septiembre 2023]]</f>
        <v>-31543878.9325739</v>
      </c>
      <c r="K7" s="5">
        <f>+Tabla1[[#This Row],[Variaciòn Absoluta]]/Tabla1[[#This Row],['[Saldo_Año_anterior'] Septiembre 2023]]</f>
        <v>0.30909413519505358</v>
      </c>
    </row>
    <row r="8" spans="1:11" x14ac:dyDescent="0.3">
      <c r="A8" t="s">
        <v>9</v>
      </c>
      <c r="B8">
        <v>1</v>
      </c>
      <c r="C8" t="s">
        <v>13</v>
      </c>
      <c r="D8" t="s">
        <v>19</v>
      </c>
      <c r="E8">
        <v>3</v>
      </c>
      <c r="F8" t="s">
        <v>49</v>
      </c>
      <c r="G8" s="1">
        <v>8153155358.295248</v>
      </c>
      <c r="H8" s="1">
        <v>7490732528.0498238</v>
      </c>
      <c r="I8" s="1">
        <v>3686822372.890069</v>
      </c>
      <c r="J8" s="1">
        <f>+Tabla1[[#This Row],['[Saldo'] Septiembre 2024]]-Tabla1[[#This Row],['[Saldo_Año_anterior'] Septiembre 2023]]</f>
        <v>4466332985.405179</v>
      </c>
      <c r="K8" s="5">
        <f>+Tabla1[[#This Row],[Variaciòn Absoluta]]/Tabla1[[#This Row],['[Saldo_Año_anterior'] Septiembre 2023]]</f>
        <v>1.2114315618368288</v>
      </c>
    </row>
    <row r="9" spans="1:11" x14ac:dyDescent="0.3">
      <c r="A9" t="s">
        <v>9</v>
      </c>
      <c r="B9">
        <v>1</v>
      </c>
      <c r="C9" t="s">
        <v>13</v>
      </c>
      <c r="D9" t="s">
        <v>19</v>
      </c>
      <c r="E9">
        <v>3</v>
      </c>
      <c r="F9" t="s">
        <v>50</v>
      </c>
      <c r="G9" s="1">
        <v>1841498622.411206</v>
      </c>
      <c r="H9" s="1">
        <v>1747012923.233619</v>
      </c>
      <c r="I9" s="1">
        <v>1407310903.421335</v>
      </c>
      <c r="J9" s="1">
        <f>+Tabla1[[#This Row],['[Saldo'] Septiembre 2024]]-Tabla1[[#This Row],['[Saldo_Año_anterior'] Septiembre 2023]]</f>
        <v>434187718.98987103</v>
      </c>
      <c r="K9" s="5">
        <f>+Tabla1[[#This Row],[Variaciòn Absoluta]]/Tabla1[[#This Row],['[Saldo_Año_anterior'] Septiembre 2023]]</f>
        <v>0.30852295532871282</v>
      </c>
    </row>
    <row r="10" spans="1:11" x14ac:dyDescent="0.3">
      <c r="A10" t="s">
        <v>9</v>
      </c>
      <c r="B10">
        <v>1</v>
      </c>
      <c r="C10" t="s">
        <v>13</v>
      </c>
      <c r="D10" t="s">
        <v>20</v>
      </c>
      <c r="E10">
        <v>5</v>
      </c>
      <c r="F10" t="s">
        <v>51</v>
      </c>
      <c r="G10" s="1">
        <v>-3778379.2121792552</v>
      </c>
      <c r="J10" s="1">
        <f>+Tabla1[[#This Row],['[Saldo'] Septiembre 2024]]-Tabla1[[#This Row],['[Saldo_Año_anterior'] Septiembre 2023]]</f>
        <v>-3778379.2121792552</v>
      </c>
      <c r="K10" s="5" t="e">
        <f>+Tabla1[[#This Row],[Variaciòn Absoluta]]/Tabla1[[#This Row],['[Saldo_Año_anterior'] Septiembre 2023]]</f>
        <v>#DIV/0!</v>
      </c>
    </row>
    <row r="11" spans="1:11" x14ac:dyDescent="0.3">
      <c r="A11" t="s">
        <v>9</v>
      </c>
      <c r="B11">
        <v>1</v>
      </c>
      <c r="C11" t="s">
        <v>13</v>
      </c>
      <c r="D11" t="s">
        <v>20</v>
      </c>
      <c r="E11">
        <v>5</v>
      </c>
      <c r="F11" t="s">
        <v>52</v>
      </c>
      <c r="G11" s="1">
        <v>-52814737.267073497</v>
      </c>
      <c r="H11" s="1">
        <v>-16814900.691096809</v>
      </c>
      <c r="I11" s="1">
        <v>26774847.429355059</v>
      </c>
      <c r="J11" s="1">
        <f>+Tabla1[[#This Row],['[Saldo'] Septiembre 2024]]-Tabla1[[#This Row],['[Saldo_Año_anterior'] Septiembre 2023]]</f>
        <v>-79589584.696428552</v>
      </c>
      <c r="K11" s="5">
        <f>+Tabla1[[#This Row],[Variaciòn Absoluta]]/Tabla1[[#This Row],['[Saldo_Año_anterior'] Septiembre 2023]]</f>
        <v>-2.9725504470725448</v>
      </c>
    </row>
    <row r="12" spans="1:11" x14ac:dyDescent="0.3">
      <c r="A12" t="s">
        <v>9</v>
      </c>
      <c r="B12">
        <v>1</v>
      </c>
      <c r="C12" t="s">
        <v>13</v>
      </c>
      <c r="D12" t="s">
        <v>21</v>
      </c>
      <c r="E12">
        <v>6</v>
      </c>
      <c r="F12" t="s">
        <v>53</v>
      </c>
      <c r="G12" s="1">
        <v>639740.47287722863</v>
      </c>
      <c r="H12" s="1">
        <v>13180877.683651689</v>
      </c>
      <c r="I12" s="1">
        <v>33413261.235845871</v>
      </c>
      <c r="J12" s="1">
        <f>+Tabla1[[#This Row],['[Saldo'] Septiembre 2024]]-Tabla1[[#This Row],['[Saldo_Año_anterior'] Septiembre 2023]]</f>
        <v>-32773520.762968644</v>
      </c>
      <c r="K12" s="5">
        <f>+Tabla1[[#This Row],[Variaciòn Absoluta]]/Tabla1[[#This Row],['[Saldo_Año_anterior'] Septiembre 2023]]</f>
        <v>-0.9808536955323921</v>
      </c>
    </row>
    <row r="13" spans="1:11" x14ac:dyDescent="0.3">
      <c r="A13" t="s">
        <v>9</v>
      </c>
      <c r="B13">
        <v>1</v>
      </c>
      <c r="C13" t="s">
        <v>13</v>
      </c>
      <c r="D13" t="s">
        <v>22</v>
      </c>
      <c r="E13">
        <v>10</v>
      </c>
      <c r="F13" t="s">
        <v>54</v>
      </c>
      <c r="G13" s="1">
        <v>-2039452.1105730019</v>
      </c>
      <c r="H13" s="1">
        <v>10535349.17981598</v>
      </c>
      <c r="I13" s="1">
        <v>30279290.013850018</v>
      </c>
      <c r="J13" s="1">
        <f>+Tabla1[[#This Row],['[Saldo'] Septiembre 2024]]-Tabla1[[#This Row],['[Saldo_Año_anterior'] Septiembre 2023]]</f>
        <v>-32318742.12442302</v>
      </c>
      <c r="K13" s="5">
        <f>+Tabla1[[#This Row],[Variaciòn Absoluta]]/Tabla1[[#This Row],['[Saldo_Año_anterior'] Septiembre 2023]]</f>
        <v>-1.0673546873007966</v>
      </c>
    </row>
    <row r="14" spans="1:11" x14ac:dyDescent="0.3">
      <c r="A14" t="s">
        <v>9</v>
      </c>
      <c r="B14">
        <v>1</v>
      </c>
      <c r="C14" t="s">
        <v>13</v>
      </c>
      <c r="D14" t="s">
        <v>22</v>
      </c>
      <c r="E14">
        <v>10</v>
      </c>
      <c r="F14" t="s">
        <v>52</v>
      </c>
      <c r="G14" s="1">
        <v>12058646.69947332</v>
      </c>
      <c r="H14" s="1">
        <v>24354975.92769745</v>
      </c>
      <c r="J14" s="1">
        <f>+Tabla1[[#This Row],['[Saldo'] Septiembre 2024]]-Tabla1[[#This Row],['[Saldo_Año_anterior'] Septiembre 2023]]</f>
        <v>12058646.69947332</v>
      </c>
      <c r="K14" s="5" t="e">
        <f>+Tabla1[[#This Row],[Variaciòn Absoluta]]/Tabla1[[#This Row],['[Saldo_Año_anterior'] Septiembre 2023]]</f>
        <v>#DIV/0!</v>
      </c>
    </row>
    <row r="15" spans="1:11" x14ac:dyDescent="0.3">
      <c r="A15" t="s">
        <v>9</v>
      </c>
      <c r="B15">
        <v>1</v>
      </c>
      <c r="C15" t="s">
        <v>13</v>
      </c>
      <c r="D15" t="s">
        <v>22</v>
      </c>
      <c r="E15">
        <v>10</v>
      </c>
      <c r="F15" t="s">
        <v>55</v>
      </c>
      <c r="G15" s="1">
        <v>10344987232.70772</v>
      </c>
      <c r="H15" s="1">
        <v>10362371313.9058</v>
      </c>
      <c r="I15" s="1">
        <v>5010512167.3447304</v>
      </c>
      <c r="J15" s="1">
        <f>+Tabla1[[#This Row],['[Saldo'] Septiembre 2024]]-Tabla1[[#This Row],['[Saldo_Año_anterior'] Septiembre 2023]]</f>
        <v>5334475065.3629894</v>
      </c>
      <c r="K15" s="5">
        <f>+Tabla1[[#This Row],[Variaciòn Absoluta]]/Tabla1[[#This Row],['[Saldo_Año_anterior'] Septiembre 2023]]</f>
        <v>1.0646566433127613</v>
      </c>
    </row>
    <row r="16" spans="1:11" x14ac:dyDescent="0.3">
      <c r="A16" t="s">
        <v>9</v>
      </c>
      <c r="B16">
        <v>1</v>
      </c>
      <c r="C16" t="s">
        <v>14</v>
      </c>
      <c r="D16" t="s">
        <v>20</v>
      </c>
      <c r="E16">
        <v>5</v>
      </c>
      <c r="F16" t="s">
        <v>49</v>
      </c>
      <c r="G16" s="1">
        <v>-15894317.38489395</v>
      </c>
      <c r="H16" s="1">
        <v>212828.83008126539</v>
      </c>
      <c r="J16" s="1">
        <f>+Tabla1[[#This Row],['[Saldo'] Septiembre 2024]]-Tabla1[[#This Row],['[Saldo_Año_anterior'] Septiembre 2023]]</f>
        <v>-15894317.38489395</v>
      </c>
      <c r="K16" s="5" t="e">
        <f>+Tabla1[[#This Row],[Variaciòn Absoluta]]/Tabla1[[#This Row],['[Saldo_Año_anterior'] Septiembre 2023]]</f>
        <v>#DIV/0!</v>
      </c>
    </row>
    <row r="17" spans="1:11" x14ac:dyDescent="0.3">
      <c r="A17" t="s">
        <v>9</v>
      </c>
      <c r="B17">
        <v>1</v>
      </c>
      <c r="C17" t="s">
        <v>14</v>
      </c>
      <c r="D17" t="s">
        <v>23</v>
      </c>
      <c r="E17">
        <v>8</v>
      </c>
      <c r="F17" t="s">
        <v>56</v>
      </c>
      <c r="G17" s="1">
        <v>-1295796294.205688</v>
      </c>
      <c r="H17" s="1">
        <v>-1279291698.2868669</v>
      </c>
      <c r="I17" s="1">
        <v>-756347958.86566377</v>
      </c>
      <c r="J17" s="1">
        <f>+Tabla1[[#This Row],['[Saldo'] Septiembre 2024]]-Tabla1[[#This Row],['[Saldo_Año_anterior'] Septiembre 2023]]</f>
        <v>-539448335.34002423</v>
      </c>
      <c r="K17" s="5">
        <f>+Tabla1[[#This Row],[Variaciòn Absoluta]]/Tabla1[[#This Row],['[Saldo_Año_anterior'] Septiembre 2023]]</f>
        <v>0.71322772675828239</v>
      </c>
    </row>
    <row r="18" spans="1:11" x14ac:dyDescent="0.3">
      <c r="A18" t="s">
        <v>9</v>
      </c>
      <c r="B18">
        <v>1</v>
      </c>
      <c r="C18" t="s">
        <v>14</v>
      </c>
      <c r="D18" t="s">
        <v>23</v>
      </c>
      <c r="E18">
        <v>8</v>
      </c>
      <c r="F18" t="s">
        <v>57</v>
      </c>
      <c r="G18" s="1">
        <v>4313093229.4136324</v>
      </c>
      <c r="H18" s="1">
        <v>4110400907.8502889</v>
      </c>
      <c r="I18" s="1">
        <v>2998746142.897244</v>
      </c>
      <c r="J18" s="1">
        <f>+Tabla1[[#This Row],['[Saldo'] Septiembre 2024]]-Tabla1[[#This Row],['[Saldo_Año_anterior'] Septiembre 2023]]</f>
        <v>1314347086.5163884</v>
      </c>
      <c r="K18" s="5">
        <f>+Tabla1[[#This Row],[Variaciòn Absoluta]]/Tabla1[[#This Row],['[Saldo_Año_anterior'] Septiembre 2023]]</f>
        <v>0.43829888356155738</v>
      </c>
    </row>
    <row r="19" spans="1:11" x14ac:dyDescent="0.3">
      <c r="A19" t="s">
        <v>9</v>
      </c>
      <c r="B19">
        <v>1</v>
      </c>
      <c r="C19" t="s">
        <v>14</v>
      </c>
      <c r="D19" t="s">
        <v>23</v>
      </c>
      <c r="E19">
        <v>8</v>
      </c>
      <c r="F19" t="s">
        <v>58</v>
      </c>
      <c r="G19" s="1">
        <v>94333585.758156776</v>
      </c>
      <c r="H19" s="1">
        <v>107395353.4791172</v>
      </c>
      <c r="I19" s="1">
        <v>120789617.25428811</v>
      </c>
      <c r="J19" s="1">
        <f>+Tabla1[[#This Row],['[Saldo'] Septiembre 2024]]-Tabla1[[#This Row],['[Saldo_Año_anterior'] Septiembre 2023]]</f>
        <v>-26456031.496131331</v>
      </c>
      <c r="K19" s="5">
        <f>+Tabla1[[#This Row],[Variaciòn Absoluta]]/Tabla1[[#This Row],['[Saldo_Año_anterior'] Septiembre 2023]]</f>
        <v>-0.21902570847985797</v>
      </c>
    </row>
    <row r="20" spans="1:11" x14ac:dyDescent="0.3">
      <c r="A20" t="s">
        <v>9</v>
      </c>
      <c r="B20">
        <v>1</v>
      </c>
      <c r="C20" t="s">
        <v>14</v>
      </c>
      <c r="D20" t="s">
        <v>23</v>
      </c>
      <c r="E20">
        <v>8</v>
      </c>
      <c r="F20" t="s">
        <v>59</v>
      </c>
      <c r="G20" s="1">
        <v>158001477.21471161</v>
      </c>
      <c r="H20" s="1">
        <v>166556646.78051341</v>
      </c>
      <c r="I20" s="1">
        <v>193445035.09999561</v>
      </c>
      <c r="J20" s="1">
        <f>+Tabla1[[#This Row],['[Saldo'] Septiembre 2024]]-Tabla1[[#This Row],['[Saldo_Año_anterior'] Septiembre 2023]]</f>
        <v>-35443557.885284007</v>
      </c>
      <c r="K20" s="5">
        <f>+Tabla1[[#This Row],[Variaciòn Absoluta]]/Tabla1[[#This Row],['[Saldo_Año_anterior'] Septiembre 2023]]</f>
        <v>-0.18322288740552334</v>
      </c>
    </row>
    <row r="21" spans="1:11" x14ac:dyDescent="0.3">
      <c r="A21" t="s">
        <v>9</v>
      </c>
      <c r="B21">
        <v>1</v>
      </c>
      <c r="C21" t="s">
        <v>14</v>
      </c>
      <c r="D21" t="s">
        <v>23</v>
      </c>
      <c r="E21">
        <v>8</v>
      </c>
      <c r="F21" t="s">
        <v>60</v>
      </c>
      <c r="G21" s="1">
        <v>88958372.511312276</v>
      </c>
      <c r="H21" s="1">
        <v>107585579.0220385</v>
      </c>
      <c r="I21" s="1">
        <v>123821156.5755313</v>
      </c>
      <c r="J21" s="1">
        <f>+Tabla1[[#This Row],['[Saldo'] Septiembre 2024]]-Tabla1[[#This Row],['[Saldo_Año_anterior'] Septiembre 2023]]</f>
        <v>-34862784.064219028</v>
      </c>
      <c r="K21" s="5">
        <f>+Tabla1[[#This Row],[Variaciòn Absoluta]]/Tabla1[[#This Row],['[Saldo_Año_anterior'] Septiembre 2023]]</f>
        <v>-0.28155757084172134</v>
      </c>
    </row>
    <row r="22" spans="1:11" x14ac:dyDescent="0.3">
      <c r="A22" t="s">
        <v>9</v>
      </c>
      <c r="B22">
        <v>1</v>
      </c>
      <c r="C22" t="s">
        <v>14</v>
      </c>
      <c r="D22" t="s">
        <v>23</v>
      </c>
      <c r="E22">
        <v>8</v>
      </c>
      <c r="F22" t="s">
        <v>61</v>
      </c>
      <c r="G22" s="1">
        <v>5712040269.6305923</v>
      </c>
      <c r="H22" s="1">
        <v>6201586672.3656864</v>
      </c>
      <c r="J22" s="1">
        <f>+Tabla1[[#This Row],['[Saldo'] Septiembre 2024]]-Tabla1[[#This Row],['[Saldo_Año_anterior'] Septiembre 2023]]</f>
        <v>5712040269.6305923</v>
      </c>
      <c r="K22" s="5" t="e">
        <f>+Tabla1[[#This Row],[Variaciòn Absoluta]]/Tabla1[[#This Row],['[Saldo_Año_anterior'] Septiembre 2023]]</f>
        <v>#DIV/0!</v>
      </c>
    </row>
    <row r="23" spans="1:11" x14ac:dyDescent="0.3">
      <c r="A23" t="s">
        <v>9</v>
      </c>
      <c r="B23">
        <v>1</v>
      </c>
      <c r="C23" t="s">
        <v>14</v>
      </c>
      <c r="D23" t="s">
        <v>24</v>
      </c>
      <c r="E23">
        <v>9</v>
      </c>
      <c r="F23" t="s">
        <v>62</v>
      </c>
      <c r="G23" s="1">
        <v>3305350489.3349519</v>
      </c>
      <c r="H23" s="1">
        <v>3174627022.0319409</v>
      </c>
      <c r="I23" s="1">
        <v>3142831420.9547791</v>
      </c>
      <c r="J23" s="1">
        <f>+Tabla1[[#This Row],['[Saldo'] Septiembre 2024]]-Tabla1[[#This Row],['[Saldo_Año_anterior'] Septiembre 2023]]</f>
        <v>162519068.38017273</v>
      </c>
      <c r="K23" s="5">
        <f>+Tabla1[[#This Row],[Variaciòn Absoluta]]/Tabla1[[#This Row],['[Saldo_Año_anterior'] Septiembre 2023]]</f>
        <v>5.1711035882032803E-2</v>
      </c>
    </row>
    <row r="24" spans="1:11" x14ac:dyDescent="0.3">
      <c r="A24" t="s">
        <v>9</v>
      </c>
      <c r="B24">
        <v>1</v>
      </c>
      <c r="C24" t="s">
        <v>14</v>
      </c>
      <c r="D24" t="s">
        <v>24</v>
      </c>
      <c r="E24">
        <v>9</v>
      </c>
      <c r="F24" t="s">
        <v>63</v>
      </c>
      <c r="G24" s="1">
        <v>-1804284459.78439</v>
      </c>
      <c r="H24" s="1">
        <v>-1610339580.8489931</v>
      </c>
      <c r="I24" s="1">
        <v>-928190389.89926994</v>
      </c>
      <c r="J24" s="1">
        <f>+Tabla1[[#This Row],['[Saldo'] Septiembre 2024]]-Tabla1[[#This Row],['[Saldo_Año_anterior'] Septiembre 2023]]</f>
        <v>-876094069.88512003</v>
      </c>
      <c r="K24" s="5">
        <f>+Tabla1[[#This Row],[Variaciòn Absoluta]]/Tabla1[[#This Row],['[Saldo_Año_anterior'] Septiembre 2023]]</f>
        <v>0.94387323917477362</v>
      </c>
    </row>
    <row r="25" spans="1:11" x14ac:dyDescent="0.3">
      <c r="A25" t="s">
        <v>9</v>
      </c>
      <c r="B25">
        <v>1</v>
      </c>
      <c r="C25" t="s">
        <v>14</v>
      </c>
      <c r="D25" t="s">
        <v>24</v>
      </c>
      <c r="E25">
        <v>9</v>
      </c>
      <c r="F25" t="s">
        <v>64</v>
      </c>
      <c r="G25" s="1">
        <v>-269167554.55995637</v>
      </c>
      <c r="H25" s="1">
        <v>-253094760.95342189</v>
      </c>
      <c r="I25" s="1">
        <v>-249834247.91211301</v>
      </c>
      <c r="J25" s="1">
        <f>+Tabla1[[#This Row],['[Saldo'] Septiembre 2024]]-Tabla1[[#This Row],['[Saldo_Año_anterior'] Septiembre 2023]]</f>
        <v>-19333306.647843361</v>
      </c>
      <c r="K25" s="5">
        <f>+Tabla1[[#This Row],[Variaciòn Absoluta]]/Tabla1[[#This Row],['[Saldo_Año_anterior'] Septiembre 2023]]</f>
        <v>7.7384533183154511E-2</v>
      </c>
    </row>
    <row r="26" spans="1:11" x14ac:dyDescent="0.3">
      <c r="A26" t="s">
        <v>9</v>
      </c>
      <c r="B26">
        <v>1</v>
      </c>
      <c r="C26" t="s">
        <v>14</v>
      </c>
      <c r="D26" t="s">
        <v>22</v>
      </c>
      <c r="E26">
        <v>10</v>
      </c>
      <c r="F26" t="s">
        <v>65</v>
      </c>
      <c r="G26" s="1">
        <v>828326791.06594908</v>
      </c>
      <c r="H26" s="1">
        <v>838365787.83131826</v>
      </c>
      <c r="I26" s="1">
        <v>279331309.76666701</v>
      </c>
      <c r="J26" s="1">
        <f>+Tabla1[[#This Row],['[Saldo'] Septiembre 2024]]-Tabla1[[#This Row],['[Saldo_Año_anterior'] Septiembre 2023]]</f>
        <v>548995481.29928207</v>
      </c>
      <c r="K26" s="5">
        <f>+Tabla1[[#This Row],[Variaciòn Absoluta]]/Tabla1[[#This Row],['[Saldo_Año_anterior'] Septiembre 2023]]</f>
        <v>1.9653918558498611</v>
      </c>
    </row>
    <row r="27" spans="1:11" x14ac:dyDescent="0.3">
      <c r="A27" t="s">
        <v>9</v>
      </c>
      <c r="B27">
        <v>1</v>
      </c>
      <c r="C27" t="s">
        <v>14</v>
      </c>
      <c r="D27" t="s">
        <v>22</v>
      </c>
      <c r="E27">
        <v>10</v>
      </c>
      <c r="F27" t="s">
        <v>66</v>
      </c>
      <c r="G27" s="1">
        <v>3365908709.2150531</v>
      </c>
      <c r="H27" s="1">
        <v>3211228821.568572</v>
      </c>
      <c r="I27" s="1">
        <v>3045925272.46134</v>
      </c>
      <c r="J27" s="1">
        <f>+Tabla1[[#This Row],['[Saldo'] Septiembre 2024]]-Tabla1[[#This Row],['[Saldo_Año_anterior'] Septiembre 2023]]</f>
        <v>319983436.75371313</v>
      </c>
      <c r="K27" s="5">
        <f>+Tabla1[[#This Row],[Variaciòn Absoluta]]/Tabla1[[#This Row],['[Saldo_Año_anterior'] Septiembre 2023]]</f>
        <v>0.10505295046031846</v>
      </c>
    </row>
    <row r="28" spans="1:11" x14ac:dyDescent="0.3">
      <c r="A28" t="s">
        <v>10</v>
      </c>
      <c r="B28">
        <v>2</v>
      </c>
      <c r="C28" t="s">
        <v>15</v>
      </c>
      <c r="F28" t="s">
        <v>67</v>
      </c>
      <c r="G28" s="1">
        <v>-2263089229.0703411</v>
      </c>
      <c r="H28" s="1">
        <v>-5844863176.6766186</v>
      </c>
      <c r="I28" s="1">
        <v>14558939.61718563</v>
      </c>
      <c r="J28" s="1">
        <f>+Tabla1[[#This Row],['[Saldo'] Septiembre 2024]]-Tabla1[[#This Row],['[Saldo_Año_anterior'] Septiembre 2023]]</f>
        <v>-2277648168.6875267</v>
      </c>
      <c r="K28" s="5">
        <f>+Tabla1[[#This Row],[Variaciòn Absoluta]]/Tabla1[[#This Row],['[Saldo_Año_anterior'] Septiembre 2023]]</f>
        <v>-156.44327324491067</v>
      </c>
    </row>
    <row r="29" spans="1:11" x14ac:dyDescent="0.3">
      <c r="A29" t="s">
        <v>10</v>
      </c>
      <c r="B29">
        <v>2</v>
      </c>
      <c r="C29" t="s">
        <v>15</v>
      </c>
      <c r="F29" t="s">
        <v>68</v>
      </c>
      <c r="G29" s="1">
        <v>-5318530.0353738684</v>
      </c>
      <c r="H29" s="1">
        <v>7196833.1384434542</v>
      </c>
      <c r="I29" s="1">
        <v>26774847.429355059</v>
      </c>
      <c r="J29" s="1">
        <f>+Tabla1[[#This Row],['[Saldo'] Septiembre 2024]]-Tabla1[[#This Row],['[Saldo_Año_anterior'] Septiembre 2023]]</f>
        <v>-32093377.464728929</v>
      </c>
      <c r="K29" s="5">
        <f>+Tabla1[[#This Row],[Variaciòn Absoluta]]/Tabla1[[#This Row],['[Saldo_Año_anterior'] Septiembre 2023]]</f>
        <v>-1.1986390417128132</v>
      </c>
    </row>
    <row r="30" spans="1:11" x14ac:dyDescent="0.3">
      <c r="A30" t="s">
        <v>10</v>
      </c>
      <c r="B30">
        <v>2</v>
      </c>
      <c r="C30" t="s">
        <v>15</v>
      </c>
      <c r="F30" t="s">
        <v>69</v>
      </c>
      <c r="G30" s="1">
        <v>-217026374.3821688</v>
      </c>
      <c r="H30" s="1">
        <v>-190359919.1258516</v>
      </c>
      <c r="I30" s="1">
        <v>-109273869.6877993</v>
      </c>
      <c r="J30" s="1">
        <f>+Tabla1[[#This Row],['[Saldo'] Septiembre 2024]]-Tabla1[[#This Row],['[Saldo_Año_anterior'] Septiembre 2023]]</f>
        <v>-107752504.69436949</v>
      </c>
      <c r="K30" s="5">
        <f>+Tabla1[[#This Row],[Variaciòn Absoluta]]/Tabla1[[#This Row],['[Saldo_Año_anterior'] Septiembre 2023]]</f>
        <v>0.98607750418488493</v>
      </c>
    </row>
    <row r="31" spans="1:11" x14ac:dyDescent="0.3">
      <c r="A31" t="s">
        <v>10</v>
      </c>
      <c r="B31">
        <v>2</v>
      </c>
      <c r="C31" t="s">
        <v>15</v>
      </c>
      <c r="F31" t="s">
        <v>70</v>
      </c>
      <c r="G31" s="1">
        <v>-374624363.06012732</v>
      </c>
      <c r="H31" s="1">
        <v>-419424215.27743208</v>
      </c>
      <c r="I31" s="1">
        <v>-520845017.04001129</v>
      </c>
      <c r="J31" s="1">
        <f>+Tabla1[[#This Row],['[Saldo'] Septiembre 2024]]-Tabla1[[#This Row],['[Saldo_Año_anterior'] Septiembre 2023]]</f>
        <v>146220653.97988397</v>
      </c>
      <c r="K31" s="5">
        <f>+Tabla1[[#This Row],[Variaciòn Absoluta]]/Tabla1[[#This Row],['[Saldo_Año_anterior'] Septiembre 2023]]</f>
        <v>-0.28073735793972532</v>
      </c>
    </row>
    <row r="32" spans="1:11" x14ac:dyDescent="0.3">
      <c r="A32" t="s">
        <v>10</v>
      </c>
      <c r="B32">
        <v>2</v>
      </c>
      <c r="C32" t="s">
        <v>15</v>
      </c>
      <c r="F32" t="s">
        <v>71</v>
      </c>
      <c r="G32" s="1">
        <v>-349578105.02213949</v>
      </c>
      <c r="H32" s="1">
        <v>-330434142.33672053</v>
      </c>
      <c r="I32" s="1">
        <v>22660642.081436701</v>
      </c>
      <c r="J32" s="1">
        <f>+Tabla1[[#This Row],['[Saldo'] Septiembre 2024]]-Tabla1[[#This Row],['[Saldo_Año_anterior'] Septiembre 2023]]</f>
        <v>-372238747.10357618</v>
      </c>
      <c r="K32" s="5">
        <f>+Tabla1[[#This Row],[Variaciòn Absoluta]]/Tabla1[[#This Row],['[Saldo_Año_anterior'] Septiembre 2023]]</f>
        <v>-16.426663717905384</v>
      </c>
    </row>
    <row r="33" spans="1:11" x14ac:dyDescent="0.3">
      <c r="A33" t="s">
        <v>10</v>
      </c>
      <c r="B33">
        <v>2</v>
      </c>
      <c r="C33" t="s">
        <v>15</v>
      </c>
      <c r="F33" t="s">
        <v>72</v>
      </c>
      <c r="G33" s="1">
        <v>-425198608.08150637</v>
      </c>
      <c r="H33" s="1">
        <v>-746338338.51747727</v>
      </c>
      <c r="I33" s="1">
        <v>-465965946.542786</v>
      </c>
      <c r="J33" s="1">
        <f>+Tabla1[[#This Row],['[Saldo'] Septiembre 2024]]-Tabla1[[#This Row],['[Saldo_Año_anterior'] Septiembre 2023]]</f>
        <v>40767338.461279631</v>
      </c>
      <c r="K33" s="5">
        <f>+Tabla1[[#This Row],[Variaciòn Absoluta]]/Tabla1[[#This Row],['[Saldo_Año_anterior'] Septiembre 2023]]</f>
        <v>-8.7489952353280581E-2</v>
      </c>
    </row>
    <row r="34" spans="1:11" x14ac:dyDescent="0.3">
      <c r="A34" t="s">
        <v>10</v>
      </c>
      <c r="B34">
        <v>2</v>
      </c>
      <c r="C34" t="s">
        <v>15</v>
      </c>
      <c r="F34" t="s">
        <v>73</v>
      </c>
      <c r="G34" s="1">
        <v>-548691759.54164863</v>
      </c>
      <c r="H34" s="1">
        <v>-491588216.32415527</v>
      </c>
      <c r="I34" s="1">
        <v>-467530556.56043768</v>
      </c>
      <c r="J34" s="1">
        <f>+Tabla1[[#This Row],['[Saldo'] Septiembre 2024]]-Tabla1[[#This Row],['[Saldo_Año_anterior'] Septiembre 2023]]</f>
        <v>-81161202.981210947</v>
      </c>
      <c r="K34" s="5">
        <f>+Tabla1[[#This Row],[Variaciòn Absoluta]]/Tabla1[[#This Row],['[Saldo_Año_anterior'] Septiembre 2023]]</f>
        <v>0.17359550481214214</v>
      </c>
    </row>
    <row r="35" spans="1:11" x14ac:dyDescent="0.3">
      <c r="A35" t="s">
        <v>10</v>
      </c>
      <c r="B35">
        <v>2</v>
      </c>
      <c r="C35" t="s">
        <v>15</v>
      </c>
      <c r="F35" t="s">
        <v>74</v>
      </c>
      <c r="G35" s="1">
        <v>-475196643.72401989</v>
      </c>
      <c r="H35" s="1">
        <v>-374464858.45744228</v>
      </c>
      <c r="I35" s="1">
        <v>-414940609.65455317</v>
      </c>
      <c r="J35" s="1">
        <f>+Tabla1[[#This Row],['[Saldo'] Septiembre 2024]]-Tabla1[[#This Row],['[Saldo_Año_anterior'] Septiembre 2023]]</f>
        <v>-60256034.06946671</v>
      </c>
      <c r="K35" s="5">
        <f>+Tabla1[[#This Row],[Variaciòn Absoluta]]/Tabla1[[#This Row],['[Saldo_Año_anterior'] Septiembre 2023]]</f>
        <v>0.14521604457956316</v>
      </c>
    </row>
    <row r="36" spans="1:11" x14ac:dyDescent="0.3">
      <c r="A36" t="s">
        <v>10</v>
      </c>
      <c r="B36">
        <v>2</v>
      </c>
      <c r="C36" t="s">
        <v>15</v>
      </c>
      <c r="D36" t="s">
        <v>25</v>
      </c>
      <c r="E36">
        <v>17</v>
      </c>
      <c r="F36" t="s">
        <v>75</v>
      </c>
      <c r="G36" s="1">
        <v>-1539713092.635895</v>
      </c>
      <c r="H36" s="1">
        <v>-1331202215.5058291</v>
      </c>
      <c r="I36" s="1">
        <v>-2085489376.921077</v>
      </c>
      <c r="J36" s="1">
        <f>+Tabla1[[#This Row],['[Saldo'] Septiembre 2024]]-Tabla1[[#This Row],['[Saldo_Año_anterior'] Septiembre 2023]]</f>
        <v>545776284.285182</v>
      </c>
      <c r="K36" s="5">
        <f>+Tabla1[[#This Row],[Variaciòn Absoluta]]/Tabla1[[#This Row],['[Saldo_Año_anterior'] Septiembre 2023]]</f>
        <v>-0.26170178104236697</v>
      </c>
    </row>
    <row r="37" spans="1:11" x14ac:dyDescent="0.3">
      <c r="A37" t="s">
        <v>10</v>
      </c>
      <c r="B37">
        <v>2</v>
      </c>
      <c r="C37" t="s">
        <v>15</v>
      </c>
      <c r="D37" t="s">
        <v>26</v>
      </c>
      <c r="E37">
        <v>18</v>
      </c>
      <c r="F37" t="s">
        <v>76</v>
      </c>
      <c r="G37" s="1">
        <v>-727685076.53864443</v>
      </c>
      <c r="H37" s="1">
        <v>-782396789.44146562</v>
      </c>
      <c r="I37" s="1">
        <v>-2009986676.5641251</v>
      </c>
      <c r="J37" s="1">
        <f>+Tabla1[[#This Row],['[Saldo'] Septiembre 2024]]-Tabla1[[#This Row],['[Saldo_Año_anterior'] Septiembre 2023]]</f>
        <v>1282301600.0254807</v>
      </c>
      <c r="K37" s="5">
        <f>+Tabla1[[#This Row],[Variaciòn Absoluta]]/Tabla1[[#This Row],['[Saldo_Año_anterior'] Septiembre 2023]]</f>
        <v>-0.63796522383792587</v>
      </c>
    </row>
    <row r="38" spans="1:11" x14ac:dyDescent="0.3">
      <c r="A38" t="s">
        <v>10</v>
      </c>
      <c r="B38">
        <v>2</v>
      </c>
      <c r="C38" t="s">
        <v>15</v>
      </c>
      <c r="D38" t="s">
        <v>27</v>
      </c>
      <c r="E38">
        <v>19</v>
      </c>
      <c r="F38" t="s">
        <v>77</v>
      </c>
      <c r="G38" s="1">
        <v>-7061975.9752017669</v>
      </c>
      <c r="H38" s="1">
        <v>5450656.7702941829</v>
      </c>
      <c r="I38" s="1">
        <v>24965214.49353097</v>
      </c>
      <c r="J38" s="1">
        <f>+Tabla1[[#This Row],['[Saldo'] Septiembre 2024]]-Tabla1[[#This Row],['[Saldo_Año_anterior'] Septiembre 2023]]</f>
        <v>-32027190.468732737</v>
      </c>
      <c r="K38" s="5">
        <f>+Tabla1[[#This Row],[Variaciòn Absoluta]]/Tabla1[[#This Row],['[Saldo_Año_anterior'] Septiembre 2023]]</f>
        <v>-1.2828726337212797</v>
      </c>
    </row>
    <row r="39" spans="1:11" x14ac:dyDescent="0.3">
      <c r="A39" t="s">
        <v>10</v>
      </c>
      <c r="B39">
        <v>2</v>
      </c>
      <c r="C39" t="s">
        <v>15</v>
      </c>
      <c r="D39" t="s">
        <v>27</v>
      </c>
      <c r="E39">
        <v>19</v>
      </c>
      <c r="F39" t="s">
        <v>78</v>
      </c>
      <c r="G39" s="1">
        <v>-235383419.8505888</v>
      </c>
      <c r="H39" s="1">
        <v>-426892329.03403378</v>
      </c>
      <c r="I39" s="1">
        <v>-1806788530.76211</v>
      </c>
      <c r="J39" s="1">
        <f>+Tabla1[[#This Row],['[Saldo'] Septiembre 2024]]-Tabla1[[#This Row],['[Saldo_Año_anterior'] Septiembre 2023]]</f>
        <v>1571405110.9115212</v>
      </c>
      <c r="K39" s="5">
        <f>+Tabla1[[#This Row],[Variaciòn Absoluta]]/Tabla1[[#This Row],['[Saldo_Año_anterior'] Septiembre 2023]]</f>
        <v>-0.86972276177151553</v>
      </c>
    </row>
    <row r="40" spans="1:11" x14ac:dyDescent="0.3">
      <c r="A40" t="s">
        <v>10</v>
      </c>
      <c r="B40">
        <v>2</v>
      </c>
      <c r="C40" t="s">
        <v>15</v>
      </c>
      <c r="D40" t="s">
        <v>27</v>
      </c>
      <c r="E40">
        <v>19</v>
      </c>
      <c r="F40" t="s">
        <v>79</v>
      </c>
      <c r="G40" s="1">
        <v>-82918665522.599915</v>
      </c>
      <c r="H40" s="1">
        <v>-94066711895.301025</v>
      </c>
      <c r="I40" s="1">
        <v>-87260221097.323318</v>
      </c>
      <c r="J40" s="1">
        <f>+Tabla1[[#This Row],['[Saldo'] Septiembre 2024]]-Tabla1[[#This Row],['[Saldo_Año_anterior'] Septiembre 2023]]</f>
        <v>4341555574.7234039</v>
      </c>
      <c r="K40" s="5">
        <f>+Tabla1[[#This Row],[Variaciòn Absoluta]]/Tabla1[[#This Row],['[Saldo_Año_anterior'] Septiembre 2023]]</f>
        <v>-4.9754120722215085E-2</v>
      </c>
    </row>
    <row r="41" spans="1:11" x14ac:dyDescent="0.3">
      <c r="A41" t="s">
        <v>10</v>
      </c>
      <c r="B41">
        <v>2</v>
      </c>
      <c r="C41" t="s">
        <v>16</v>
      </c>
      <c r="D41" t="s">
        <v>28</v>
      </c>
      <c r="E41">
        <v>20</v>
      </c>
      <c r="F41" t="s">
        <v>80</v>
      </c>
      <c r="G41" s="1">
        <v>-1938883394.3539579</v>
      </c>
      <c r="H41" s="1">
        <v>-1933109240.860934</v>
      </c>
      <c r="I41" s="1">
        <v>-1707755532.5109961</v>
      </c>
      <c r="J41" s="1">
        <f>+Tabla1[[#This Row],['[Saldo'] Septiembre 2024]]-Tabla1[[#This Row],['[Saldo_Año_anterior'] Septiembre 2023]]</f>
        <v>-231127861.84296179</v>
      </c>
      <c r="K41" s="5">
        <f>+Tabla1[[#This Row],[Variaciòn Absoluta]]/Tabla1[[#This Row],['[Saldo_Año_anterior'] Septiembre 2023]]</f>
        <v>0.13534013355127197</v>
      </c>
    </row>
    <row r="42" spans="1:11" x14ac:dyDescent="0.3">
      <c r="A42" t="s">
        <v>10</v>
      </c>
      <c r="B42">
        <v>2</v>
      </c>
      <c r="C42" t="s">
        <v>16</v>
      </c>
      <c r="D42" t="s">
        <v>28</v>
      </c>
      <c r="E42">
        <v>20</v>
      </c>
      <c r="F42" t="s">
        <v>81</v>
      </c>
      <c r="G42" s="1">
        <v>-5318528.9879170656</v>
      </c>
      <c r="H42" s="1">
        <v>7196834.1730712755</v>
      </c>
      <c r="I42" s="1">
        <v>-306316296.62757659</v>
      </c>
      <c r="J42" s="1">
        <f>+Tabla1[[#This Row],['[Saldo'] Septiembre 2024]]-Tabla1[[#This Row],['[Saldo_Año_anterior'] Septiembre 2023]]</f>
        <v>300997767.63965952</v>
      </c>
      <c r="K42" s="5">
        <f>+Tabla1[[#This Row],[Variaciòn Absoluta]]/Tabla1[[#This Row],['[Saldo_Año_anterior'] Septiembre 2023]]</f>
        <v>-0.98263713342557346</v>
      </c>
    </row>
    <row r="43" spans="1:11" x14ac:dyDescent="0.3">
      <c r="A43" t="s">
        <v>10</v>
      </c>
      <c r="B43">
        <v>2</v>
      </c>
      <c r="C43" t="s">
        <v>16</v>
      </c>
      <c r="D43" t="s">
        <v>29</v>
      </c>
      <c r="E43">
        <v>22</v>
      </c>
      <c r="F43" t="s">
        <v>82</v>
      </c>
      <c r="G43" s="1">
        <v>-102226948.5050028</v>
      </c>
      <c r="H43" s="1">
        <v>-89943714.622039944</v>
      </c>
      <c r="I43" s="1">
        <v>-18693711.846828461</v>
      </c>
      <c r="J43" s="1">
        <f>+Tabla1[[#This Row],['[Saldo'] Septiembre 2024]]-Tabla1[[#This Row],['[Saldo_Año_anterior'] Septiembre 2023]]</f>
        <v>-83533236.658174336</v>
      </c>
      <c r="K43" s="5">
        <f>+Tabla1[[#This Row],[Variaciòn Absoluta]]/Tabla1[[#This Row],['[Saldo_Año_anterior'] Septiembre 2023]]</f>
        <v>4.4685206096373218</v>
      </c>
    </row>
    <row r="44" spans="1:11" x14ac:dyDescent="0.3">
      <c r="A44" t="s">
        <v>11</v>
      </c>
      <c r="B44">
        <v>3</v>
      </c>
      <c r="C44" t="s">
        <v>11</v>
      </c>
      <c r="D44" t="s">
        <v>30</v>
      </c>
      <c r="E44">
        <v>31</v>
      </c>
      <c r="F44" t="s">
        <v>83</v>
      </c>
      <c r="G44" s="1">
        <v>-12879553260.242399</v>
      </c>
      <c r="H44" s="1">
        <v>-13224219736.99579</v>
      </c>
      <c r="I44" s="1">
        <v>-13335845849.83157</v>
      </c>
      <c r="J44" s="1">
        <f>+Tabla1[[#This Row],['[Saldo'] Septiembre 2024]]-Tabla1[[#This Row],['[Saldo_Año_anterior'] Septiembre 2023]]</f>
        <v>456292589.58917046</v>
      </c>
      <c r="K44" s="5">
        <f>+Tabla1[[#This Row],[Variaciòn Absoluta]]/Tabla1[[#This Row],['[Saldo_Año_anterior'] Septiembre 2023]]</f>
        <v>-3.421549669419232E-2</v>
      </c>
    </row>
    <row r="45" spans="1:11" x14ac:dyDescent="0.3">
      <c r="A45" t="s">
        <v>11</v>
      </c>
      <c r="B45">
        <v>3</v>
      </c>
      <c r="C45" t="s">
        <v>11</v>
      </c>
      <c r="D45" t="s">
        <v>31</v>
      </c>
      <c r="E45">
        <v>32</v>
      </c>
      <c r="F45" t="s">
        <v>84</v>
      </c>
      <c r="G45" s="1">
        <v>-339129577.47239798</v>
      </c>
      <c r="H45" s="1">
        <v>-308754555.23964763</v>
      </c>
      <c r="I45" s="1">
        <v>-303716660.89990318</v>
      </c>
      <c r="J45" s="1">
        <f>+Tabla1[[#This Row],['[Saldo'] Septiembre 2024]]-Tabla1[[#This Row],['[Saldo_Año_anterior'] Septiembre 2023]]</f>
        <v>-35412916.572494805</v>
      </c>
      <c r="K45" s="5">
        <f>+Tabla1[[#This Row],[Variaciòn Absoluta]]/Tabla1[[#This Row],['[Saldo_Año_anterior'] Septiembre 2023]]</f>
        <v>0.11659853123489312</v>
      </c>
    </row>
    <row r="46" spans="1:11" x14ac:dyDescent="0.3">
      <c r="A46" t="s">
        <v>11</v>
      </c>
      <c r="B46">
        <v>3</v>
      </c>
      <c r="C46" t="s">
        <v>11</v>
      </c>
      <c r="D46" t="s">
        <v>32</v>
      </c>
      <c r="E46">
        <v>33</v>
      </c>
      <c r="F46" t="s">
        <v>85</v>
      </c>
      <c r="G46" s="1">
        <v>-113116744.2631574</v>
      </c>
      <c r="H46" s="1">
        <v>-102173692.4648495</v>
      </c>
      <c r="J46" s="1">
        <f>+Tabla1[[#This Row],['[Saldo'] Septiembre 2024]]-Tabla1[[#This Row],['[Saldo_Año_anterior'] Septiembre 2023]]</f>
        <v>-113116744.2631574</v>
      </c>
      <c r="K46" s="5" t="e">
        <f>+Tabla1[[#This Row],[Variaciòn Absoluta]]/Tabla1[[#This Row],['[Saldo_Año_anterior'] Septiembre 2023]]</f>
        <v>#DIV/0!</v>
      </c>
    </row>
    <row r="47" spans="1:11" x14ac:dyDescent="0.3">
      <c r="A47" t="s">
        <v>11</v>
      </c>
      <c r="B47">
        <v>3</v>
      </c>
      <c r="C47" t="s">
        <v>11</v>
      </c>
      <c r="D47" t="s">
        <v>33</v>
      </c>
      <c r="E47">
        <v>34</v>
      </c>
      <c r="F47" t="s">
        <v>86</v>
      </c>
      <c r="G47" s="1">
        <v>-18692618778.579781</v>
      </c>
      <c r="H47" s="1">
        <v>-18867115222.9109</v>
      </c>
      <c r="I47" s="1">
        <v>-18881387671.10268</v>
      </c>
      <c r="J47" s="1">
        <f>+Tabla1[[#This Row],['[Saldo'] Septiembre 2024]]-Tabla1[[#This Row],['[Saldo_Año_anterior'] Septiembre 2023]]</f>
        <v>188768892.52289963</v>
      </c>
      <c r="K47" s="5">
        <f>+Tabla1[[#This Row],[Variaciòn Absoluta]]/Tabla1[[#This Row],['[Saldo_Año_anterior'] Septiembre 2023]]</f>
        <v>-9.9976175380268248E-3</v>
      </c>
    </row>
    <row r="48" spans="1:11" x14ac:dyDescent="0.3">
      <c r="A48" t="s">
        <v>11</v>
      </c>
      <c r="B48">
        <v>3</v>
      </c>
      <c r="C48" t="s">
        <v>11</v>
      </c>
      <c r="D48" t="s">
        <v>34</v>
      </c>
      <c r="E48">
        <v>35</v>
      </c>
      <c r="F48" t="s">
        <v>87</v>
      </c>
      <c r="G48" s="1">
        <v>6407266.5945097469</v>
      </c>
      <c r="H48" s="1">
        <v>18767226.276865471</v>
      </c>
      <c r="I48" s="1">
        <v>37946055.718202233</v>
      </c>
      <c r="J48" s="1">
        <f>+Tabla1[[#This Row],['[Saldo'] Septiembre 2024]]-Tabla1[[#This Row],['[Saldo_Año_anterior'] Septiembre 2023]]</f>
        <v>-31538789.123692486</v>
      </c>
      <c r="K48" s="5">
        <f>+Tabla1[[#This Row],[Variaciòn Absoluta]]/Tabla1[[#This Row],['[Saldo_Año_anterior'] Septiembre 2023]]</f>
        <v>-0.83114802123066867</v>
      </c>
    </row>
    <row r="49" spans="1:11" x14ac:dyDescent="0.3">
      <c r="A49" t="s">
        <v>11</v>
      </c>
      <c r="B49">
        <v>3</v>
      </c>
      <c r="C49" t="s">
        <v>11</v>
      </c>
      <c r="D49" t="s">
        <v>34</v>
      </c>
      <c r="E49">
        <v>35</v>
      </c>
      <c r="F49" t="s">
        <v>88</v>
      </c>
      <c r="G49" s="1">
        <v>-2065352000.0110519</v>
      </c>
      <c r="H49" s="1">
        <v>-2028828767.4491141</v>
      </c>
      <c r="I49" s="1">
        <v>-1846340985.0215499</v>
      </c>
      <c r="J49" s="1">
        <f>+Tabla1[[#This Row],['[Saldo'] Septiembre 2024]]-Tabla1[[#This Row],['[Saldo_Año_anterior'] Septiembre 2023]]</f>
        <v>-219011014.98950195</v>
      </c>
      <c r="K49" s="5">
        <f>+Tabla1[[#This Row],[Variaciòn Absoluta]]/Tabla1[[#This Row],['[Saldo_Año_anterior'] Septiembre 2023]]</f>
        <v>0.11861894241975338</v>
      </c>
    </row>
    <row r="50" spans="1:11" x14ac:dyDescent="0.3">
      <c r="A50" t="s">
        <v>12</v>
      </c>
      <c r="B50">
        <v>4</v>
      </c>
      <c r="D50" t="s">
        <v>35</v>
      </c>
      <c r="E50">
        <v>41</v>
      </c>
      <c r="F50" t="s">
        <v>89</v>
      </c>
      <c r="G50" s="1">
        <v>-12515340907.99309</v>
      </c>
      <c r="H50" s="1">
        <v>-10127521757.3361</v>
      </c>
      <c r="I50" s="1">
        <v>-15231164936.872339</v>
      </c>
      <c r="J50" s="1">
        <f>+Tabla1[[#This Row],['[Saldo'] Septiembre 2024]]-Tabla1[[#This Row],['[Saldo_Año_anterior'] Septiembre 2023]]</f>
        <v>2715824028.8792496</v>
      </c>
      <c r="K50" s="5">
        <f>+Tabla1[[#This Row],[Variaciòn Absoluta]]/Tabla1[[#This Row],['[Saldo_Año_anterior'] Septiembre 2023]]</f>
        <v>-0.17830704612124917</v>
      </c>
    </row>
    <row r="51" spans="1:11" x14ac:dyDescent="0.3">
      <c r="A51" t="s">
        <v>12</v>
      </c>
      <c r="B51">
        <v>4</v>
      </c>
      <c r="D51" t="s">
        <v>35</v>
      </c>
      <c r="E51">
        <v>41</v>
      </c>
      <c r="F51" t="s">
        <v>90</v>
      </c>
      <c r="G51" s="1">
        <v>-703604765.49089181</v>
      </c>
      <c r="H51" s="1">
        <v>-402582750.85667968</v>
      </c>
      <c r="I51" s="1">
        <v>-2519213797.9369078</v>
      </c>
      <c r="J51" s="1">
        <f>+Tabla1[[#This Row],['[Saldo'] Septiembre 2024]]-Tabla1[[#This Row],['[Saldo_Año_anterior'] Septiembre 2023]]</f>
        <v>1815609032.4460158</v>
      </c>
      <c r="K51" s="5">
        <f>+Tabla1[[#This Row],[Variaciòn Absoluta]]/Tabla1[[#This Row],['[Saldo_Año_anterior'] Septiembre 2023]]</f>
        <v>-0.72070462377305811</v>
      </c>
    </row>
    <row r="52" spans="1:11" x14ac:dyDescent="0.3">
      <c r="A52" t="s">
        <v>12</v>
      </c>
      <c r="B52">
        <v>4</v>
      </c>
      <c r="D52" t="s">
        <v>36</v>
      </c>
      <c r="E52">
        <v>42</v>
      </c>
      <c r="F52" t="s">
        <v>90</v>
      </c>
      <c r="G52" s="1">
        <v>2028217844.0033131</v>
      </c>
      <c r="H52" s="1">
        <v>1872969615.2742209</v>
      </c>
      <c r="I52" s="1">
        <v>5592920599.2025738</v>
      </c>
      <c r="J52" s="1">
        <f>+Tabla1[[#This Row],['[Saldo'] Septiembre 2024]]-Tabla1[[#This Row],['[Saldo_Año_anterior'] Septiembre 2023]]</f>
        <v>-3564702755.1992607</v>
      </c>
      <c r="K52" s="5">
        <f>+Tabla1[[#This Row],[Variaciòn Absoluta]]/Tabla1[[#This Row],['[Saldo_Año_anterior'] Septiembre 2023]]</f>
        <v>-0.63735980012080062</v>
      </c>
    </row>
    <row r="53" spans="1:11" x14ac:dyDescent="0.3">
      <c r="A53" t="s">
        <v>12</v>
      </c>
      <c r="B53">
        <v>4</v>
      </c>
      <c r="D53" t="s">
        <v>37</v>
      </c>
      <c r="E53">
        <v>44</v>
      </c>
      <c r="F53" t="s">
        <v>91</v>
      </c>
      <c r="G53" s="1">
        <v>42959731.440448307</v>
      </c>
      <c r="H53" s="1">
        <v>53264551.370435588</v>
      </c>
      <c r="I53" s="1">
        <v>61035123.013656303</v>
      </c>
      <c r="J53" s="1">
        <f>+Tabla1[[#This Row],['[Saldo'] Septiembre 2024]]-Tabla1[[#This Row],['[Saldo_Año_anterior'] Septiembre 2023]]</f>
        <v>-18075391.573207997</v>
      </c>
      <c r="K53" s="5">
        <f>+Tabla1[[#This Row],[Variaciòn Absoluta]]/Tabla1[[#This Row],['[Saldo_Año_anterior'] Septiembre 2023]]</f>
        <v>-0.29614737680079251</v>
      </c>
    </row>
    <row r="54" spans="1:11" x14ac:dyDescent="0.3">
      <c r="A54" t="s">
        <v>12</v>
      </c>
      <c r="B54">
        <v>4</v>
      </c>
      <c r="D54" t="s">
        <v>37</v>
      </c>
      <c r="E54">
        <v>44</v>
      </c>
      <c r="F54" t="s">
        <v>92</v>
      </c>
      <c r="G54" s="1">
        <v>662059370.87685251</v>
      </c>
      <c r="H54" s="1">
        <v>636852179.1224308</v>
      </c>
      <c r="I54" s="1">
        <v>555386204.06106639</v>
      </c>
      <c r="J54" s="1">
        <f>+Tabla1[[#This Row],['[Saldo'] Septiembre 2024]]-Tabla1[[#This Row],['[Saldo_Año_anterior'] Septiembre 2023]]</f>
        <v>106673166.81578612</v>
      </c>
      <c r="K54" s="5">
        <f>+Tabla1[[#This Row],[Variaciòn Absoluta]]/Tabla1[[#This Row],['[Saldo_Año_anterior'] Septiembre 2023]]</f>
        <v>0.1920702495592726</v>
      </c>
    </row>
    <row r="55" spans="1:11" x14ac:dyDescent="0.3">
      <c r="A55" t="s">
        <v>12</v>
      </c>
      <c r="B55">
        <v>4</v>
      </c>
      <c r="D55" t="s">
        <v>37</v>
      </c>
      <c r="E55">
        <v>44</v>
      </c>
      <c r="F55" t="s">
        <v>93</v>
      </c>
      <c r="G55" s="1">
        <v>8113980.692480294</v>
      </c>
      <c r="H55" s="1">
        <v>19631605.013410918</v>
      </c>
      <c r="I55" s="1">
        <v>35171631.81182801</v>
      </c>
      <c r="J55" s="1">
        <f>+Tabla1[[#This Row],['[Saldo'] Septiembre 2024]]-Tabla1[[#This Row],['[Saldo_Año_anterior'] Septiembre 2023]]</f>
        <v>-27057651.119347714</v>
      </c>
      <c r="K55" s="5">
        <f>+Tabla1[[#This Row],[Variaciòn Absoluta]]/Tabla1[[#This Row],['[Saldo_Año_anterior'] Septiembre 2023]]</f>
        <v>-0.76930326304190377</v>
      </c>
    </row>
    <row r="56" spans="1:11" x14ac:dyDescent="0.3">
      <c r="A56" t="s">
        <v>12</v>
      </c>
      <c r="B56">
        <v>4</v>
      </c>
      <c r="D56" t="s">
        <v>37</v>
      </c>
      <c r="E56">
        <v>44</v>
      </c>
      <c r="F56" t="s">
        <v>94</v>
      </c>
      <c r="G56" s="1">
        <v>72481650.822167218</v>
      </c>
      <c r="H56" s="1">
        <v>64475197.538214177</v>
      </c>
      <c r="I56" s="1">
        <v>206250468.5093545</v>
      </c>
      <c r="J56" s="1">
        <f>+Tabla1[[#This Row],['[Saldo'] Septiembre 2024]]-Tabla1[[#This Row],['[Saldo_Año_anterior'] Septiembre 2023]]</f>
        <v>-133768817.68718728</v>
      </c>
      <c r="K56" s="5">
        <f>+Tabla1[[#This Row],[Variaciòn Absoluta]]/Tabla1[[#This Row],['[Saldo_Año_anterior'] Septiembre 2023]]</f>
        <v>-0.64857461247958426</v>
      </c>
    </row>
    <row r="57" spans="1:11" x14ac:dyDescent="0.3">
      <c r="A57" t="s">
        <v>12</v>
      </c>
      <c r="B57">
        <v>4</v>
      </c>
      <c r="D57" t="s">
        <v>37</v>
      </c>
      <c r="E57">
        <v>44</v>
      </c>
      <c r="F57" t="s">
        <v>95</v>
      </c>
      <c r="G57" s="1">
        <v>3408376199.5113368</v>
      </c>
      <c r="H57" s="1">
        <v>2940355974.4878931</v>
      </c>
      <c r="I57" s="1">
        <v>5492213648.3247356</v>
      </c>
      <c r="J57" s="1">
        <f>+Tabla1[[#This Row],['[Saldo'] Septiembre 2024]]-Tabla1[[#This Row],['[Saldo_Año_anterior'] Septiembre 2023]]</f>
        <v>-2083837448.8133988</v>
      </c>
      <c r="K57" s="5">
        <f>+Tabla1[[#This Row],[Variaciòn Absoluta]]/Tabla1[[#This Row],['[Saldo_Año_anterior'] Septiembre 2023]]</f>
        <v>-0.37941667645231208</v>
      </c>
    </row>
    <row r="58" spans="1:11" x14ac:dyDescent="0.3">
      <c r="A58" t="s">
        <v>12</v>
      </c>
      <c r="B58">
        <v>4</v>
      </c>
      <c r="D58" t="s">
        <v>37</v>
      </c>
      <c r="E58">
        <v>44</v>
      </c>
      <c r="F58" t="s">
        <v>71</v>
      </c>
      <c r="G58" s="1">
        <v>489344401.02775061</v>
      </c>
      <c r="H58" s="1">
        <v>452011699.73552179</v>
      </c>
      <c r="I58" s="1">
        <v>590212576.07557416</v>
      </c>
      <c r="J58" s="1">
        <f>+Tabla1[[#This Row],['[Saldo'] Septiembre 2024]]-Tabla1[[#This Row],['[Saldo_Año_anterior'] Septiembre 2023]]</f>
        <v>-100868175.04782355</v>
      </c>
      <c r="K58" s="5">
        <f>+Tabla1[[#This Row],[Variaciòn Absoluta]]/Tabla1[[#This Row],['[Saldo_Año_anterior'] Septiembre 2023]]</f>
        <v>-0.17090143303708225</v>
      </c>
    </row>
    <row r="59" spans="1:11" x14ac:dyDescent="0.3">
      <c r="A59" t="s">
        <v>12</v>
      </c>
      <c r="B59">
        <v>4</v>
      </c>
      <c r="D59" t="s">
        <v>37</v>
      </c>
      <c r="E59">
        <v>44</v>
      </c>
      <c r="F59" t="s">
        <v>96</v>
      </c>
      <c r="G59" s="1">
        <v>1141532776.4934061</v>
      </c>
      <c r="H59" s="1">
        <v>981848534.06121492</v>
      </c>
      <c r="I59" s="1">
        <v>982964126.93272102</v>
      </c>
      <c r="J59" s="1">
        <f>+Tabla1[[#This Row],['[Saldo'] Septiembre 2024]]-Tabla1[[#This Row],['[Saldo_Año_anterior'] Septiembre 2023]]</f>
        <v>158568649.56068504</v>
      </c>
      <c r="K59" s="5">
        <f>+Tabla1[[#This Row],[Variaciòn Absoluta]]/Tabla1[[#This Row],['[Saldo_Año_anterior'] Septiembre 2023]]</f>
        <v>0.16131682247193369</v>
      </c>
    </row>
    <row r="60" spans="1:11" x14ac:dyDescent="0.3">
      <c r="A60" t="s">
        <v>12</v>
      </c>
      <c r="B60">
        <v>4</v>
      </c>
      <c r="D60" t="s">
        <v>37</v>
      </c>
      <c r="E60">
        <v>44</v>
      </c>
      <c r="F60" t="s">
        <v>97</v>
      </c>
      <c r="G60" s="1">
        <v>3458354091.4834962</v>
      </c>
      <c r="H60" s="1">
        <v>3027293853.2453232</v>
      </c>
      <c r="I60" s="1">
        <v>2683882541.8145189</v>
      </c>
      <c r="J60" s="1">
        <f>+Tabla1[[#This Row],['[Saldo'] Septiembre 2024]]-Tabla1[[#This Row],['[Saldo_Año_anterior'] Septiembre 2023]]</f>
        <v>774471549.66897726</v>
      </c>
      <c r="K60" s="5">
        <f>+Tabla1[[#This Row],[Variaciòn Absoluta]]/Tabla1[[#This Row],['[Saldo_Año_anterior'] Septiembre 2023]]</f>
        <v>0.28856387625122099</v>
      </c>
    </row>
    <row r="61" spans="1:11" x14ac:dyDescent="0.3">
      <c r="A61" t="s">
        <v>12</v>
      </c>
      <c r="B61">
        <v>4</v>
      </c>
      <c r="D61" t="s">
        <v>38</v>
      </c>
      <c r="E61">
        <v>45</v>
      </c>
      <c r="F61" t="s">
        <v>91</v>
      </c>
      <c r="G61" s="1">
        <v>6188381.5977125894</v>
      </c>
      <c r="H61" s="1">
        <v>17963328.43645487</v>
      </c>
      <c r="I61" s="1">
        <v>32404415.532112751</v>
      </c>
      <c r="J61" s="1">
        <f>+Tabla1[[#This Row],['[Saldo'] Septiembre 2024]]-Tabla1[[#This Row],['[Saldo_Año_anterior'] Septiembre 2023]]</f>
        <v>-26216033.934400164</v>
      </c>
      <c r="K61" s="5">
        <f>+Tabla1[[#This Row],[Variaciòn Absoluta]]/Tabla1[[#This Row],['[Saldo_Año_anterior'] Septiembre 2023]]</f>
        <v>-0.8090265941818976</v>
      </c>
    </row>
    <row r="62" spans="1:11" x14ac:dyDescent="0.3">
      <c r="A62" t="s">
        <v>12</v>
      </c>
      <c r="B62">
        <v>4</v>
      </c>
      <c r="D62" t="s">
        <v>38</v>
      </c>
      <c r="E62">
        <v>45</v>
      </c>
      <c r="F62" t="s">
        <v>92</v>
      </c>
      <c r="G62" s="1">
        <v>327893826.33929712</v>
      </c>
      <c r="H62" s="1">
        <v>316253951.25238198</v>
      </c>
      <c r="I62" s="1">
        <v>391000823.15655208</v>
      </c>
      <c r="J62" s="1">
        <f>+Tabla1[[#This Row],['[Saldo'] Septiembre 2024]]-Tabla1[[#This Row],['[Saldo_Año_anterior'] Septiembre 2023]]</f>
        <v>-63106996.817254961</v>
      </c>
      <c r="K62" s="5">
        <f>+Tabla1[[#This Row],[Variaciòn Absoluta]]/Tabla1[[#This Row],['[Saldo_Año_anterior'] Septiembre 2023]]</f>
        <v>-0.16139862905605104</v>
      </c>
    </row>
    <row r="63" spans="1:11" x14ac:dyDescent="0.3">
      <c r="A63" t="s">
        <v>12</v>
      </c>
      <c r="B63">
        <v>4</v>
      </c>
      <c r="D63" t="s">
        <v>38</v>
      </c>
      <c r="E63">
        <v>45</v>
      </c>
      <c r="F63" t="s">
        <v>93</v>
      </c>
      <c r="G63" s="1">
        <v>7082096.1105198301</v>
      </c>
      <c r="H63" s="1">
        <v>18243186.717722122</v>
      </c>
      <c r="I63" s="1">
        <v>30866894.143534329</v>
      </c>
      <c r="J63" s="1">
        <f>+Tabla1[[#This Row],['[Saldo'] Septiembre 2024]]-Tabla1[[#This Row],['[Saldo_Año_anterior'] Septiembre 2023]]</f>
        <v>-23784798.033014499</v>
      </c>
      <c r="K63" s="5">
        <f>+Tabla1[[#This Row],[Variaciòn Absoluta]]/Tabla1[[#This Row],['[Saldo_Año_anterior'] Septiembre 2023]]</f>
        <v>-0.77056013223788133</v>
      </c>
    </row>
    <row r="64" spans="1:11" x14ac:dyDescent="0.3">
      <c r="A64" t="s">
        <v>12</v>
      </c>
      <c r="B64">
        <v>4</v>
      </c>
      <c r="D64" t="s">
        <v>38</v>
      </c>
      <c r="E64">
        <v>45</v>
      </c>
      <c r="F64" t="s">
        <v>94</v>
      </c>
      <c r="G64" s="1">
        <v>14673615.46576288</v>
      </c>
      <c r="H64" s="1">
        <v>23783371.433258452</v>
      </c>
      <c r="I64" s="1">
        <v>35700367.88438762</v>
      </c>
      <c r="J64" s="1">
        <f>+Tabla1[[#This Row],['[Saldo'] Septiembre 2024]]-Tabla1[[#This Row],['[Saldo_Año_anterior'] Septiembre 2023]]</f>
        <v>-21026752.41862474</v>
      </c>
      <c r="K64" s="5">
        <f>+Tabla1[[#This Row],[Variaciòn Absoluta]]/Tabla1[[#This Row],['[Saldo_Año_anterior'] Septiembre 2023]]</f>
        <v>-0.58897859222958027</v>
      </c>
    </row>
    <row r="65" spans="1:11" x14ac:dyDescent="0.3">
      <c r="A65" t="s">
        <v>12</v>
      </c>
      <c r="B65">
        <v>4</v>
      </c>
      <c r="D65" t="s">
        <v>38</v>
      </c>
      <c r="E65">
        <v>45</v>
      </c>
      <c r="F65" t="s">
        <v>95</v>
      </c>
      <c r="G65" s="1">
        <v>-4414884.1660471261</v>
      </c>
      <c r="H65" s="1">
        <v>8117137.199814002</v>
      </c>
      <c r="J65" s="1">
        <f>+Tabla1[[#This Row],['[Saldo'] Septiembre 2024]]-Tabla1[[#This Row],['[Saldo_Año_anterior'] Septiembre 2023]]</f>
        <v>-4414884.1660471261</v>
      </c>
      <c r="K65" s="5" t="e">
        <f>+Tabla1[[#This Row],[Variaciòn Absoluta]]/Tabla1[[#This Row],['[Saldo_Año_anterior'] Septiembre 2023]]</f>
        <v>#DIV/0!</v>
      </c>
    </row>
    <row r="66" spans="1:11" x14ac:dyDescent="0.3">
      <c r="A66" t="s">
        <v>12</v>
      </c>
      <c r="B66">
        <v>4</v>
      </c>
      <c r="D66" t="s">
        <v>38</v>
      </c>
      <c r="E66">
        <v>45</v>
      </c>
      <c r="F66" t="s">
        <v>96</v>
      </c>
      <c r="G66" s="1">
        <v>612188018.01208305</v>
      </c>
      <c r="H66" s="1">
        <v>503652459.87097341</v>
      </c>
      <c r="I66" s="1">
        <v>737617757.16445541</v>
      </c>
      <c r="J66" s="1">
        <f>+Tabla1[[#This Row],['[Saldo'] Septiembre 2024]]-Tabla1[[#This Row],['[Saldo_Año_anterior'] Septiembre 2023]]</f>
        <v>-125429739.15237236</v>
      </c>
      <c r="K66" s="5">
        <f>+Tabla1[[#This Row],[Variaciòn Absoluta]]/Tabla1[[#This Row],['[Saldo_Año_anterior'] Septiembre 2023]]</f>
        <v>-0.17004707103927164</v>
      </c>
    </row>
    <row r="67" spans="1:11" x14ac:dyDescent="0.3">
      <c r="A67" t="s">
        <v>12</v>
      </c>
      <c r="B67">
        <v>4</v>
      </c>
      <c r="D67" t="s">
        <v>38</v>
      </c>
      <c r="E67">
        <v>45</v>
      </c>
      <c r="F67" t="s">
        <v>97</v>
      </c>
      <c r="G67" s="1">
        <v>1832220980.7034619</v>
      </c>
      <c r="H67" s="1">
        <v>1562638251.490778</v>
      </c>
      <c r="I67" s="1">
        <v>1992706059.5076001</v>
      </c>
      <c r="J67" s="1">
        <f>+Tabla1[[#This Row],['[Saldo'] Septiembre 2024]]-Tabla1[[#This Row],['[Saldo_Año_anterior'] Septiembre 2023]]</f>
        <v>-160485078.80413818</v>
      </c>
      <c r="K67" s="5">
        <f>+Tabla1[[#This Row],[Variaciòn Absoluta]]/Tabla1[[#This Row],['[Saldo_Año_anterior'] Septiembre 2023]]</f>
        <v>-8.0536252719477466E-2</v>
      </c>
    </row>
    <row r="68" spans="1:11" x14ac:dyDescent="0.3">
      <c r="A68" t="s">
        <v>12</v>
      </c>
      <c r="B68">
        <v>4</v>
      </c>
      <c r="D68" t="s">
        <v>39</v>
      </c>
      <c r="E68">
        <v>46</v>
      </c>
      <c r="F68" t="s">
        <v>98</v>
      </c>
      <c r="G68" s="1">
        <v>462105822.79099518</v>
      </c>
      <c r="H68" s="1">
        <v>445927578.6200822</v>
      </c>
      <c r="I68" s="1">
        <v>562394921.32036948</v>
      </c>
      <c r="J68" s="1">
        <f>+Tabla1[[#This Row],['[Saldo'] Septiembre 2024]]-Tabla1[[#This Row],['[Saldo_Año_anterior'] Septiembre 2023]]</f>
        <v>-100289098.5293743</v>
      </c>
      <c r="K68" s="5">
        <f>+Tabla1[[#This Row],[Variaciòn Absoluta]]/Tabla1[[#This Row],['[Saldo_Año_anterior'] Septiembre 2023]]</f>
        <v>-0.17832504300344562</v>
      </c>
    </row>
    <row r="69" spans="1:11" x14ac:dyDescent="0.3">
      <c r="A69" t="s">
        <v>12</v>
      </c>
      <c r="B69">
        <v>4</v>
      </c>
      <c r="D69" t="s">
        <v>39</v>
      </c>
      <c r="E69">
        <v>46</v>
      </c>
      <c r="F69" t="s">
        <v>99</v>
      </c>
      <c r="G69" s="1">
        <v>611849400.25555468</v>
      </c>
      <c r="H69" s="1">
        <v>530806778.10320538</v>
      </c>
      <c r="I69" s="1">
        <v>312790604.371315</v>
      </c>
      <c r="J69" s="1">
        <f>+Tabla1[[#This Row],['[Saldo'] Septiembre 2024]]-Tabla1[[#This Row],['[Saldo_Año_anterior'] Septiembre 2023]]</f>
        <v>299058795.88423967</v>
      </c>
      <c r="K69" s="5">
        <f>+Tabla1[[#This Row],[Variaciòn Absoluta]]/Tabla1[[#This Row],['[Saldo_Año_anterior'] Septiembre 2023]]</f>
        <v>0.95609903783818828</v>
      </c>
    </row>
    <row r="70" spans="1:11" x14ac:dyDescent="0.3">
      <c r="A70" t="s">
        <v>12</v>
      </c>
      <c r="B70">
        <v>4</v>
      </c>
      <c r="D70" t="s">
        <v>40</v>
      </c>
      <c r="E70">
        <v>50</v>
      </c>
      <c r="F70" t="s">
        <v>100</v>
      </c>
      <c r="G70" s="1">
        <v>-1055699304.896605</v>
      </c>
      <c r="H70" s="1">
        <v>-961966759.09605789</v>
      </c>
      <c r="I70" s="1">
        <v>-2169228900.2150569</v>
      </c>
      <c r="J70" s="1">
        <f>+Tabla1[[#This Row],['[Saldo'] Septiembre 2024]]-Tabla1[[#This Row],['[Saldo_Año_anterior'] Septiembre 2023]]</f>
        <v>1113529595.3184519</v>
      </c>
      <c r="K70" s="5">
        <f>+Tabla1[[#This Row],[Variaciòn Absoluta]]/Tabla1[[#This Row],['[Saldo_Año_anterior'] Septiembre 2023]]</f>
        <v>-0.51332968835518322</v>
      </c>
    </row>
    <row r="71" spans="1:11" x14ac:dyDescent="0.3">
      <c r="A71" t="s">
        <v>12</v>
      </c>
      <c r="B71">
        <v>4</v>
      </c>
      <c r="D71" t="s">
        <v>41</v>
      </c>
      <c r="E71">
        <v>51</v>
      </c>
      <c r="F71" t="s">
        <v>101</v>
      </c>
      <c r="G71" s="1">
        <v>-254107477.36268571</v>
      </c>
      <c r="H71" s="1">
        <v>-223037292.0464963</v>
      </c>
      <c r="I71" s="1">
        <v>23654331.733572122</v>
      </c>
      <c r="J71" s="1">
        <f>+Tabla1[[#This Row],['[Saldo'] Septiembre 2024]]-Tabla1[[#This Row],['[Saldo_Año_anterior'] Septiembre 2023]]</f>
        <v>-277761809.09625781</v>
      </c>
      <c r="K71" s="5">
        <f>+Tabla1[[#This Row],[Variaciòn Absoluta]]/Tabla1[[#This Row],['[Saldo_Año_anterior'] Septiembre 2023]]</f>
        <v>-11.742534611621938</v>
      </c>
    </row>
    <row r="72" spans="1:11" x14ac:dyDescent="0.3">
      <c r="A72" t="s">
        <v>12</v>
      </c>
      <c r="B72">
        <v>4</v>
      </c>
      <c r="D72" t="s">
        <v>41</v>
      </c>
      <c r="E72">
        <v>51</v>
      </c>
      <c r="F72" t="s">
        <v>102</v>
      </c>
      <c r="G72" s="1">
        <v>-65420587.265286908</v>
      </c>
      <c r="J72" s="1">
        <f>+Tabla1[[#This Row],['[Saldo'] Septiembre 2024]]-Tabla1[[#This Row],['[Saldo_Año_anterior'] Septiembre 2023]]</f>
        <v>-65420587.265286908</v>
      </c>
      <c r="K72" s="5" t="e">
        <f>+Tabla1[[#This Row],[Variaciòn Absoluta]]/Tabla1[[#This Row],['[Saldo_Año_anterior'] Septiembre 2023]]</f>
        <v>#DIV/0!</v>
      </c>
    </row>
    <row r="73" spans="1:11" x14ac:dyDescent="0.3">
      <c r="A73" t="s">
        <v>12</v>
      </c>
      <c r="B73">
        <v>4</v>
      </c>
      <c r="D73" t="s">
        <v>42</v>
      </c>
      <c r="E73">
        <v>52</v>
      </c>
      <c r="F73" t="s">
        <v>103</v>
      </c>
      <c r="G73" s="1">
        <v>-5002513.8340132218</v>
      </c>
      <c r="H73" s="1">
        <v>7521730.747825901</v>
      </c>
      <c r="I73" s="1">
        <v>27000528.823076069</v>
      </c>
      <c r="J73" s="1">
        <f>+Tabla1[[#This Row],['[Saldo'] Septiembre 2024]]-Tabla1[[#This Row],['[Saldo_Año_anterior'] Septiembre 2023]]</f>
        <v>-32003042.657089293</v>
      </c>
      <c r="K73" s="5">
        <f>+Tabla1[[#This Row],[Variaciòn Absoluta]]/Tabla1[[#This Row],['[Saldo_Año_anterior'] Septiembre 2023]]</f>
        <v>-1.1852746613517366</v>
      </c>
    </row>
    <row r="74" spans="1:11" x14ac:dyDescent="0.3">
      <c r="A74" t="s">
        <v>12</v>
      </c>
      <c r="B74">
        <v>4</v>
      </c>
      <c r="D74" t="s">
        <v>42</v>
      </c>
      <c r="E74">
        <v>52</v>
      </c>
      <c r="F74" t="s">
        <v>104</v>
      </c>
      <c r="G74" s="1">
        <v>31844685.637940269</v>
      </c>
      <c r="H74" s="1">
        <v>42503534.13849815</v>
      </c>
      <c r="I74" s="1">
        <v>207959980.34513971</v>
      </c>
      <c r="J74" s="1">
        <f>+Tabla1[[#This Row],['[Saldo'] Septiembre 2024]]-Tabla1[[#This Row],['[Saldo_Año_anterior'] Septiembre 2023]]</f>
        <v>-176115294.70719945</v>
      </c>
      <c r="K74" s="5">
        <f>+Tabla1[[#This Row],[Variaciòn Absoluta]]/Tabla1[[#This Row],['[Saldo_Año_anterior'] Septiembre 2023]]</f>
        <v>-0.84687108747995943</v>
      </c>
    </row>
    <row r="75" spans="1:11" x14ac:dyDescent="0.3">
      <c r="A75" t="s">
        <v>12</v>
      </c>
      <c r="B75">
        <v>4</v>
      </c>
      <c r="D75" t="s">
        <v>42</v>
      </c>
      <c r="E75">
        <v>52</v>
      </c>
      <c r="F75" t="s">
        <v>100</v>
      </c>
      <c r="G75" s="1">
        <v>-5262154.4135221224</v>
      </c>
      <c r="H75" s="1">
        <v>7239205.0231641838</v>
      </c>
      <c r="I75" s="1">
        <v>30246836.08444576</v>
      </c>
      <c r="J75" s="1">
        <f>+Tabla1[[#This Row],['[Saldo'] Septiembre 2024]]-Tabla1[[#This Row],['[Saldo_Año_anterior'] Septiembre 2023]]</f>
        <v>-35508990.497967884</v>
      </c>
      <c r="K75" s="5">
        <f>+Tabla1[[#This Row],[Variaciòn Absoluta]]/Tabla1[[#This Row],['[Saldo_Año_anterior'] Septiembre 2023]]</f>
        <v>-1.1739737141045359</v>
      </c>
    </row>
    <row r="76" spans="1:11" x14ac:dyDescent="0.3">
      <c r="A76" t="s">
        <v>12</v>
      </c>
      <c r="B76">
        <v>4</v>
      </c>
      <c r="D76" t="s">
        <v>42</v>
      </c>
      <c r="E76">
        <v>52</v>
      </c>
      <c r="F76" t="s">
        <v>105</v>
      </c>
      <c r="I76" s="1">
        <v>392219752.05715531</v>
      </c>
      <c r="J76" s="1">
        <f>+Tabla1[[#This Row],['[Saldo'] Septiembre 2024]]-Tabla1[[#This Row],['[Saldo_Año_anterior'] Septiembre 2023]]</f>
        <v>-392219752.05715531</v>
      </c>
      <c r="K76" s="5">
        <f>+Tabla1[[#This Row],[Variaciòn Absoluta]]/Tabla1[[#This Row],['[Saldo_Año_anterior'] Septiembre 2023]]</f>
        <v>-1</v>
      </c>
    </row>
    <row r="77" spans="1:11" x14ac:dyDescent="0.3">
      <c r="A77" t="s">
        <v>12</v>
      </c>
      <c r="B77">
        <v>4</v>
      </c>
      <c r="D77" t="s">
        <v>42</v>
      </c>
      <c r="E77">
        <v>52</v>
      </c>
      <c r="F77" t="s">
        <v>106</v>
      </c>
      <c r="G77" s="1">
        <v>415947967.72463852</v>
      </c>
      <c r="H77" s="1">
        <v>420736900.46502769</v>
      </c>
      <c r="I77" s="1">
        <v>447006089.21898901</v>
      </c>
      <c r="J77" s="1">
        <f>+Tabla1[[#This Row],['[Saldo'] Septiembre 2024]]-Tabla1[[#This Row],['[Saldo_Año_anterior'] Septiembre 2023]]</f>
        <v>-31058121.494350493</v>
      </c>
      <c r="K77" s="5">
        <f>+Tabla1[[#This Row],[Variaciòn Absoluta]]/Tabla1[[#This Row],['[Saldo_Año_anterior'] Septiembre 2023]]</f>
        <v>-6.9480309649954386E-2</v>
      </c>
    </row>
    <row r="78" spans="1:11" x14ac:dyDescent="0.3">
      <c r="A78" t="s">
        <v>12</v>
      </c>
      <c r="B78">
        <v>4</v>
      </c>
      <c r="D78" t="s">
        <v>42</v>
      </c>
      <c r="E78">
        <v>52</v>
      </c>
      <c r="F78" t="s">
        <v>107</v>
      </c>
      <c r="I78" s="1">
        <v>425106699.96062148</v>
      </c>
      <c r="J78" s="1">
        <f>+Tabla1[[#This Row],['[Saldo'] Septiembre 2024]]-Tabla1[[#This Row],['[Saldo_Año_anterior'] Septiembre 2023]]</f>
        <v>-425106699.96062148</v>
      </c>
      <c r="K78" s="5">
        <f>+Tabla1[[#This Row],[Variaciòn Absoluta]]/Tabla1[[#This Row],['[Saldo_Año_anterior'] Septiembre 2023]]</f>
        <v>-1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Eduardo Pinzón Botero</cp:lastModifiedBy>
  <dcterms:created xsi:type="dcterms:W3CDTF">2024-11-14T03:53:12Z</dcterms:created>
  <dcterms:modified xsi:type="dcterms:W3CDTF">2024-11-14T03:59:01Z</dcterms:modified>
</cp:coreProperties>
</file>