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Users\Nicholas\Documents\wargame\wargame-tables\"/>
    </mc:Choice>
  </mc:AlternateContent>
  <xr:revisionPtr revIDLastSave="0" documentId="13_ncr:1_{DFB78F09-2A12-4E26-96A5-93E18F1D0640}" xr6:coauthVersionLast="47" xr6:coauthVersionMax="47" xr10:uidLastSave="{00000000-0000-0000-0000-000000000000}"/>
  <bookViews>
    <workbookView xWindow="-120" yWindow="-120" windowWidth="29040" windowHeight="15840" activeTab="2" xr2:uid="{0FBAB4E1-BC52-3645-BE0D-36FD61AE4D11}"/>
  </bookViews>
  <sheets>
    <sheet name="Sheet1" sheetId="1" r:id="rId1"/>
    <sheet name="Cycles" sheetId="3" r:id="rId2"/>
    <sheet name="Card list"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 i="4" l="1"/>
  <c r="T4" i="4"/>
  <c r="R4" i="4"/>
  <c r="P4" i="4"/>
  <c r="N4" i="4"/>
  <c r="L4" i="4"/>
  <c r="N3" i="4"/>
  <c r="P3" i="4"/>
  <c r="L3" i="4"/>
  <c r="N2" i="4"/>
  <c r="P2" i="4"/>
  <c r="R2" i="4"/>
  <c r="T2" i="4"/>
  <c r="V2" i="4"/>
  <c r="X2" i="4"/>
  <c r="L2" i="4"/>
  <c r="X1" i="4"/>
  <c r="V1" i="4"/>
  <c r="T1" i="4"/>
  <c r="R1" i="4"/>
  <c r="P1" i="4"/>
  <c r="N1" i="4"/>
  <c r="L1" i="4"/>
  <c r="J1" i="4" l="1"/>
</calcChain>
</file>

<file path=xl/sharedStrings.xml><?xml version="1.0" encoding="utf-8"?>
<sst xmlns="http://schemas.openxmlformats.org/spreadsheetml/2006/main" count="1805" uniqueCount="686">
  <si>
    <t>Hive Courts</t>
  </si>
  <si>
    <t>Shroomin</t>
  </si>
  <si>
    <t>Elementals</t>
  </si>
  <si>
    <t>FCP</t>
  </si>
  <si>
    <t>Morlocks</t>
  </si>
  <si>
    <t>Verdant Tide</t>
  </si>
  <si>
    <t>Red</t>
  </si>
  <si>
    <t>Green</t>
  </si>
  <si>
    <t>Blue</t>
  </si>
  <si>
    <t>Black</t>
  </si>
  <si>
    <t>White</t>
  </si>
  <si>
    <t>Wanderer</t>
  </si>
  <si>
    <t>Create enchantments that put stacking -1/-1s on creatures OR respawn/go to hand</t>
  </si>
  <si>
    <t>Enchantments with increasing abilities</t>
  </si>
  <si>
    <t>Mutate</t>
  </si>
  <si>
    <t>Duplication, regeneration,  absorb, spread dmg replacement effect</t>
  </si>
  <si>
    <t>Phasing, First Strike, Haste, Morph</t>
  </si>
  <si>
    <t>Lords</t>
  </si>
  <si>
    <t>T: Get another combat step and untap target insect knight</t>
  </si>
  <si>
    <t>Proliferate;  Tap to create an enchantment token</t>
  </si>
  <si>
    <t>Create one of five tokens</t>
  </si>
  <si>
    <t>Regen a golem, exile a golem from the yard to embiggen a golem</t>
  </si>
  <si>
    <t xml:space="preserve">Allow you to play off the top, maybe steal a card from the opponent's deck </t>
  </si>
  <si>
    <t>Name</t>
  </si>
  <si>
    <t>Types</t>
  </si>
  <si>
    <t>Power</t>
  </si>
  <si>
    <t>Toughness</t>
  </si>
  <si>
    <t>Text</t>
  </si>
  <si>
    <t>G/W</t>
  </si>
  <si>
    <t>Sporeborn</t>
  </si>
  <si>
    <t>2W</t>
  </si>
  <si>
    <t>2G</t>
  </si>
  <si>
    <t>Sporeborn;</t>
  </si>
  <si>
    <t>2B</t>
  </si>
  <si>
    <t>1G/W</t>
  </si>
  <si>
    <t>1W</t>
  </si>
  <si>
    <t>Sporeburster</t>
  </si>
  <si>
    <t>GW</t>
  </si>
  <si>
    <t>2G/W</t>
  </si>
  <si>
    <t>Mycoloth</t>
  </si>
  <si>
    <t>5G</t>
  </si>
  <si>
    <t>W</t>
  </si>
  <si>
    <t>4W</t>
  </si>
  <si>
    <t>XG</t>
  </si>
  <si>
    <t>3G</t>
  </si>
  <si>
    <t>1GG</t>
  </si>
  <si>
    <t>3W</t>
  </si>
  <si>
    <t>Rotgorger</t>
  </si>
  <si>
    <t>1B</t>
  </si>
  <si>
    <t>3B</t>
  </si>
  <si>
    <t>High stats, Double strike/ first strike, two Monstrous abilities</t>
  </si>
  <si>
    <t>C Removal</t>
  </si>
  <si>
    <t>U Removal</t>
  </si>
  <si>
    <t>GY hate</t>
  </si>
  <si>
    <t>Token hate</t>
  </si>
  <si>
    <t>Counter hate</t>
  </si>
  <si>
    <t>Tribal Enchantment</t>
  </si>
  <si>
    <t>Cost reducing creature</t>
  </si>
  <si>
    <t>Mana Cost</t>
  </si>
  <si>
    <t>Shroomin Grunt</t>
  </si>
  <si>
    <t>Creature - Fungus</t>
  </si>
  <si>
    <t>Fresh-spawned Sporeling</t>
  </si>
  <si>
    <t>Elder of Persistence</t>
  </si>
  <si>
    <t>Sporeborn;  T: Proliferate or Evaporate</t>
  </si>
  <si>
    <t>Elder of Hope</t>
  </si>
  <si>
    <t>Sporeborn; T: Look at the top card of your library, if it is a Shroomin, you may suspend it with 3 counters</t>
  </si>
  <si>
    <t>Elder of Wrath</t>
  </si>
  <si>
    <t>Sporeborn; 1B: Put a -1/-1 counter on a creature</t>
  </si>
  <si>
    <t>Shroomin Combatant</t>
  </si>
  <si>
    <t>Mycotoxin Soldier</t>
  </si>
  <si>
    <t>Sporeborn; Toxic 1</t>
  </si>
  <si>
    <t>Sporeborn; Toxic 1; Wither</t>
  </si>
  <si>
    <t>Shroomin Hydra</t>
  </si>
  <si>
    <t>Sporeborn; Toxic 1; ~ has 2 time counters instead of 3 when suspended; When ~ CITP and wasn't cast from your hand, make a copy of it</t>
  </si>
  <si>
    <t>Elder Mycoloth</t>
  </si>
  <si>
    <t>Fungal Colony</t>
  </si>
  <si>
    <t>Undergrowth Gang</t>
  </si>
  <si>
    <t>Volatile Burster</t>
  </si>
  <si>
    <t>Shroomin Harvester</t>
  </si>
  <si>
    <t>Fertile Sporesower</t>
  </si>
  <si>
    <t>Sporeborn; When ~ CITP, return target creature with CMC &lt;= 2 from your GY to the battlefield</t>
  </si>
  <si>
    <t>Toxin Squad</t>
  </si>
  <si>
    <t>Elder of Wisdom</t>
  </si>
  <si>
    <t>Sporeborn; When ~ CITP, draw a card</t>
  </si>
  <si>
    <t>Sporeborn; Deathtouch</t>
  </si>
  <si>
    <t>Shambling Mycoloth</t>
  </si>
  <si>
    <t>Sporeborn; Deathtouch; ~ can block an additional creature</t>
  </si>
  <si>
    <t>Ichor-dripper</t>
  </si>
  <si>
    <t>B</t>
  </si>
  <si>
    <t>Sporeborn - Exile a card from an opponent's GY</t>
  </si>
  <si>
    <t>CITP with 5 +1/+1 counters</t>
  </si>
  <si>
    <t>Rarity</t>
  </si>
  <si>
    <t>C</t>
  </si>
  <si>
    <t>U</t>
  </si>
  <si>
    <t>R</t>
  </si>
  <si>
    <t>Combat trick</t>
  </si>
  <si>
    <t>5W</t>
  </si>
  <si>
    <t>When ~ takes damage, for every 2 damage, create that many 1/1 W Shroomin tokens with Toxic 1 and Wither; CITP with 6 +1/+1 counters</t>
  </si>
  <si>
    <t>WHITE</t>
  </si>
  <si>
    <t>GREEN</t>
  </si>
  <si>
    <t>Common counter lands</t>
  </si>
  <si>
    <t>Tribal lands</t>
  </si>
  <si>
    <t>T: Add a mana of the color; 2,T: Choose target (color) creature, add a counter of a type it already has; 2,T: Choose  target creature not (color) and remove a counter from it</t>
  </si>
  <si>
    <t>Pacifism</t>
  </si>
  <si>
    <t>Journey to Nowhere</t>
  </si>
  <si>
    <t>Incinerate</t>
  </si>
  <si>
    <t>Cast Down</t>
  </si>
  <si>
    <t>Murder</t>
  </si>
  <si>
    <t>Band together</t>
  </si>
  <si>
    <t>Cancel</t>
  </si>
  <si>
    <t>BLUE</t>
  </si>
  <si>
    <t>BLACK</t>
  </si>
  <si>
    <t>RED</t>
  </si>
  <si>
    <t>GOLD</t>
  </si>
  <si>
    <t>COLORLESS</t>
  </si>
  <si>
    <t>Color</t>
  </si>
  <si>
    <t>Faction</t>
  </si>
  <si>
    <t>Gold</t>
  </si>
  <si>
    <t>White cnt</t>
  </si>
  <si>
    <t>Black cnt</t>
  </si>
  <si>
    <t>Blue cnt</t>
  </si>
  <si>
    <t>Red cnt</t>
  </si>
  <si>
    <t>Green cnt</t>
  </si>
  <si>
    <t>Gold cnt</t>
  </si>
  <si>
    <t>Colorless cnt</t>
  </si>
  <si>
    <t>Formic Gatherer</t>
  </si>
  <si>
    <t>Creature - Insect</t>
  </si>
  <si>
    <t>Flying</t>
  </si>
  <si>
    <t>Stag Knight</t>
  </si>
  <si>
    <t>1WW</t>
  </si>
  <si>
    <t>First Strike</t>
  </si>
  <si>
    <t>Creature - Insect Knight</t>
  </si>
  <si>
    <t>Winged Oathsworn</t>
  </si>
  <si>
    <t>Armored Oathsworn</t>
  </si>
  <si>
    <t>Rising Champion</t>
  </si>
  <si>
    <t>Multikicker W; For each time it is kicked, you may give ~ an Absorb 1, Flying, or +1/+1 counter. Choose each one once</t>
  </si>
  <si>
    <t>Hive Guard</t>
  </si>
  <si>
    <t>Creature - Insect Soldier</t>
  </si>
  <si>
    <t>Royal Emissary</t>
  </si>
  <si>
    <t>Creature - Insect Wizard</t>
  </si>
  <si>
    <t>Battle-hardened Knight</t>
  </si>
  <si>
    <t>WWW</t>
  </si>
  <si>
    <t>Rune-graven Oathsworn</t>
  </si>
  <si>
    <t>Monstrous 2: 2W; Monstrous 3: WW; When this becomes monstrous, if it has three +1/+1 counters on it, it becomes permanently goaded and cannot block. Put a flying counter and 2 Absorb 1 counters on it.  Otherwise it gains a First Strike, Flying, and Absorb 1 counter.</t>
  </si>
  <si>
    <t>Ascendant Champion</t>
  </si>
  <si>
    <t>Flying; T: Untap target non-Wizard creature. If it is an Insect and it is your combat phase, there is an additional combat phase after this one.</t>
  </si>
  <si>
    <t>Hercules Knight</t>
  </si>
  <si>
    <t>Arcanum</t>
  </si>
  <si>
    <t>Recumbent Bliss</t>
  </si>
  <si>
    <t>Arcane Explosion</t>
  </si>
  <si>
    <t>Instant</t>
  </si>
  <si>
    <t>Sacrifice X Elemental creatures as you cast ~.  ~ deals 2 + the number of creatures to any target</t>
  </si>
  <si>
    <t>Land</t>
  </si>
  <si>
    <t>When ~ ETBs, choose a color; T: Add a mana of the color; 2,T: Choose target (color) creature, add a counter of a type it already has; 2,T: Choose  target creature not (color) and remove a counter from it</t>
  </si>
  <si>
    <t>Colorless</t>
  </si>
  <si>
    <t>Hive Lancer</t>
  </si>
  <si>
    <t>WW</t>
  </si>
  <si>
    <t>Sporeborn; When ~ ETBs, return a card from your graveyard to your hand</t>
  </si>
  <si>
    <t>Fungal Cleanser</t>
  </si>
  <si>
    <t>1G</t>
  </si>
  <si>
    <t>Sporeborn; When ~ ETBs, you may destroy an artifact or enchantment</t>
  </si>
  <si>
    <t>CITP with w +1/+1 counters; Remove a +1/+1 counter to create a 1/1 W Shroomin Tokens with Toxic 1. Activate only as a sorcery; Defender</t>
  </si>
  <si>
    <t>Common charge counter enchantment</t>
  </si>
  <si>
    <t>Uncommon charge counter enchantment</t>
  </si>
  <si>
    <t>Gain X life each of your upkeeps</t>
  </si>
  <si>
    <t>Each of your upkeeps, scry X</t>
  </si>
  <si>
    <t>At the beginning of combat, give target creature +X/+X</t>
  </si>
  <si>
    <t>At the beginning of combat, give up to X target creatures +1/+0 and Haste</t>
  </si>
  <si>
    <t>Each of your upkeeps,  remove up to X counters</t>
  </si>
  <si>
    <t>At the beginning of your upkeep, deal X damage to any target</t>
  </si>
  <si>
    <t>At the beginning of your upkeep, look at the top X cards of your library. You may pick a card, exile if face down and play it until the end of your next turn</t>
  </si>
  <si>
    <t>Rare charge counter enchantment</t>
  </si>
  <si>
    <t>At the beginning of combat, put X +1/+1 counters on target creature</t>
  </si>
  <si>
    <t>At the beginning of your upkeep, draw X, then discard a card</t>
  </si>
  <si>
    <t>At the beginning of your upkeep, pay X life and draw X cards</t>
  </si>
  <si>
    <t>Creatures you control get +X/+X</t>
  </si>
  <si>
    <t>At the beginning of your precombat, tap up to X creatures. They don't untap during their controller's next untap step.</t>
  </si>
  <si>
    <t>At the beginning of your upkeep, place up to X -1/-1 counters</t>
  </si>
  <si>
    <t>At the beginning of your precombat, choose target creature.  That creature cannot attack or block as long as ~ remains in play.  No more than X creatures can be chosen this way.</t>
  </si>
  <si>
    <t>At the beginning of combat, up to X creatures Regenerate</t>
  </si>
  <si>
    <t>Common Elemental Sacrifice creature</t>
  </si>
  <si>
    <t>Rare Elemental Sacrifice creature</t>
  </si>
  <si>
    <t>Uncommon Elemental Sacrifice creature</t>
  </si>
  <si>
    <t>Enchantment</t>
  </si>
  <si>
    <t>2WW</t>
  </si>
  <si>
    <t>Hymn of Glory</t>
  </si>
  <si>
    <t>Hymn of Serenity</t>
  </si>
  <si>
    <t>Hymn of Endurance</t>
  </si>
  <si>
    <t>Dirge of Decay</t>
  </si>
  <si>
    <t>Dirge of Squalor</t>
  </si>
  <si>
    <t>Dirge of Greed</t>
  </si>
  <si>
    <t>2R</t>
  </si>
  <si>
    <t>1RR</t>
  </si>
  <si>
    <t>Battaglia of Excitement</t>
  </si>
  <si>
    <t>Battaglia of Destruction</t>
  </si>
  <si>
    <t>Battaglia of Focus</t>
  </si>
  <si>
    <t>2U</t>
  </si>
  <si>
    <t>3U</t>
  </si>
  <si>
    <t>Aria of Decadence</t>
  </si>
  <si>
    <t>Aria of Readiness</t>
  </si>
  <si>
    <t>Aria of Sloth</t>
  </si>
  <si>
    <t>G</t>
  </si>
  <si>
    <t>Chant of Dedication</t>
  </si>
  <si>
    <t>Chant of Growth</t>
  </si>
  <si>
    <t>Chant of Savagery</t>
  </si>
  <si>
    <t>Turn to Ash</t>
  </si>
  <si>
    <t>Deal 3 damage divided as you choose among 1, 2, or 3 targets.  Creatures dealt damage this way cannot regenerate this turn</t>
  </si>
  <si>
    <t>Anger of the Gods</t>
  </si>
  <si>
    <t>Sorcery</t>
  </si>
  <si>
    <t>Deal 3 damage to all creatures. Creatures that die this way are exiled</t>
  </si>
  <si>
    <t>Enchantment - Aura</t>
  </si>
  <si>
    <t>Enchant creature
Enchanted creature can't attack or block.
At the beginning of your upkeep, you may gain 1 life.</t>
  </si>
  <si>
    <t>1/1 Haste for R</t>
  </si>
  <si>
    <t>2/2 for G; sac -&gt; +1/+1 counter</t>
  </si>
  <si>
    <t>1/1 First Strike for W</t>
  </si>
  <si>
    <t>1/1 Flying for U</t>
  </si>
  <si>
    <t>1/1 Intimidate  for B</t>
  </si>
  <si>
    <t>Weenies with minor bonuses</t>
  </si>
  <si>
    <t>Removal Spells</t>
  </si>
  <si>
    <t>Powerful spells. Ability should be weaker than CMC</t>
  </si>
  <si>
    <t>3/1 Lightning Bolt 1R</t>
  </si>
  <si>
    <t>2/4 Rabid Bite 2G</t>
  </si>
  <si>
    <t>1/1 PTE W</t>
  </si>
  <si>
    <t>3/3 Wheel 3RR</t>
  </si>
  <si>
    <t>4/4 CoCo 3GG</t>
  </si>
  <si>
    <t>3/3 WoG 3WW</t>
  </si>
  <si>
    <t>Retrace utility spells</t>
  </si>
  <si>
    <t>Deal 2 dmg to any target 2R</t>
  </si>
  <si>
    <t>2W If an opponent has more lands, fetch a Plains. More creatures, make a 1/1. More life, gain 2 life</t>
  </si>
  <si>
    <t>B Remove a card from a GY</t>
  </si>
  <si>
    <t>Phasing, extra turns, extra upkeeps, freezing, blink, return lands to land</t>
  </si>
  <si>
    <t>Regen a creature G</t>
  </si>
  <si>
    <t>+2/+0 R</t>
  </si>
  <si>
    <t>Deathtouch until EOT B</t>
  </si>
  <si>
    <t>-2/-0 U</t>
  </si>
  <si>
    <t>Prevent 3 dmg or gain 3 life</t>
  </si>
  <si>
    <t>Creature</t>
  </si>
  <si>
    <t>Artifact</t>
  </si>
  <si>
    <t>Put 2 +1/+1 counters on a creature and give vigilance until EOT - 3 (Expanded Anatomy)</t>
  </si>
  <si>
    <t>Retrace combat tricks - single color</t>
  </si>
  <si>
    <t>When ~ dies, create 2 1/1 W Shroomin Tokens with Toxic 1. Sporeborn</t>
  </si>
  <si>
    <t>Creature - Elemental</t>
  </si>
  <si>
    <t>First Strike; Sacrifice ~ to put a First Strike counter on target creature; Conjuration 1</t>
  </si>
  <si>
    <t>Hothead Infantry</t>
  </si>
  <si>
    <t>Stone Guard</t>
  </si>
  <si>
    <t>Sacrifice ~ to put a +1/+1 counter on target creature. Conjuration 1</t>
  </si>
  <si>
    <t>Living Bog</t>
  </si>
  <si>
    <t>3WW</t>
  </si>
  <si>
    <t>Exile ~: WoG; Conjuration 3</t>
  </si>
  <si>
    <t>Purifying Wind</t>
  </si>
  <si>
    <t>Sacrifice ~: PTE; Conjuration 2</t>
  </si>
  <si>
    <t>At the beginning of combat, give target creature +X/+X and trample</t>
  </si>
  <si>
    <t>Naturalize</t>
  </si>
  <si>
    <t>Lava Greaves</t>
  </si>
  <si>
    <t>Artifact - Equipment</t>
  </si>
  <si>
    <t>Equipped creature gets +2/+1; Equip: Return a land to your hand</t>
  </si>
  <si>
    <t>Reach; Exile ~: Rabid Bite; Conjuration 2</t>
  </si>
  <si>
    <t>Hurricane Spirit</t>
  </si>
  <si>
    <t>3GG</t>
  </si>
  <si>
    <t>Exile ~: CoCo; Conjuration 3</t>
  </si>
  <si>
    <t>Galeforce Elemental</t>
  </si>
  <si>
    <t>Disenchant</t>
  </si>
  <si>
    <t>Destroy target artifact or enchantment</t>
  </si>
  <si>
    <t>Neutral</t>
  </si>
  <si>
    <t>At the beginning of your precombat, tap up to X creatures and put a stun counter on them.</t>
  </si>
  <si>
    <t>Flying; Exile ~: Put a flying counter on target creature; Conjuration 1</t>
  </si>
  <si>
    <t>Breeze Mephit</t>
  </si>
  <si>
    <t>Exile ~: Counter target spell; Conjuration 2</t>
  </si>
  <si>
    <t>Storm Elemental</t>
  </si>
  <si>
    <t>3UU</t>
  </si>
  <si>
    <t>1/4 Mind control 3UU</t>
  </si>
  <si>
    <t>Unblockable; Exile ~: Mind Control; Conjuration 3</t>
  </si>
  <si>
    <t>Torrential Spirit</t>
  </si>
  <si>
    <t>Intimidate;  Exile ~: Put an Intimidate counter on target creature; Conjuration 1</t>
  </si>
  <si>
    <t>Howling Wind</t>
  </si>
  <si>
    <t>Exile ~: Doom Blade; Conjuration 2</t>
  </si>
  <si>
    <t>3BB</t>
  </si>
  <si>
    <t>Doom Blade 2/2 1B</t>
  </si>
  <si>
    <t>2/1 Counterspell UU1</t>
  </si>
  <si>
    <t>3/3 Reanimate from a GY 3BB</t>
  </si>
  <si>
    <t>Exile ~: Return target creature from a graveyard to play under your control</t>
  </si>
  <si>
    <t>Gravesoil Elemental</t>
  </si>
  <si>
    <t>Spark Mephit</t>
  </si>
  <si>
    <t>Haste; Exile ~: Put a Haste counter on target creature; Conjuration 1</t>
  </si>
  <si>
    <t>Lightning Rider</t>
  </si>
  <si>
    <t>1R</t>
  </si>
  <si>
    <t>Exile ~: Lightning Bolt; Conjuration 2</t>
  </si>
  <si>
    <t>3RR</t>
  </si>
  <si>
    <t>Exile ~: Exile your hand. Each other player discards their hand. Each player draws 7. Until the end of your next turn, you may play any of the cards exiled from your hand this way. At the end of your next turn, send them from exile to the GY; Conjuration 3</t>
  </si>
  <si>
    <t>Anvilflame Elemental</t>
  </si>
  <si>
    <t>Scales of Justice</t>
  </si>
  <si>
    <t>Evaporate 1U</t>
  </si>
  <si>
    <t>Destroy target artifact or enchantment; Retrace</t>
  </si>
  <si>
    <t>Fungal Decomposition</t>
  </si>
  <si>
    <t>1U</t>
  </si>
  <si>
    <t>Turn Back the Clock</t>
  </si>
  <si>
    <t>Till the Soil</t>
  </si>
  <si>
    <t>Deal 2 damage to any target; Retrace</t>
  </si>
  <si>
    <t>Exile target card from a graveyard; Retrace</t>
  </si>
  <si>
    <t>Evaporate; Retrace</t>
  </si>
  <si>
    <t>Physiological Augmentation</t>
  </si>
  <si>
    <t>Restore Vitality</t>
  </si>
  <si>
    <t>Prevent 3 damage or gain 3 life; Retrace</t>
  </si>
  <si>
    <t>Chitin Squire</t>
  </si>
  <si>
    <t>Root Mitigation</t>
  </si>
  <si>
    <t>Regenerate target creature; Retrace</t>
  </si>
  <si>
    <t>Temporary Blindness</t>
  </si>
  <si>
    <t>Target creature gets -2/-0; Retrace</t>
  </si>
  <si>
    <t>Target creature gets Deathtouch until EOT; Retrace</t>
  </si>
  <si>
    <t>Poison Talons</t>
  </si>
  <si>
    <t>Target creature gets +2/+0 and haste until EOT; Retrace</t>
  </si>
  <si>
    <t>Adrenaline Rush</t>
  </si>
  <si>
    <t>Venomous Crawler</t>
  </si>
  <si>
    <t>Flesh Pile</t>
  </si>
  <si>
    <t>Morlock Raider</t>
  </si>
  <si>
    <t>Creature - Worm</t>
  </si>
  <si>
    <t>Ash Geyser</t>
  </si>
  <si>
    <t>Hatchling Apprentice</t>
  </si>
  <si>
    <t>Morlock Mercenary</t>
  </si>
  <si>
    <t>Tunnel Mite Swarm</t>
  </si>
  <si>
    <t>Creature - Pest</t>
  </si>
  <si>
    <t>~ has haste if you control a Morlock creature</t>
  </si>
  <si>
    <t>Armor 1</t>
  </si>
  <si>
    <t>Tunnel Mite</t>
  </si>
  <si>
    <t>Armor 1; Haste; Burrow; Suspend 2: 0</t>
  </si>
  <si>
    <t>Burrow; Suspend 2: 0</t>
  </si>
  <si>
    <t>Armor 1;Burrow; Suspend R</t>
  </si>
  <si>
    <t>Burrow</t>
  </si>
  <si>
    <t>Armor X</t>
  </si>
  <si>
    <t>Ignore the first X damage dealt to ~ in a turn</t>
  </si>
  <si>
    <t>Morlock Assassin</t>
  </si>
  <si>
    <t>3R</t>
  </si>
  <si>
    <t>Excavator</t>
  </si>
  <si>
    <t>Morlock Bruiser</t>
  </si>
  <si>
    <t>Bruiser Apprentice</t>
  </si>
  <si>
    <t>Armor 1; Suspend 3: 0</t>
  </si>
  <si>
    <t>Morlock Marauder</t>
  </si>
  <si>
    <t>Armor 1; Burrow; Suspend 3: R</t>
  </si>
  <si>
    <t>Armor 2; Burrow; Suspend 3: R</t>
  </si>
  <si>
    <t>Armor 1; First Strike; Burrow; Suspend 3: 0</t>
  </si>
  <si>
    <t>Suspend Costs are 0</t>
  </si>
  <si>
    <t>Fleshbond from the GY</t>
  </si>
  <si>
    <t>Elementals costs WUBRG less</t>
  </si>
  <si>
    <t>Proliferate/Evaporate</t>
  </si>
  <si>
    <t>Tunnel Sapper</t>
  </si>
  <si>
    <t>Armor 1; Burrow; Suspend 3: R; When a time counter is removed from ~, you may make a Mine artifact token with 'When a creature ETBs, you may sacrifice this and deal 1 damage to it'; T: Ping 1</t>
  </si>
  <si>
    <t>Creature - Human</t>
  </si>
  <si>
    <t>1BB</t>
  </si>
  <si>
    <t>Destroy target creature</t>
  </si>
  <si>
    <t>Veteran Assassin</t>
  </si>
  <si>
    <t>1RB</t>
  </si>
  <si>
    <t>Double Strike; Deathtouch</t>
  </si>
  <si>
    <t>Shambling Statue</t>
  </si>
  <si>
    <t>Artifact Creature</t>
  </si>
  <si>
    <t>Morlock</t>
  </si>
  <si>
    <t>Go for the Throat</t>
  </si>
  <si>
    <t>Destroy target non-artifact creature</t>
  </si>
  <si>
    <t>When this creature dies, exile it from the game with 3 time counters. An opponent may pay the Sporeborn costs in your upkeep to prevent a time counter from being removed.  Unless otherwise specified, the cost is placing a -1/-1 counter on a creature they control.</t>
  </si>
  <si>
    <t>Sporeborn &lt;Cost&gt;</t>
  </si>
  <si>
    <t>Deathcloud Fungus</t>
  </si>
  <si>
    <t>Undergrowth Knight</t>
  </si>
  <si>
    <t>2GW</t>
  </si>
  <si>
    <t>Sporeborn; When a counter is added to or removed from a permanent, put a +1/+1 counter on ~</t>
  </si>
  <si>
    <t>Sporeborn; When a creature an opponent controls dies, create a 1/1 Green Fungus creature token for each -1/-1 counter on it</t>
  </si>
  <si>
    <t>After combat damage is dealt, if this attacked, it can be suspended with 3 counters on it.  When a time counter would be removed, you may skip it or remove an additional time counter</t>
  </si>
  <si>
    <t>Armor 3; T, X: Make X 1/1 Tunnel Mite Tokens; Tunnel Mites you control have haste; Burrow; Suspend 5: R</t>
  </si>
  <si>
    <t>Armor 1; Burrow; Suspend 3: R; You may pay 0 for the Suspend costs for Worms spells you control</t>
  </si>
  <si>
    <t>Put 2 +1/+1 counters on target creature. It gaings Vigilance until eot; Retrace</t>
  </si>
  <si>
    <t>Daggerfang Breachslicer</t>
  </si>
  <si>
    <t>Burrow; Unblockable; When ~ becomes the target of a spell, Suspend it with 3 time counters; When ~ ETBs, deal 1 damage to any target.</t>
  </si>
  <si>
    <t>Pyroclasm</t>
  </si>
  <si>
    <t>Deal 2 damage to each creature</t>
  </si>
  <si>
    <t>Return to Form</t>
  </si>
  <si>
    <t>1U/W</t>
  </si>
  <si>
    <t>Remove all counters from any number of target permanents</t>
  </si>
  <si>
    <t>Rampaging Goliath</t>
  </si>
  <si>
    <t>5WW</t>
  </si>
  <si>
    <t>Armor 4; ~ must attack or block each turn if able</t>
  </si>
  <si>
    <t>Dream Puppeteer</t>
  </si>
  <si>
    <t>Blinking Shade</t>
  </si>
  <si>
    <t>Unblockable</t>
  </si>
  <si>
    <t>1UU</t>
  </si>
  <si>
    <t>Counter target spell</t>
  </si>
  <si>
    <t>Syncopate</t>
  </si>
  <si>
    <t>XU</t>
  </si>
  <si>
    <t>Counter target spell unless its controller pays X. If it is countered this way, exile it</t>
  </si>
  <si>
    <t>Bodyguard Beetle</t>
  </si>
  <si>
    <t>Flash; Armor 1</t>
  </si>
  <si>
    <t>Greatsword</t>
  </si>
  <si>
    <t>Warspear</t>
  </si>
  <si>
    <t>Equipped creature gets +2/+0 and First Strike; Equip 2</t>
  </si>
  <si>
    <t>Maul</t>
  </si>
  <si>
    <t>Equipped creature gets +2/+0 and Trample; Equip 2</t>
  </si>
  <si>
    <t>Equipped Creature gets +2/+0 and its damage cannot be prevented. Creatures dealt damage by equipped creature cannot regenerate this turn; Equip 2</t>
  </si>
  <si>
    <t>Oil Coating</t>
  </si>
  <si>
    <t>~ ETBs with 3 charge counters on it; T, remove a charge counter: Until EOT, any creature dealt damage by target creature is exiled instead of killed; When the last charge counter is removed from ~, draw a card.</t>
  </si>
  <si>
    <t>Roots</t>
  </si>
  <si>
    <t>If another creature with Roots would take damage, you may reduce that by 1 and deal 1 point of damage to ~.  You may not use this ability more than this ~'s toughness.</t>
  </si>
  <si>
    <t>Fleshcraft</t>
  </si>
  <si>
    <t>Mutate, but Humans only</t>
  </si>
  <si>
    <t>Winged Ghoul</t>
  </si>
  <si>
    <t>Flying; Fleshcraft 1U</t>
  </si>
  <si>
    <t>Gorging Golem</t>
  </si>
  <si>
    <t>B: ~ gets +1/+1 until EOT; Fleshcraft 1B</t>
  </si>
  <si>
    <t>Spitting Fleshhound</t>
  </si>
  <si>
    <t>First Strike; Fleshcraft R</t>
  </si>
  <si>
    <t>Smiling Hydra</t>
  </si>
  <si>
    <t>Double Strike; Fleshcraft 2R</t>
  </si>
  <si>
    <t>Cackling Fleshcrafter</t>
  </si>
  <si>
    <t>Whenever you Fleshcraft, put a +1/+1 counter on the creature</t>
  </si>
  <si>
    <t>Creature - Human Cleric</t>
  </si>
  <si>
    <t>Wall-mounted Horror</t>
  </si>
  <si>
    <t>Mending Monstrosity</t>
  </si>
  <si>
    <t>B: Regenerate; Fleshcraft 0</t>
  </si>
  <si>
    <t>Defender; B: Regenerate; When ~ is Fleshcrafted, it loses Defender; Fleshcraft B</t>
  </si>
  <si>
    <t>Acid-Drenched Golem</t>
  </si>
  <si>
    <t>Fleshcraft 1R; Damage dealt by ~ cannot be prevented</t>
  </si>
  <si>
    <t>Deathtouch; Fleshcraft 0</t>
  </si>
  <si>
    <t>Fleshcraft 0</t>
  </si>
  <si>
    <t>Thirsting Wretch</t>
  </si>
  <si>
    <t>Fleshcraft 1B; Lifelink</t>
  </si>
  <si>
    <t>Lurching Colossus</t>
  </si>
  <si>
    <t>5B</t>
  </si>
  <si>
    <t>Mesmerize</t>
  </si>
  <si>
    <t>Tap and distribute 2 Stun counters among up to 2 target creatures</t>
  </si>
  <si>
    <t>Aggressive Instinct</t>
  </si>
  <si>
    <t>Target creature you control deals damage equal to its power to target creature you don't control.</t>
  </si>
  <si>
    <t>Adaptive Ghoul</t>
  </si>
  <si>
    <t>When ~ fleshcrafts, put a +1/+1 counter on it</t>
  </si>
  <si>
    <t>Foul Transmogrifant</t>
  </si>
  <si>
    <t>Fleshcraft 1U; The first time ~ is the target of a spell or ability an opponent controls each turn, counter that spell or ability</t>
  </si>
  <si>
    <t>Mesmeric Walker</t>
  </si>
  <si>
    <t>Fleshcraft U; When ~ fleshcrafts, tap target creature and put a stun counter on it</t>
  </si>
  <si>
    <t>Creature - Wizard</t>
  </si>
  <si>
    <t>Spinal Armorcrawler</t>
  </si>
  <si>
    <t>Fading Chronomancer</t>
  </si>
  <si>
    <t>4UU, T, Sacrifice ~: End the turn</t>
  </si>
  <si>
    <t>Suspend XU; When a time counter is removed from ~, create a 1/1 Wizard Illusion token with '~ gets +1/+0 for each other Wizard Illusion token'; Exile all Wizard Illusion tokens you control</t>
  </si>
  <si>
    <t>Mistborn Army</t>
  </si>
  <si>
    <t>Ephemeral Force</t>
  </si>
  <si>
    <t>4U</t>
  </si>
  <si>
    <t>ETBs with 4 fade counter on it. When the last is removed, sacrifice ~</t>
  </si>
  <si>
    <t>Timespace Assassin</t>
  </si>
  <si>
    <t>When a time counter is added to or removed from a spell you control, this gets +1/+1 until EOT for each counter.</t>
  </si>
  <si>
    <t>Fleshcraft 3B</t>
  </si>
  <si>
    <t>Disruptive chronomage</t>
  </si>
  <si>
    <t>T: Tap target creature</t>
  </si>
  <si>
    <t>Time Stop</t>
  </si>
  <si>
    <t>4UU</t>
  </si>
  <si>
    <t>End the turn</t>
  </si>
  <si>
    <t>Martial Law</t>
  </si>
  <si>
    <t>blah blah blah</t>
  </si>
  <si>
    <t>Flying; Armor 1; Monstrous 3: 1W</t>
  </si>
  <si>
    <t>Armor 1; First Strike</t>
  </si>
  <si>
    <t>Carapace Plate</t>
  </si>
  <si>
    <t>Equipped creature gets +0+1 and Armor 1 Equip 2</t>
  </si>
  <si>
    <t>Phantasmal Image</t>
  </si>
  <si>
    <t>Creature - Illusion</t>
  </si>
  <si>
    <t>blah blah</t>
  </si>
  <si>
    <t>Overgrown Cluster</t>
  </si>
  <si>
    <t>Creature - Plant</t>
  </si>
  <si>
    <t>Weed Eater</t>
  </si>
  <si>
    <t>Propagation; Rooted</t>
  </si>
  <si>
    <t>Root Cluster</t>
  </si>
  <si>
    <t>Seedspitter</t>
  </si>
  <si>
    <t>Deepvine Connection</t>
  </si>
  <si>
    <t>Soul Warden</t>
  </si>
  <si>
    <t>When another creature ETBs, gain 1 life</t>
  </si>
  <si>
    <t>Brain Crawler</t>
  </si>
  <si>
    <t>Fleshcraft 2U; When ~ deals combat damage to a player, draw a card.</t>
  </si>
  <si>
    <t>Sweatsoaked Sentry</t>
  </si>
  <si>
    <t>Fleshcraft 2U; Hexproof</t>
  </si>
  <si>
    <t>Innocent Blood</t>
  </si>
  <si>
    <t>Each player sacrifices a creature</t>
  </si>
  <si>
    <t>Devour Flesh</t>
  </si>
  <si>
    <t>Profane Ritual</t>
  </si>
  <si>
    <t>At the beginning of your upkeep, each player sacrifices a creature. For each player who can't you lose a life</t>
  </si>
  <si>
    <t>Uterine Mass</t>
  </si>
  <si>
    <t>Fleshcraft 2B; At the beginning of your upkeep, make a 0/1 colorless Flesh pile creature token</t>
  </si>
  <si>
    <t>Fleshcraft 2B; If ~ would die, and is fleshcrafted, you may remove this card from the game instead</t>
  </si>
  <si>
    <t>Heinrich the Feral</t>
  </si>
  <si>
    <t>XR</t>
  </si>
  <si>
    <t>Heinrich ETBs with X +1/+1 counters; Exile a non-Cleric Human you control: Put X +1/+1 counters on ~ where X is the exiled creature's Power.  Fleshcraft that creature beneath ~. Use only as a sorcery; T, Remove X +1/+1 counters from ~: You may return a card Fleshcrafted onto ~ with Power X or less to the battlefield. If you don't, create an X/X Human creature token</t>
  </si>
  <si>
    <t>Crucible of Worlds</t>
  </si>
  <si>
    <t>You may play lands out of your graveyard</t>
  </si>
  <si>
    <t>T: Add a ©; T, exile a card from your graveyard: Add a mana of any color. If that card was a land, gain 2 life. If it was a creature, put a +1/+1 counter on a creature you control.  If it was an instant or sorcery, draw a card</t>
  </si>
  <si>
    <t>Terramorphic Expanse</t>
  </si>
  <si>
    <t>Aetherborder Outpost</t>
  </si>
  <si>
    <t>Paradox Rift</t>
  </si>
  <si>
    <t>T: Add a ©; T, return a land to your hand: Add a mana of any color</t>
  </si>
  <si>
    <t>Alter of Infusion</t>
  </si>
  <si>
    <t>T, X: Exile target creature from a graveyard with CMC X.  Create an X/X Worm creature token</t>
  </si>
  <si>
    <t>Solemn Cemetary</t>
  </si>
  <si>
    <t>Call the Skybreaker</t>
  </si>
  <si>
    <t>5 R/U R/U</t>
  </si>
  <si>
    <t>Create a 5/5 blue and red Elemental creature token with flying; Retrace</t>
  </si>
  <si>
    <t>Paradox Haze</t>
  </si>
  <si>
    <t>You get an additional Upkeep</t>
  </si>
  <si>
    <t>Moment to Think</t>
  </si>
  <si>
    <t>Second Stutter</t>
  </si>
  <si>
    <t>As an additional cost to cast ~, return X lands you control to your hand; Counter target spell unless its control pays 1 + X</t>
  </si>
  <si>
    <t>As an additional cost to cast ~, return a land you control to your hand; Draw 2 cards</t>
  </si>
  <si>
    <t>Propagation; At the end of your turn, gain a life for each plant you control</t>
  </si>
  <si>
    <t>Earthen Wisdom</t>
  </si>
  <si>
    <t>2GG</t>
  </si>
  <si>
    <t>Draw a card for each green creature card you control</t>
  </si>
  <si>
    <t>Lash Vine</t>
  </si>
  <si>
    <t>Propagation; Rooted; Prevent the first source of damage ~ would receive each turn; ~ must be blocked if able</t>
  </si>
  <si>
    <t>Pay 1 life: Prevent the next 1 damage that would be dealt to target creature you control</t>
  </si>
  <si>
    <t>Fungal Behemoth</t>
  </si>
  <si>
    <t>Broken Clock</t>
  </si>
  <si>
    <t>Nascent Treant</t>
  </si>
  <si>
    <t>Creature - Treefolk</t>
  </si>
  <si>
    <t>When a you create a creature token, put a +1/+1 counter on ~</t>
  </si>
  <si>
    <t>Wormspawn Matriarch</t>
  </si>
  <si>
    <t>Armor 1; When acreature dealt damage this turn by an attacking creature you control dies, make a 2/1 red Worm creature token</t>
  </si>
  <si>
    <t>Treant Linebreaker</t>
  </si>
  <si>
    <t>Trample</t>
  </si>
  <si>
    <t>4GG</t>
  </si>
  <si>
    <t>Pollenator Flower</t>
  </si>
  <si>
    <t>Propagation; Rooted; When ~ attacks, put a -1/-1 counter on up to two target tapped creatures</t>
  </si>
  <si>
    <t>Seed cannon</t>
  </si>
  <si>
    <t>Propagation; Rooted; When ~ attacks, it deals 1 damage to target player</t>
  </si>
  <si>
    <t>Repeated Failure</t>
  </si>
  <si>
    <t>Counter target spell; Retrace</t>
  </si>
  <si>
    <t>Maim</t>
  </si>
  <si>
    <t>Put 2 -1/-1 counters spread among up to two target creatures</t>
  </si>
  <si>
    <t>Mayhem's Wake</t>
  </si>
  <si>
    <t>As an additional cost to cast ~, delve X. Place X -1/-1 counters spread among up to X target creatures</t>
  </si>
  <si>
    <t>Withered Wisdom</t>
  </si>
  <si>
    <t>For each -1/-1 counter on creatures you control, and each poison counter on you, target player draws a card</t>
  </si>
  <si>
    <t>When ~ attacks, unless the defending player controls an Island, put a stun counter on ~</t>
  </si>
  <si>
    <t>Finned Colossus</t>
  </si>
  <si>
    <t>Ground Bloom</t>
  </si>
  <si>
    <t>Mitotic Growth</t>
  </si>
  <si>
    <t>Make a copy of target creature token; Retrace</t>
  </si>
  <si>
    <t>As an additional cost to cast ~, return X lands you control to their owner's hand.  Create a copy of target creature token you control.  Repeat this X times, then an additional time for each of those lands that was untapped</t>
  </si>
  <si>
    <t>Growth Hormones</t>
  </si>
  <si>
    <t>Target creature gets +1/+0 and first strike until EOT; Retrace</t>
  </si>
  <si>
    <t>Seed Cannon</t>
  </si>
  <si>
    <t>Propagation; Rooted; When ~ attacks, it deals 1 damage to any target. You may put a stun counter on it. If you do, it gains Deathtouch until EOT</t>
  </si>
  <si>
    <t>Cunning Captain</t>
  </si>
  <si>
    <t>1G/B</t>
  </si>
  <si>
    <t>Sporeborn; Shroomin you control have Wither</t>
  </si>
  <si>
    <t>Uncommon Effect Lords</t>
  </si>
  <si>
    <t>Grants wither</t>
  </si>
  <si>
    <t>Grants shroud</t>
  </si>
  <si>
    <t>Reduce the cost of fleshcraft by 1</t>
  </si>
  <si>
    <t>Increase conjuration by 1</t>
  </si>
  <si>
    <t>Legendary Lords</t>
  </si>
  <si>
    <t>When casting a spell from somewhere other than your hand, copy it. Tokens sac at EOT</t>
  </si>
  <si>
    <t>Tap 3 Plants, draw a card</t>
  </si>
  <si>
    <t>Reduce the cost of Worms you cast by 1</t>
  </si>
  <si>
    <t>Gain an extra Upkeep after your postcombat main phase</t>
  </si>
  <si>
    <t>Aeon Chronicler</t>
  </si>
  <si>
    <t>Creature - Avatar</t>
  </si>
  <si>
    <t>*</t>
  </si>
  <si>
    <t>Clockspinning</t>
  </si>
  <si>
    <t>Buyback; Choose a counter on target permanent or suspended card. Remove that counter from that permanent or card or put another of those counters on it.</t>
  </si>
  <si>
    <t>Epochrasite</t>
  </si>
  <si>
    <t>Artifact Creature - Construct</t>
  </si>
  <si>
    <t>Epochrasite enters the battlefield with three +1/+1 counters on it if you didn't cast it from your hand.
When Epochrasite dies, exile it with three time counters on it and it gains suspend.</t>
  </si>
  <si>
    <t>Reality Strobe</t>
  </si>
  <si>
    <t>Return target permanent to its owner's hand. Exile Reality Strobe with three time counters on it.
Suspend 3—2U</t>
  </si>
  <si>
    <t>Other plants you control have 1G: Regenerate</t>
  </si>
  <si>
    <t>Grand Abolisher effect; Sac: your guys are indestructible</t>
  </si>
  <si>
    <t>General Khazgrakk</t>
  </si>
  <si>
    <t>Legendary Creature - Insect Knight</t>
  </si>
  <si>
    <t>Armor 2; On your turn, your opponents cannot cast spells or activate abilities; Sacrifice ~: Other creatures you control gain indestructible until EOT</t>
  </si>
  <si>
    <t>Drodo, Unififying Dhaman</t>
  </si>
  <si>
    <t>Sporeborn; T: Evaporate or proliferate</t>
  </si>
  <si>
    <t>Arcanum of Singularity</t>
  </si>
  <si>
    <t>Legendary Creature - Elemental</t>
  </si>
  <si>
    <t>Creature - Fungus Legendary Shaman</t>
  </si>
  <si>
    <t>Spend only colored mana to cast ~; ~'s P/T are equal to the number of different names among lands you control; ~ is all colors; Elemental spells you cast cost WUBRG less</t>
  </si>
  <si>
    <t>Emperor Al'Khazul</t>
  </si>
  <si>
    <t>2(2/W)B</t>
  </si>
  <si>
    <t>Legendary Creature - Human Cleric</t>
  </si>
  <si>
    <t>T: Until EOT, you may Fleshcraft target Human creature card from your graveyard. If you do, it ETBs with a Finality counter on it</t>
  </si>
  <si>
    <t>Raid Master Panshir</t>
  </si>
  <si>
    <t>Legendary Creature - Worm</t>
  </si>
  <si>
    <t>GGG</t>
  </si>
  <si>
    <t>Legendary Creature - Plant</t>
  </si>
  <si>
    <t>Tap 3 untapped Plants you control: Draw a card</t>
  </si>
  <si>
    <t>Shadow of the Wanderer</t>
  </si>
  <si>
    <t>Legendary Creature - Wizard Avatar</t>
  </si>
  <si>
    <t>UC  1cmc +1/+1 Lords</t>
  </si>
  <si>
    <t>Spore Herald</t>
  </si>
  <si>
    <t>Sporeborn; Other Fungus creatures you control get +1/+1</t>
  </si>
  <si>
    <t>Hive Herald</t>
  </si>
  <si>
    <t>Flying; Other Insects you control get +1/+1</t>
  </si>
  <si>
    <t>Growth Herald</t>
  </si>
  <si>
    <t>Rooted; Other Plants you control get +1/+1</t>
  </si>
  <si>
    <t>Herald of the Claw</t>
  </si>
  <si>
    <t>Armor 1; Burrow; Suspend 2: 0; Other Worms you control get +1/+0</t>
  </si>
  <si>
    <t>Chitin Herald</t>
  </si>
  <si>
    <t>Armor 1; Burrow; Suspend 2: 0; Other Worms you control get +0/+1</t>
  </si>
  <si>
    <t>Aether Herald</t>
  </si>
  <si>
    <t>X</t>
  </si>
  <si>
    <t>Herald of Fate</t>
  </si>
  <si>
    <t>Herald of Flesh</t>
  </si>
  <si>
    <t>Humans you control get +1/+1</t>
  </si>
  <si>
    <t>Cruel Accountant</t>
  </si>
  <si>
    <t>Armor 1; Burrow; Suspend 2R; Pay 1 life: Remove a Time counter from a suspended spell you control</t>
  </si>
  <si>
    <t>Chain Devolution</t>
  </si>
  <si>
    <t>XB</t>
  </si>
  <si>
    <t xml:space="preserve">As an additional cost, you may sacrifice any number of creatures. If you do, create a copy for each sacrificed creature. These copies may select different targets; Target creature gets -X/-X until EOT. </t>
  </si>
  <si>
    <t>Time to Think</t>
  </si>
  <si>
    <t>Put a stun counter on X creatures you control.  Scry X, then draw a card</t>
  </si>
  <si>
    <t>Other Wizards and Avatars you control get +1/+1</t>
  </si>
  <si>
    <t>Wither; Noncombat damage sources have Wither; Sacrifice ~: Deal 1 damage to any target</t>
  </si>
  <si>
    <t>Cunning Cruelty</t>
  </si>
  <si>
    <t>If an opponent has more lands, fetch a Plains. More creatures, make a 1/1 Insect Soldier. More life, gain 2 life; Retrace</t>
  </si>
  <si>
    <t>Wise Logistician</t>
  </si>
  <si>
    <t>Flying; Counters cannot be placed on players or permanents</t>
  </si>
  <si>
    <t>Surprise Attack</t>
  </si>
  <si>
    <t>Deal X+2 damage to target attacking or blocking creature, where X is the number of creatures you control.  This costs Y less, where Y is the greatest power among creatures you control</t>
  </si>
  <si>
    <t>Formic Squire</t>
  </si>
  <si>
    <t>Create X 1/1 Insect Soldier tokens with Flying, where X is the number of attacking creatures</t>
  </si>
  <si>
    <t>Formic Strike</t>
  </si>
  <si>
    <t>Chloroplastic Clone</t>
  </si>
  <si>
    <t>~ ETBs as a copy of any token you control. It is a Green Plant</t>
  </si>
  <si>
    <t>Oaken Brawler</t>
  </si>
  <si>
    <t>Reach; Defender; Rooted</t>
  </si>
  <si>
    <t>Surge of Growth</t>
  </si>
  <si>
    <t>Create a tapped copy of each creature token you control</t>
  </si>
  <si>
    <t>Suicidal Charge</t>
  </si>
  <si>
    <t>Creatures you control get +2/+0 until EOT</t>
  </si>
  <si>
    <t>Sacrifice a creature: Deal X damage to any target, where X is its power. Activate only as a sorcery</t>
  </si>
  <si>
    <t>Explosive Evolution</t>
  </si>
  <si>
    <t>Aether Vine</t>
  </si>
  <si>
    <t>Propagation; Rooted; When ~ ETBs, destroy target Artifact or Enchantment</t>
  </si>
  <si>
    <t>Reverse Time</t>
  </si>
  <si>
    <t>Counter target spell; Evaporate</t>
  </si>
  <si>
    <t>Armament Gatherer</t>
  </si>
  <si>
    <t>At the beginning of your upkeep, Scry X where X is the amount of equipment attached to creatures you control plus the amount of auras enchanting creatures you control</t>
  </si>
  <si>
    <t>Poison Creeper</t>
  </si>
  <si>
    <t>Deathtouch; Propagation</t>
  </si>
  <si>
    <t>Corpse Collector</t>
  </si>
  <si>
    <t>Burrow; When another creature dies, gain 1 life</t>
  </si>
  <si>
    <t>Corruption Creeper</t>
  </si>
  <si>
    <t>Knowledge Seeker</t>
  </si>
  <si>
    <t>~ gets +1/+1 for each spell, permanent, or card with a time counter on it</t>
  </si>
  <si>
    <t>Corpsedrinker Roots</t>
  </si>
  <si>
    <t>Propagation; When a creature token dies, put a +1/+1 counter on ~</t>
  </si>
  <si>
    <t>Burrow; Sacrifice ~: Deal 1 damage to any target</t>
  </si>
  <si>
    <t>Violence Sprite</t>
  </si>
  <si>
    <t>Charging Chronomancer</t>
  </si>
  <si>
    <t>Creature - Knight Avatar</t>
  </si>
  <si>
    <t>Haste; Whenever a time counter is added or removed, ~ gets +1/+1 until EOT</t>
  </si>
  <si>
    <t>Recursive Logic</t>
  </si>
  <si>
    <t>Draw a card. Exile ~ with 3 Time counters and it gains suspend</t>
  </si>
  <si>
    <t>At the start of each player's turn, you may choose to have them skip all of their Upkeep steps</t>
  </si>
  <si>
    <t>Greedy Chloroplast</t>
  </si>
  <si>
    <t>Propagation; Rooted; When ~ attacks, put a +1/+1 counter on target Plant you control</t>
  </si>
  <si>
    <t>Recurring Flames</t>
  </si>
  <si>
    <t>Deal 2 damage to any target; Remove this from the game with 3 time counters. It gains suspend</t>
  </si>
  <si>
    <t>Periodic Fervor</t>
  </si>
  <si>
    <t>Creatures you control get +1/+0 until EOT. Remove ~ from the game with 3 Time counters on it. It gains suspend</t>
  </si>
  <si>
    <t>Curious Carving</t>
  </si>
  <si>
    <t>Sacrifice ~: Shuffle all cards removed from the game into their owner's libraries</t>
  </si>
  <si>
    <t>Exiled Freeblade</t>
  </si>
  <si>
    <t>2BB</t>
  </si>
  <si>
    <t>Armor 2; Whenever a creature card dies, you pay pay 1 life. If you do, draw a card</t>
  </si>
  <si>
    <t>War Profiteering</t>
  </si>
  <si>
    <t>When a creature dies, creature a treasure token and put a counter on ~; Sacrifice ~: Exile the top X cards of your library, where X is the number of counters on ~. Until the end of your next turn, you may play those cards.  Shuffle any unplayed cards into your library</t>
  </si>
  <si>
    <t>Master Root Hub</t>
  </si>
  <si>
    <t>Blood, Sweat, and Tears</t>
  </si>
  <si>
    <t>Pay 4 life: Proliferate</t>
  </si>
  <si>
    <t>Romulus</t>
  </si>
  <si>
    <t>Legendary Creature - Human</t>
  </si>
  <si>
    <t>0: ~'s base P/T become 1/1 and it loses any other abilities gained through this ability. Then you may change its base P/T to 3/3, or you may give it flying, vigilance, lifelink, first strike, or deathtouch. Activate this ability only if you control a Human Cleric. This costs 1 more for each prior time it was used this phase</t>
  </si>
  <si>
    <t>Highbough Strategist</t>
  </si>
  <si>
    <t>Reach; Rooted; Sacrifice a Plant token: Regenerate target Plant</t>
  </si>
  <si>
    <t>Propagation; Rooted; Reach; When ~ attacks, it deals 1 damage to target creature or player</t>
  </si>
  <si>
    <t>Vitality Sprite</t>
  </si>
  <si>
    <t>Striving Sprite</t>
  </si>
  <si>
    <t>Reach</t>
  </si>
  <si>
    <t>Cowardice Sprite</t>
  </si>
  <si>
    <t>Flying; 0: Untap ~ and remove it from combat</t>
  </si>
  <si>
    <t>Lifelink; Flying</t>
  </si>
  <si>
    <t>Sacrificial Sprite</t>
  </si>
  <si>
    <t>Sacrifice ~: Target player sacrifices a creature</t>
  </si>
  <si>
    <t>Vitriolic Sprite</t>
  </si>
  <si>
    <t>Sacrifice ~: Deal 2 damage to target creature</t>
  </si>
  <si>
    <t>~ is each color of mana that was spent to cast it; Other Elementals you control get +1/+1 for each color they share with ~. ~ ETBs with half X +1/+1 counters on it, rounded 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</si>
</sst>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name val="Aptos Narrow"/>
      <family val="2"/>
      <scheme val="minor"/>
    </font>
  </fonts>
  <fills count="12">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1"/>
        <bgColor indexed="64"/>
      </patternFill>
    </fill>
    <fill>
      <patternFill patternType="solid">
        <fgColor theme="3" tint="0.499984740745262"/>
        <bgColor indexed="64"/>
      </patternFill>
    </fill>
    <fill>
      <patternFill patternType="solid">
        <fgColor theme="6" tint="0.59999389629810485"/>
        <bgColor indexed="64"/>
      </patternFill>
    </fill>
    <fill>
      <patternFill patternType="solid">
        <fgColor theme="5"/>
        <bgColor indexed="64"/>
      </patternFill>
    </fill>
    <fill>
      <patternFill patternType="solid">
        <fgColor rgb="FF00B0F0"/>
        <bgColor indexed="64"/>
      </patternFill>
    </fill>
    <fill>
      <patternFill patternType="solid">
        <fgColor theme="2" tint="-0.89999084444715716"/>
        <bgColor indexed="64"/>
      </patternFill>
    </fill>
    <fill>
      <patternFill patternType="solid">
        <fgColor theme="0" tint="-0.249977111117893"/>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0">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wrapText="1"/>
    </xf>
    <xf numFmtId="0" fontId="0" fillId="2" borderId="0" xfId="0" applyFill="1" applyAlignment="1">
      <alignment wrapText="1"/>
    </xf>
    <xf numFmtId="0" fontId="1" fillId="0" borderId="0" xfId="0" applyFont="1"/>
    <xf numFmtId="0" fontId="0" fillId="8" borderId="0" xfId="0" applyFill="1"/>
    <xf numFmtId="0" fontId="0" fillId="9" borderId="0" xfId="0" applyFill="1"/>
    <xf numFmtId="0" fontId="0" fillId="10" borderId="0" xfId="0" applyFill="1"/>
    <xf numFmtId="0" fontId="0" fillId="11"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3" borderId="0" xfId="0" applyFill="1" applyAlignment="1">
      <alignment wrapText="1"/>
    </xf>
    <xf numFmtId="0" fontId="0" fillId="9" borderId="0" xfId="0" applyFill="1" applyAlignment="1">
      <alignment wrapText="1"/>
    </xf>
    <xf numFmtId="0" fontId="0" fillId="10" borderId="0" xfId="0" applyFill="1" applyAlignment="1">
      <alignment wrapText="1"/>
    </xf>
    <xf numFmtId="0" fontId="0" fillId="4" borderId="0" xfId="0" applyFill="1" applyAlignment="1">
      <alignment wrapText="1"/>
    </xf>
    <xf numFmtId="0" fontId="0" fillId="8" borderId="0" xfId="0" applyFill="1" applyAlignment="1">
      <alignment wrapText="1"/>
    </xf>
    <xf numFmtId="0" fontId="0" fillId="11" borderId="0" xfId="0" applyFill="1" applyAlignment="1">
      <alignment wrapText="1"/>
    </xf>
    <xf numFmtId="0" fontId="0" fillId="0" borderId="0" xfId="0" quotePrefix="1"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2F29F-2C84-DF41-B776-057630C8E250}">
  <dimension ref="A1:P18"/>
  <sheetViews>
    <sheetView workbookViewId="0">
      <selection activeCell="A22" sqref="A22"/>
    </sheetView>
  </sheetViews>
  <sheetFormatPr defaultColWidth="11" defaultRowHeight="15.75" x14ac:dyDescent="0.25"/>
  <cols>
    <col min="1" max="1" width="15.375" bestFit="1" customWidth="1"/>
    <col min="10" max="10" width="23.625" customWidth="1"/>
    <col min="11" max="11" width="25.375" customWidth="1"/>
    <col min="12" max="12" width="23.125" customWidth="1"/>
    <col min="13" max="13" width="22.5" customWidth="1"/>
    <col min="14" max="14" width="23.5" customWidth="1"/>
    <col min="15" max="15" width="18.875" customWidth="1"/>
    <col min="16" max="16" width="22.625" customWidth="1"/>
  </cols>
  <sheetData>
    <row r="1" spans="1:16" x14ac:dyDescent="0.25">
      <c r="B1" t="s">
        <v>0</v>
      </c>
      <c r="C1" t="s">
        <v>1</v>
      </c>
      <c r="D1" t="s">
        <v>2</v>
      </c>
      <c r="E1" t="s">
        <v>3</v>
      </c>
      <c r="F1" t="s">
        <v>4</v>
      </c>
      <c r="G1" t="s">
        <v>5</v>
      </c>
      <c r="H1" t="s">
        <v>11</v>
      </c>
    </row>
    <row r="2" spans="1:16" x14ac:dyDescent="0.25">
      <c r="A2" t="s">
        <v>6</v>
      </c>
      <c r="D2" s="3"/>
      <c r="E2" s="3"/>
      <c r="F2" s="3"/>
    </row>
    <row r="3" spans="1:16" x14ac:dyDescent="0.25">
      <c r="A3" t="s">
        <v>7</v>
      </c>
      <c r="C3" s="2"/>
      <c r="D3" s="6"/>
      <c r="G3" s="2"/>
    </row>
    <row r="4" spans="1:16" x14ac:dyDescent="0.25">
      <c r="A4" t="s">
        <v>8</v>
      </c>
      <c r="D4" s="5"/>
      <c r="E4" s="5"/>
      <c r="H4" s="5"/>
    </row>
    <row r="5" spans="1:16" x14ac:dyDescent="0.25">
      <c r="A5" t="s">
        <v>9</v>
      </c>
      <c r="D5" s="4"/>
      <c r="E5" s="4"/>
      <c r="F5" s="4"/>
    </row>
    <row r="6" spans="1:16" x14ac:dyDescent="0.25">
      <c r="A6" t="s">
        <v>10</v>
      </c>
      <c r="B6" s="1"/>
      <c r="C6" s="1"/>
      <c r="D6" s="1"/>
    </row>
    <row r="8" spans="1:16" x14ac:dyDescent="0.25">
      <c r="J8" t="s">
        <v>0</v>
      </c>
      <c r="K8" t="s">
        <v>1</v>
      </c>
      <c r="L8" t="s">
        <v>2</v>
      </c>
      <c r="M8" t="s">
        <v>3</v>
      </c>
      <c r="N8" t="s">
        <v>4</v>
      </c>
      <c r="O8" t="s">
        <v>5</v>
      </c>
      <c r="P8" t="s">
        <v>11</v>
      </c>
    </row>
    <row r="9" spans="1:16" ht="63" x14ac:dyDescent="0.25">
      <c r="J9" s="7" t="s">
        <v>50</v>
      </c>
      <c r="K9" s="7" t="s">
        <v>12</v>
      </c>
      <c r="L9" s="7" t="s">
        <v>13</v>
      </c>
      <c r="M9" s="7" t="s">
        <v>14</v>
      </c>
      <c r="N9" s="7" t="s">
        <v>16</v>
      </c>
      <c r="O9" s="7" t="s">
        <v>15</v>
      </c>
      <c r="P9" s="7" t="s">
        <v>230</v>
      </c>
    </row>
    <row r="13" spans="1:16" ht="47.25" x14ac:dyDescent="0.25">
      <c r="I13" t="s">
        <v>17</v>
      </c>
      <c r="J13" s="7" t="s">
        <v>18</v>
      </c>
      <c r="K13" s="7" t="s">
        <v>19</v>
      </c>
      <c r="L13" s="7" t="s">
        <v>20</v>
      </c>
      <c r="M13" s="7" t="s">
        <v>21</v>
      </c>
      <c r="N13" s="7" t="s">
        <v>22</v>
      </c>
      <c r="O13" s="7"/>
      <c r="P13" s="7"/>
    </row>
    <row r="14" spans="1:16" x14ac:dyDescent="0.25">
      <c r="A14" t="s">
        <v>327</v>
      </c>
      <c r="B14" t="s">
        <v>364</v>
      </c>
    </row>
    <row r="15" spans="1:16" x14ac:dyDescent="0.25">
      <c r="A15" t="s">
        <v>328</v>
      </c>
      <c r="B15" t="s">
        <v>329</v>
      </c>
    </row>
    <row r="16" spans="1:16" x14ac:dyDescent="0.25">
      <c r="A16" t="s">
        <v>358</v>
      </c>
      <c r="B16" t="s">
        <v>357</v>
      </c>
    </row>
    <row r="17" spans="1:2" x14ac:dyDescent="0.25">
      <c r="A17" t="s">
        <v>396</v>
      </c>
      <c r="B17" t="s">
        <v>397</v>
      </c>
    </row>
    <row r="18" spans="1:2" x14ac:dyDescent="0.25">
      <c r="A18" t="s">
        <v>398</v>
      </c>
      <c r="B18" t="s">
        <v>399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73AE2-C6DE-4BB1-909A-4EAC744B5ECB}">
  <dimension ref="A1:H29"/>
  <sheetViews>
    <sheetView zoomScale="115" zoomScaleNormal="115" workbookViewId="0">
      <selection activeCell="A14" sqref="A14"/>
    </sheetView>
  </sheetViews>
  <sheetFormatPr defaultColWidth="8.875" defaultRowHeight="15.75" x14ac:dyDescent="0.25"/>
  <cols>
    <col min="1" max="1" width="34.875" bestFit="1" customWidth="1"/>
    <col min="2" max="2" width="17" style="7" customWidth="1"/>
    <col min="3" max="3" width="14.625" style="7" bestFit="1" customWidth="1"/>
    <col min="4" max="4" width="14.875" style="7" bestFit="1" customWidth="1"/>
    <col min="5" max="5" width="11.625" style="7" customWidth="1"/>
    <col min="6" max="6" width="9" style="7"/>
    <col min="7" max="8" width="14.625" style="7" customWidth="1"/>
  </cols>
  <sheetData>
    <row r="1" spans="1:8" x14ac:dyDescent="0.25">
      <c r="B1" s="7" t="s">
        <v>0</v>
      </c>
      <c r="C1" s="7" t="s">
        <v>1</v>
      </c>
      <c r="D1" s="7" t="s">
        <v>2</v>
      </c>
      <c r="E1" s="7" t="s">
        <v>3</v>
      </c>
      <c r="F1" s="7" t="s">
        <v>4</v>
      </c>
      <c r="G1" s="7" t="s">
        <v>5</v>
      </c>
      <c r="H1" s="7" t="s">
        <v>11</v>
      </c>
    </row>
    <row r="2" spans="1:8" x14ac:dyDescent="0.25">
      <c r="A2" t="s">
        <v>101</v>
      </c>
    </row>
    <row r="3" spans="1:8" ht="110.25" x14ac:dyDescent="0.25">
      <c r="A3" t="s">
        <v>549</v>
      </c>
      <c r="B3" s="7" t="s">
        <v>565</v>
      </c>
      <c r="C3" s="7" t="s">
        <v>343</v>
      </c>
      <c r="D3" s="7" t="s">
        <v>342</v>
      </c>
      <c r="E3" s="7" t="s">
        <v>341</v>
      </c>
      <c r="F3" s="7" t="s">
        <v>340</v>
      </c>
      <c r="G3" s="7" t="s">
        <v>551</v>
      </c>
      <c r="H3" s="7" t="s">
        <v>550</v>
      </c>
    </row>
    <row r="4" spans="1:8" x14ac:dyDescent="0.25">
      <c r="A4" t="s">
        <v>51</v>
      </c>
      <c r="B4" s="7" t="s">
        <v>104</v>
      </c>
      <c r="C4" s="7" t="s">
        <v>103</v>
      </c>
      <c r="D4" s="7" t="s">
        <v>149</v>
      </c>
      <c r="E4" s="7" t="s">
        <v>106</v>
      </c>
      <c r="F4" s="7" t="s">
        <v>107</v>
      </c>
      <c r="G4" s="7" t="s">
        <v>108</v>
      </c>
      <c r="H4" s="7" t="s">
        <v>109</v>
      </c>
    </row>
    <row r="5" spans="1:8" x14ac:dyDescent="0.25">
      <c r="A5" t="s">
        <v>52</v>
      </c>
      <c r="C5" s="7" t="s">
        <v>148</v>
      </c>
      <c r="D5" s="7" t="s">
        <v>105</v>
      </c>
    </row>
    <row r="6" spans="1:8" x14ac:dyDescent="0.25">
      <c r="A6" t="s">
        <v>53</v>
      </c>
    </row>
    <row r="7" spans="1:8" x14ac:dyDescent="0.25">
      <c r="A7" t="s">
        <v>54</v>
      </c>
    </row>
    <row r="8" spans="1:8" x14ac:dyDescent="0.25">
      <c r="A8" t="s">
        <v>55</v>
      </c>
    </row>
    <row r="9" spans="1:8" x14ac:dyDescent="0.25">
      <c r="A9" t="s">
        <v>56</v>
      </c>
    </row>
    <row r="10" spans="1:8" x14ac:dyDescent="0.25">
      <c r="A10" t="s">
        <v>57</v>
      </c>
    </row>
    <row r="11" spans="1:8" x14ac:dyDescent="0.25">
      <c r="A11" t="s">
        <v>95</v>
      </c>
    </row>
    <row r="12" spans="1:8" ht="78.75" x14ac:dyDescent="0.25">
      <c r="A12" t="s">
        <v>544</v>
      </c>
      <c r="B12" s="7" t="s">
        <v>546</v>
      </c>
      <c r="C12" s="7" t="s">
        <v>545</v>
      </c>
      <c r="D12" s="7" t="s">
        <v>548</v>
      </c>
      <c r="E12" s="7" t="s">
        <v>547</v>
      </c>
      <c r="F12" s="7" t="s">
        <v>552</v>
      </c>
      <c r="G12" s="7" t="s">
        <v>564</v>
      </c>
      <c r="H12" s="7" t="s">
        <v>553</v>
      </c>
    </row>
    <row r="13" spans="1:8" x14ac:dyDescent="0.25">
      <c r="A13" t="s">
        <v>586</v>
      </c>
    </row>
    <row r="20" spans="1:8" x14ac:dyDescent="0.25">
      <c r="B20" s="7" t="s">
        <v>6</v>
      </c>
      <c r="C20" s="7" t="s">
        <v>7</v>
      </c>
      <c r="D20" s="7" t="s">
        <v>10</v>
      </c>
      <c r="E20" s="7" t="s">
        <v>8</v>
      </c>
      <c r="F20" s="7" t="s">
        <v>9</v>
      </c>
      <c r="G20" s="7" t="s">
        <v>154</v>
      </c>
    </row>
    <row r="21" spans="1:8" s="7" customFormat="1" ht="80.25" customHeight="1" x14ac:dyDescent="0.25">
      <c r="A21" s="7" t="s">
        <v>100</v>
      </c>
      <c r="B21" s="29" t="s">
        <v>102</v>
      </c>
      <c r="C21" s="29"/>
      <c r="D21" s="29"/>
      <c r="E21" s="29"/>
      <c r="F21" s="29"/>
    </row>
    <row r="22" spans="1:8" ht="94.5" x14ac:dyDescent="0.25">
      <c r="A22" t="s">
        <v>162</v>
      </c>
      <c r="B22" s="7" t="s">
        <v>167</v>
      </c>
      <c r="C22" s="7" t="s">
        <v>251</v>
      </c>
      <c r="D22" s="7" t="s">
        <v>164</v>
      </c>
      <c r="E22" s="7" t="s">
        <v>165</v>
      </c>
      <c r="F22" s="7" t="s">
        <v>168</v>
      </c>
    </row>
    <row r="23" spans="1:8" ht="189" x14ac:dyDescent="0.25">
      <c r="A23" t="s">
        <v>163</v>
      </c>
      <c r="B23" s="7" t="s">
        <v>170</v>
      </c>
      <c r="C23" s="7" t="s">
        <v>179</v>
      </c>
      <c r="D23" s="7" t="s">
        <v>178</v>
      </c>
      <c r="E23" s="7" t="s">
        <v>176</v>
      </c>
      <c r="F23" s="7" t="s">
        <v>177</v>
      </c>
    </row>
    <row r="24" spans="1:8" ht="110.25" x14ac:dyDescent="0.25">
      <c r="A24" t="s">
        <v>171</v>
      </c>
      <c r="B24" s="7" t="s">
        <v>169</v>
      </c>
      <c r="C24" s="7" t="s">
        <v>172</v>
      </c>
      <c r="D24" s="7" t="s">
        <v>175</v>
      </c>
      <c r="E24" s="7" t="s">
        <v>173</v>
      </c>
      <c r="F24" s="7" t="s">
        <v>174</v>
      </c>
    </row>
    <row r="25" spans="1:8" ht="47.25" x14ac:dyDescent="0.25">
      <c r="A25" t="s">
        <v>180</v>
      </c>
      <c r="B25" s="7" t="s">
        <v>212</v>
      </c>
      <c r="C25" s="7" t="s">
        <v>213</v>
      </c>
      <c r="D25" s="7" t="s">
        <v>214</v>
      </c>
      <c r="E25" s="7" t="s">
        <v>215</v>
      </c>
      <c r="F25" s="7" t="s">
        <v>216</v>
      </c>
      <c r="H25" s="7" t="s">
        <v>217</v>
      </c>
    </row>
    <row r="26" spans="1:8" ht="47.25" x14ac:dyDescent="0.25">
      <c r="A26" t="s">
        <v>182</v>
      </c>
      <c r="B26" s="7" t="s">
        <v>220</v>
      </c>
      <c r="C26" s="7" t="s">
        <v>221</v>
      </c>
      <c r="D26" s="7" t="s">
        <v>222</v>
      </c>
      <c r="E26" s="7" t="s">
        <v>278</v>
      </c>
      <c r="F26" s="7" t="s">
        <v>277</v>
      </c>
      <c r="H26" s="7" t="s">
        <v>218</v>
      </c>
    </row>
    <row r="27" spans="1:8" ht="63" x14ac:dyDescent="0.25">
      <c r="A27" t="s">
        <v>181</v>
      </c>
      <c r="B27" s="7" t="s">
        <v>223</v>
      </c>
      <c r="C27" s="7" t="s">
        <v>224</v>
      </c>
      <c r="D27" s="7" t="s">
        <v>225</v>
      </c>
      <c r="E27" s="7" t="s">
        <v>270</v>
      </c>
      <c r="F27" s="7" t="s">
        <v>279</v>
      </c>
      <c r="H27" s="7" t="s">
        <v>219</v>
      </c>
    </row>
    <row r="28" spans="1:8" ht="110.25" x14ac:dyDescent="0.25">
      <c r="A28" t="s">
        <v>226</v>
      </c>
      <c r="B28" s="7" t="s">
        <v>227</v>
      </c>
      <c r="C28" s="7" t="s">
        <v>252</v>
      </c>
      <c r="D28" s="7" t="s">
        <v>228</v>
      </c>
      <c r="E28" s="7" t="s">
        <v>291</v>
      </c>
      <c r="F28" s="7" t="s">
        <v>229</v>
      </c>
      <c r="G28" s="7" t="s">
        <v>238</v>
      </c>
    </row>
    <row r="29" spans="1:8" ht="47.25" x14ac:dyDescent="0.25">
      <c r="A29" t="s">
        <v>239</v>
      </c>
      <c r="B29" s="28" t="s">
        <v>232</v>
      </c>
      <c r="C29" s="7" t="s">
        <v>231</v>
      </c>
      <c r="D29" s="7" t="s">
        <v>235</v>
      </c>
      <c r="E29" s="28" t="s">
        <v>234</v>
      </c>
      <c r="F29" s="7" t="s">
        <v>233</v>
      </c>
    </row>
  </sheetData>
  <mergeCells count="1">
    <mergeCell ref="B21:F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A90A0-4951-4ECF-AE6C-D6938F4AC6B5}">
  <dimension ref="A1:X248"/>
  <sheetViews>
    <sheetView tabSelected="1" zoomScale="70" zoomScaleNormal="70" workbookViewId="0">
      <pane ySplit="1" topLeftCell="A212" activePane="bottomLeft" state="frozen"/>
      <selection pane="bottomLeft" activeCell="F220" sqref="F220"/>
    </sheetView>
  </sheetViews>
  <sheetFormatPr defaultColWidth="8.875" defaultRowHeight="15.75" x14ac:dyDescent="0.25"/>
  <cols>
    <col min="1" max="1" width="23.625" bestFit="1" customWidth="1"/>
    <col min="3" max="3" width="31.625" bestFit="1" customWidth="1"/>
    <col min="6" max="6" width="37" style="7" customWidth="1"/>
    <col min="9" max="9" width="10.625" bestFit="1" customWidth="1"/>
    <col min="13" max="13" width="10.625" bestFit="1" customWidth="1"/>
    <col min="17" max="17" width="12" bestFit="1" customWidth="1"/>
    <col min="23" max="23" width="12.375" customWidth="1"/>
  </cols>
  <sheetData>
    <row r="1" spans="1:24" x14ac:dyDescent="0.25">
      <c r="A1" t="s">
        <v>23</v>
      </c>
      <c r="B1" t="s">
        <v>58</v>
      </c>
      <c r="C1" t="s">
        <v>24</v>
      </c>
      <c r="D1" t="s">
        <v>25</v>
      </c>
      <c r="E1" t="s">
        <v>26</v>
      </c>
      <c r="F1" s="7" t="s">
        <v>27</v>
      </c>
      <c r="G1" t="s">
        <v>91</v>
      </c>
      <c r="H1" t="s">
        <v>115</v>
      </c>
      <c r="I1" t="s">
        <v>116</v>
      </c>
      <c r="J1">
        <f>SUM(L1,N1,P1,R1,T1,V1,X1)</f>
        <v>238</v>
      </c>
      <c r="K1" s="14" t="s">
        <v>118</v>
      </c>
      <c r="L1" s="15">
        <f>COUNTIF($H:$H,"White")</f>
        <v>41</v>
      </c>
      <c r="M1" s="15" t="s">
        <v>119</v>
      </c>
      <c r="N1" s="15">
        <f>COUNTIF($H:$H,"Black")</f>
        <v>41</v>
      </c>
      <c r="O1" s="15" t="s">
        <v>120</v>
      </c>
      <c r="P1" s="15">
        <f>COUNTIF($H:$H,"Blue")</f>
        <v>41</v>
      </c>
      <c r="Q1" s="15" t="s">
        <v>121</v>
      </c>
      <c r="R1" s="15">
        <f>COUNTIF($H:$H,"Red")</f>
        <v>41</v>
      </c>
      <c r="S1" s="15" t="s">
        <v>122</v>
      </c>
      <c r="T1" s="15">
        <f>COUNTIF($H:$H,"Green")</f>
        <v>41</v>
      </c>
      <c r="U1" s="15" t="s">
        <v>123</v>
      </c>
      <c r="V1" s="15">
        <f>COUNTIF($H:$H,"Gold")</f>
        <v>14</v>
      </c>
      <c r="W1" s="15" t="s">
        <v>124</v>
      </c>
      <c r="X1" s="16">
        <f>COUNTIF($H:$H,"Colorless")</f>
        <v>19</v>
      </c>
    </row>
    <row r="2" spans="1:24" x14ac:dyDescent="0.25">
      <c r="K2" s="17" t="s">
        <v>1</v>
      </c>
      <c r="L2">
        <f>COUNTIF($I:$I,K2)</f>
        <v>29</v>
      </c>
      <c r="M2" t="s">
        <v>0</v>
      </c>
      <c r="N2">
        <f>COUNTIF($I:$I,M2)</f>
        <v>28</v>
      </c>
      <c r="O2" t="s">
        <v>3</v>
      </c>
      <c r="P2">
        <f>COUNTIF($I:$I,O2)</f>
        <v>31</v>
      </c>
      <c r="Q2" t="s">
        <v>147</v>
      </c>
      <c r="R2">
        <f>COUNTIF($I:$I,Q2)</f>
        <v>43</v>
      </c>
      <c r="S2" t="s">
        <v>4</v>
      </c>
      <c r="T2">
        <f>COUNTIF($I:$I,S2)</f>
        <v>27</v>
      </c>
      <c r="U2" t="s">
        <v>11</v>
      </c>
      <c r="V2">
        <f>COUNTIF($I:$I,U2)</f>
        <v>28</v>
      </c>
      <c r="W2" t="s">
        <v>5</v>
      </c>
      <c r="X2" s="18">
        <f>COUNTIF($I:$I,W2)</f>
        <v>26</v>
      </c>
    </row>
    <row r="3" spans="1:24" ht="16.5" thickBot="1" x14ac:dyDescent="0.3">
      <c r="A3" s="9" t="s">
        <v>98</v>
      </c>
      <c r="B3" s="1"/>
      <c r="C3" s="1"/>
      <c r="D3" s="1"/>
      <c r="E3" s="1"/>
      <c r="F3" s="8"/>
      <c r="K3" s="19" t="s">
        <v>92</v>
      </c>
      <c r="L3" s="20">
        <f>COUNTIF($G:$G,K3)</f>
        <v>109</v>
      </c>
      <c r="M3" s="20" t="s">
        <v>93</v>
      </c>
      <c r="N3" s="20">
        <f>COUNTIF($G:$G,M3)</f>
        <v>69</v>
      </c>
      <c r="O3" s="20" t="s">
        <v>94</v>
      </c>
      <c r="P3" s="20">
        <f>COUNTIF($G:$G,O3)</f>
        <v>60</v>
      </c>
      <c r="Q3" s="20"/>
      <c r="R3" s="20"/>
      <c r="S3" s="20"/>
      <c r="T3" s="20"/>
      <c r="U3" s="20"/>
      <c r="V3" s="20"/>
      <c r="W3" s="20"/>
      <c r="X3" s="21"/>
    </row>
    <row r="4" spans="1:24" ht="32.25" thickBot="1" x14ac:dyDescent="0.3">
      <c r="A4" s="9" t="s">
        <v>243</v>
      </c>
      <c r="B4" t="s">
        <v>41</v>
      </c>
      <c r="C4" t="s">
        <v>241</v>
      </c>
      <c r="D4">
        <v>1</v>
      </c>
      <c r="E4">
        <v>1</v>
      </c>
      <c r="F4" s="7" t="s">
        <v>242</v>
      </c>
      <c r="G4" t="s">
        <v>92</v>
      </c>
      <c r="H4" t="s">
        <v>10</v>
      </c>
      <c r="I4" t="s">
        <v>147</v>
      </c>
      <c r="K4" s="19" t="s">
        <v>236</v>
      </c>
      <c r="L4" s="20">
        <f>COUNTIF($C:$C,"*Creature*")</f>
        <v>150</v>
      </c>
      <c r="M4" s="19" t="s">
        <v>150</v>
      </c>
      <c r="N4" s="20">
        <f>COUNTIF($C:$C,"*Instant*")</f>
        <v>27</v>
      </c>
      <c r="O4" s="19" t="s">
        <v>208</v>
      </c>
      <c r="P4" s="20">
        <f>COUNTIF($C:$C,"*Sorcery*")</f>
        <v>23</v>
      </c>
      <c r="Q4" s="19" t="s">
        <v>183</v>
      </c>
      <c r="R4" s="20">
        <f>COUNTIF($C:$C,"*Enchantment*")</f>
        <v>24</v>
      </c>
      <c r="S4" s="19" t="s">
        <v>237</v>
      </c>
      <c r="T4" s="20">
        <f>COUNTIF($C:$C,"*Artifact*")</f>
        <v>12</v>
      </c>
      <c r="U4" s="19" t="s">
        <v>152</v>
      </c>
      <c r="V4" s="20">
        <f>COUNTIF($C:$C,"*Land*")</f>
        <v>4</v>
      </c>
      <c r="W4" s="19"/>
      <c r="X4" s="20"/>
    </row>
    <row r="5" spans="1:24" x14ac:dyDescent="0.25">
      <c r="A5" t="s">
        <v>69</v>
      </c>
      <c r="B5" t="s">
        <v>35</v>
      </c>
      <c r="C5" t="s">
        <v>60</v>
      </c>
      <c r="D5">
        <v>1</v>
      </c>
      <c r="E5">
        <v>1</v>
      </c>
      <c r="F5" s="7" t="s">
        <v>70</v>
      </c>
      <c r="G5" t="s">
        <v>92</v>
      </c>
      <c r="H5" t="s">
        <v>10</v>
      </c>
      <c r="I5" t="s">
        <v>1</v>
      </c>
    </row>
    <row r="6" spans="1:24" x14ac:dyDescent="0.25">
      <c r="A6" t="s">
        <v>74</v>
      </c>
      <c r="B6" t="s">
        <v>96</v>
      </c>
      <c r="C6" t="s">
        <v>60</v>
      </c>
      <c r="D6">
        <v>0</v>
      </c>
      <c r="E6">
        <v>0</v>
      </c>
      <c r="F6" s="7" t="s">
        <v>90</v>
      </c>
      <c r="G6" t="s">
        <v>92</v>
      </c>
      <c r="H6" t="s">
        <v>10</v>
      </c>
      <c r="I6" t="s">
        <v>1</v>
      </c>
    </row>
    <row r="7" spans="1:24" x14ac:dyDescent="0.25">
      <c r="A7" t="s">
        <v>77</v>
      </c>
      <c r="B7" t="s">
        <v>35</v>
      </c>
      <c r="C7" t="s">
        <v>60</v>
      </c>
      <c r="D7">
        <v>3</v>
      </c>
      <c r="E7">
        <v>1</v>
      </c>
      <c r="F7" s="7" t="s">
        <v>32</v>
      </c>
      <c r="G7" t="s">
        <v>92</v>
      </c>
      <c r="H7" t="s">
        <v>10</v>
      </c>
      <c r="I7" t="s">
        <v>1</v>
      </c>
    </row>
    <row r="8" spans="1:24" x14ac:dyDescent="0.25">
      <c r="A8" t="s">
        <v>81</v>
      </c>
      <c r="B8" t="s">
        <v>46</v>
      </c>
      <c r="C8" t="s">
        <v>60</v>
      </c>
      <c r="D8">
        <v>3</v>
      </c>
      <c r="E8">
        <v>3</v>
      </c>
      <c r="F8" s="7" t="s">
        <v>29</v>
      </c>
      <c r="G8" t="s">
        <v>92</v>
      </c>
      <c r="H8" t="s">
        <v>10</v>
      </c>
      <c r="I8" t="s">
        <v>1</v>
      </c>
    </row>
    <row r="9" spans="1:24" x14ac:dyDescent="0.25">
      <c r="A9" t="s">
        <v>125</v>
      </c>
      <c r="B9" t="s">
        <v>41</v>
      </c>
      <c r="C9" t="s">
        <v>126</v>
      </c>
      <c r="D9">
        <v>1</v>
      </c>
      <c r="E9">
        <v>1</v>
      </c>
      <c r="F9" s="7" t="s">
        <v>127</v>
      </c>
      <c r="G9" t="s">
        <v>92</v>
      </c>
      <c r="H9" t="s">
        <v>10</v>
      </c>
      <c r="I9" t="s">
        <v>0</v>
      </c>
    </row>
    <row r="10" spans="1:24" x14ac:dyDescent="0.25">
      <c r="A10" t="s">
        <v>303</v>
      </c>
      <c r="B10" t="s">
        <v>41</v>
      </c>
      <c r="C10" t="s">
        <v>126</v>
      </c>
      <c r="D10">
        <v>2</v>
      </c>
      <c r="E10">
        <v>1</v>
      </c>
      <c r="F10" s="7" t="s">
        <v>322</v>
      </c>
      <c r="G10" t="s">
        <v>92</v>
      </c>
      <c r="H10" t="s">
        <v>10</v>
      </c>
      <c r="I10" t="s">
        <v>0</v>
      </c>
    </row>
    <row r="11" spans="1:24" x14ac:dyDescent="0.25">
      <c r="A11" t="s">
        <v>675</v>
      </c>
      <c r="B11" t="s">
        <v>35</v>
      </c>
      <c r="C11" t="s">
        <v>241</v>
      </c>
      <c r="D11">
        <v>2</v>
      </c>
      <c r="E11">
        <v>2</v>
      </c>
      <c r="F11" s="7" t="s">
        <v>680</v>
      </c>
      <c r="G11" t="s">
        <v>92</v>
      </c>
      <c r="H11" t="s">
        <v>10</v>
      </c>
      <c r="I11" t="s">
        <v>147</v>
      </c>
    </row>
    <row r="12" spans="1:24" x14ac:dyDescent="0.25">
      <c r="A12" t="s">
        <v>128</v>
      </c>
      <c r="B12" t="s">
        <v>30</v>
      </c>
      <c r="C12" t="s">
        <v>131</v>
      </c>
      <c r="D12">
        <v>3</v>
      </c>
      <c r="E12">
        <v>3</v>
      </c>
      <c r="G12" t="s">
        <v>92</v>
      </c>
      <c r="H12" t="s">
        <v>10</v>
      </c>
      <c r="I12" t="s">
        <v>0</v>
      </c>
    </row>
    <row r="13" spans="1:24" x14ac:dyDescent="0.25">
      <c r="A13" t="s">
        <v>133</v>
      </c>
      <c r="B13" t="s">
        <v>129</v>
      </c>
      <c r="C13" t="s">
        <v>131</v>
      </c>
      <c r="D13">
        <v>3</v>
      </c>
      <c r="E13">
        <v>3</v>
      </c>
      <c r="F13" s="7" t="s">
        <v>322</v>
      </c>
      <c r="G13" t="s">
        <v>92</v>
      </c>
      <c r="H13" t="s">
        <v>10</v>
      </c>
      <c r="I13" t="s">
        <v>0</v>
      </c>
    </row>
    <row r="14" spans="1:24" x14ac:dyDescent="0.25">
      <c r="A14" t="s">
        <v>132</v>
      </c>
      <c r="B14" t="s">
        <v>129</v>
      </c>
      <c r="C14" t="s">
        <v>131</v>
      </c>
      <c r="D14">
        <v>3</v>
      </c>
      <c r="E14">
        <v>3</v>
      </c>
      <c r="F14" s="7" t="s">
        <v>127</v>
      </c>
      <c r="G14" t="s">
        <v>92</v>
      </c>
      <c r="H14" t="s">
        <v>10</v>
      </c>
      <c r="I14" t="s">
        <v>0</v>
      </c>
    </row>
    <row r="15" spans="1:24" x14ac:dyDescent="0.25">
      <c r="A15" t="s">
        <v>261</v>
      </c>
      <c r="B15" t="s">
        <v>35</v>
      </c>
      <c r="C15" t="s">
        <v>150</v>
      </c>
      <c r="F15" s="7" t="s">
        <v>262</v>
      </c>
      <c r="G15" t="s">
        <v>92</v>
      </c>
      <c r="H15" t="s">
        <v>10</v>
      </c>
      <c r="I15" t="s">
        <v>263</v>
      </c>
    </row>
    <row r="16" spans="1:24" x14ac:dyDescent="0.25">
      <c r="A16" t="s">
        <v>136</v>
      </c>
      <c r="B16" t="s">
        <v>35</v>
      </c>
      <c r="C16" t="s">
        <v>137</v>
      </c>
      <c r="D16">
        <v>2</v>
      </c>
      <c r="E16">
        <v>2</v>
      </c>
      <c r="G16" t="s">
        <v>92</v>
      </c>
      <c r="H16" t="s">
        <v>10</v>
      </c>
      <c r="I16" t="s">
        <v>0</v>
      </c>
    </row>
    <row r="17" spans="1:9" x14ac:dyDescent="0.25">
      <c r="A17" t="s">
        <v>617</v>
      </c>
      <c r="B17" t="s">
        <v>35</v>
      </c>
      <c r="C17" t="s">
        <v>131</v>
      </c>
      <c r="D17">
        <v>2</v>
      </c>
      <c r="E17">
        <v>2</v>
      </c>
      <c r="F17" s="7" t="s">
        <v>127</v>
      </c>
      <c r="G17" t="s">
        <v>92</v>
      </c>
      <c r="H17" t="s">
        <v>10</v>
      </c>
      <c r="I17" t="s">
        <v>0</v>
      </c>
    </row>
    <row r="18" spans="1:9" ht="47.25" x14ac:dyDescent="0.25">
      <c r="A18" t="s">
        <v>619</v>
      </c>
      <c r="B18" t="s">
        <v>30</v>
      </c>
      <c r="C18" t="s">
        <v>150</v>
      </c>
      <c r="F18" s="7" t="s">
        <v>618</v>
      </c>
      <c r="G18" t="s">
        <v>92</v>
      </c>
      <c r="H18" t="s">
        <v>10</v>
      </c>
      <c r="I18" t="s">
        <v>0</v>
      </c>
    </row>
    <row r="19" spans="1:9" ht="78.75" x14ac:dyDescent="0.25">
      <c r="A19" t="s">
        <v>615</v>
      </c>
      <c r="B19" t="s">
        <v>46</v>
      </c>
      <c r="C19" t="s">
        <v>150</v>
      </c>
      <c r="F19" s="7" t="s">
        <v>616</v>
      </c>
      <c r="G19" t="s">
        <v>92</v>
      </c>
      <c r="H19" t="s">
        <v>10</v>
      </c>
      <c r="I19" t="s">
        <v>0</v>
      </c>
    </row>
    <row r="20" spans="1:9" x14ac:dyDescent="0.25">
      <c r="A20" t="s">
        <v>187</v>
      </c>
      <c r="B20" t="s">
        <v>41</v>
      </c>
      <c r="C20" t="s">
        <v>183</v>
      </c>
      <c r="F20" s="7" t="s">
        <v>164</v>
      </c>
      <c r="G20" t="s">
        <v>92</v>
      </c>
      <c r="H20" t="s">
        <v>10</v>
      </c>
      <c r="I20" t="s">
        <v>147</v>
      </c>
    </row>
    <row r="21" spans="1:9" x14ac:dyDescent="0.25">
      <c r="A21" t="s">
        <v>301</v>
      </c>
      <c r="B21" t="s">
        <v>41</v>
      </c>
      <c r="C21" t="s">
        <v>150</v>
      </c>
      <c r="F21" s="7" t="s">
        <v>302</v>
      </c>
      <c r="G21" t="s">
        <v>93</v>
      </c>
      <c r="H21" t="s">
        <v>10</v>
      </c>
      <c r="I21" t="s">
        <v>3</v>
      </c>
    </row>
    <row r="22" spans="1:9" x14ac:dyDescent="0.25">
      <c r="A22" t="s">
        <v>589</v>
      </c>
      <c r="B22" t="s">
        <v>41</v>
      </c>
      <c r="C22" t="s">
        <v>126</v>
      </c>
      <c r="D22">
        <v>1</v>
      </c>
      <c r="E22">
        <v>1</v>
      </c>
      <c r="F22" s="7" t="s">
        <v>590</v>
      </c>
      <c r="G22" t="s">
        <v>93</v>
      </c>
      <c r="H22" t="s">
        <v>10</v>
      </c>
      <c r="I22" t="s">
        <v>0</v>
      </c>
    </row>
    <row r="23" spans="1:9" ht="31.5" x14ac:dyDescent="0.25">
      <c r="A23" t="s">
        <v>587</v>
      </c>
      <c r="B23" t="s">
        <v>41</v>
      </c>
      <c r="C23" t="s">
        <v>60</v>
      </c>
      <c r="D23">
        <v>1</v>
      </c>
      <c r="E23">
        <v>1</v>
      </c>
      <c r="F23" s="7" t="s">
        <v>588</v>
      </c>
      <c r="G23" t="s">
        <v>93</v>
      </c>
      <c r="H23" t="s">
        <v>10</v>
      </c>
      <c r="I23" t="s">
        <v>1</v>
      </c>
    </row>
    <row r="24" spans="1:9" ht="47.25" x14ac:dyDescent="0.25">
      <c r="A24" t="s">
        <v>134</v>
      </c>
      <c r="B24" t="s">
        <v>35</v>
      </c>
      <c r="C24" t="s">
        <v>131</v>
      </c>
      <c r="D24">
        <v>2</v>
      </c>
      <c r="E24">
        <v>2</v>
      </c>
      <c r="F24" s="7" t="s">
        <v>135</v>
      </c>
      <c r="G24" t="s">
        <v>93</v>
      </c>
      <c r="H24" t="s">
        <v>10</v>
      </c>
      <c r="I24" t="s">
        <v>0</v>
      </c>
    </row>
    <row r="25" spans="1:9" x14ac:dyDescent="0.25">
      <c r="A25" t="s">
        <v>246</v>
      </c>
      <c r="B25" t="s">
        <v>41</v>
      </c>
      <c r="C25" t="s">
        <v>241</v>
      </c>
      <c r="D25">
        <v>1</v>
      </c>
      <c r="E25">
        <v>1</v>
      </c>
      <c r="F25" s="7" t="s">
        <v>250</v>
      </c>
      <c r="G25" t="s">
        <v>93</v>
      </c>
      <c r="H25" t="s">
        <v>10</v>
      </c>
      <c r="I25" t="s">
        <v>147</v>
      </c>
    </row>
    <row r="26" spans="1:9" x14ac:dyDescent="0.25">
      <c r="A26" t="s">
        <v>386</v>
      </c>
      <c r="B26" t="s">
        <v>30</v>
      </c>
      <c r="C26" t="s">
        <v>131</v>
      </c>
      <c r="D26">
        <v>2</v>
      </c>
      <c r="E26">
        <v>2</v>
      </c>
      <c r="F26" s="7" t="s">
        <v>387</v>
      </c>
      <c r="G26" t="s">
        <v>93</v>
      </c>
      <c r="H26" t="s">
        <v>10</v>
      </c>
      <c r="I26" t="s">
        <v>0</v>
      </c>
    </row>
    <row r="27" spans="1:9" ht="47.25" x14ac:dyDescent="0.25">
      <c r="A27" t="s">
        <v>79</v>
      </c>
      <c r="B27" t="s">
        <v>30</v>
      </c>
      <c r="C27" t="s">
        <v>60</v>
      </c>
      <c r="D27">
        <v>2</v>
      </c>
      <c r="E27">
        <v>2</v>
      </c>
      <c r="F27" s="7" t="s">
        <v>80</v>
      </c>
      <c r="G27" t="s">
        <v>93</v>
      </c>
      <c r="H27" t="s">
        <v>10</v>
      </c>
      <c r="I27" t="s">
        <v>1</v>
      </c>
    </row>
    <row r="28" spans="1:9" x14ac:dyDescent="0.25">
      <c r="A28" t="s">
        <v>466</v>
      </c>
      <c r="B28" t="s">
        <v>41</v>
      </c>
      <c r="C28" t="s">
        <v>410</v>
      </c>
      <c r="D28">
        <v>1</v>
      </c>
      <c r="E28">
        <v>1</v>
      </c>
      <c r="F28" s="7" t="s">
        <v>467</v>
      </c>
      <c r="G28" t="s">
        <v>93</v>
      </c>
      <c r="H28" t="s">
        <v>10</v>
      </c>
      <c r="I28" t="s">
        <v>3</v>
      </c>
    </row>
    <row r="29" spans="1:9" x14ac:dyDescent="0.25">
      <c r="A29" t="s">
        <v>155</v>
      </c>
      <c r="B29" t="s">
        <v>156</v>
      </c>
      <c r="C29" t="s">
        <v>131</v>
      </c>
      <c r="D29">
        <v>2</v>
      </c>
      <c r="E29">
        <v>2</v>
      </c>
      <c r="F29" s="7" t="s">
        <v>130</v>
      </c>
      <c r="G29" t="s">
        <v>93</v>
      </c>
      <c r="H29" t="s">
        <v>10</v>
      </c>
      <c r="I29" t="s">
        <v>0</v>
      </c>
    </row>
    <row r="30" spans="1:9" x14ac:dyDescent="0.25">
      <c r="A30" t="s">
        <v>144</v>
      </c>
      <c r="B30" t="s">
        <v>46</v>
      </c>
      <c r="C30" t="s">
        <v>131</v>
      </c>
      <c r="D30">
        <v>2</v>
      </c>
      <c r="E30">
        <v>2</v>
      </c>
      <c r="F30" s="7" t="s">
        <v>452</v>
      </c>
      <c r="G30" t="s">
        <v>93</v>
      </c>
      <c r="H30" t="s">
        <v>10</v>
      </c>
      <c r="I30" t="s">
        <v>0</v>
      </c>
    </row>
    <row r="31" spans="1:9" x14ac:dyDescent="0.25">
      <c r="A31" t="s">
        <v>146</v>
      </c>
      <c r="B31" t="s">
        <v>42</v>
      </c>
      <c r="C31" t="s">
        <v>131</v>
      </c>
      <c r="D31">
        <v>5</v>
      </c>
      <c r="E31">
        <v>5</v>
      </c>
      <c r="F31" s="7" t="s">
        <v>453</v>
      </c>
      <c r="G31" t="s">
        <v>93</v>
      </c>
      <c r="H31" t="s">
        <v>10</v>
      </c>
      <c r="I31" t="s">
        <v>0</v>
      </c>
    </row>
    <row r="32" spans="1:9" ht="78.75" x14ac:dyDescent="0.25">
      <c r="A32" t="s">
        <v>186</v>
      </c>
      <c r="B32" t="s">
        <v>30</v>
      </c>
      <c r="C32" t="s">
        <v>183</v>
      </c>
      <c r="F32" s="7" t="s">
        <v>178</v>
      </c>
      <c r="G32" t="s">
        <v>93</v>
      </c>
      <c r="H32" t="s">
        <v>10</v>
      </c>
      <c r="I32" t="s">
        <v>147</v>
      </c>
    </row>
    <row r="33" spans="1:9" ht="31.5" x14ac:dyDescent="0.25">
      <c r="A33" t="s">
        <v>375</v>
      </c>
      <c r="B33" t="s">
        <v>376</v>
      </c>
      <c r="C33" t="s">
        <v>126</v>
      </c>
      <c r="D33">
        <v>6</v>
      </c>
      <c r="E33">
        <v>6</v>
      </c>
      <c r="F33" s="7" t="s">
        <v>377</v>
      </c>
      <c r="G33" t="s">
        <v>93</v>
      </c>
      <c r="H33" t="s">
        <v>10</v>
      </c>
      <c r="I33" t="s">
        <v>0</v>
      </c>
    </row>
    <row r="34" spans="1:9" ht="63" x14ac:dyDescent="0.25">
      <c r="A34" t="s">
        <v>148</v>
      </c>
      <c r="B34" t="s">
        <v>30</v>
      </c>
      <c r="C34" t="s">
        <v>210</v>
      </c>
      <c r="F34" s="7" t="s">
        <v>211</v>
      </c>
      <c r="G34" t="s">
        <v>93</v>
      </c>
      <c r="H34" t="s">
        <v>10</v>
      </c>
    </row>
    <row r="35" spans="1:9" x14ac:dyDescent="0.25">
      <c r="A35" t="s">
        <v>185</v>
      </c>
      <c r="B35" t="s">
        <v>184</v>
      </c>
      <c r="C35" t="s">
        <v>183</v>
      </c>
      <c r="F35" s="7" t="s">
        <v>175</v>
      </c>
      <c r="G35" t="s">
        <v>94</v>
      </c>
      <c r="H35" t="s">
        <v>10</v>
      </c>
      <c r="I35" t="s">
        <v>147</v>
      </c>
    </row>
    <row r="36" spans="1:9" ht="31.5" x14ac:dyDescent="0.25">
      <c r="A36" t="s">
        <v>613</v>
      </c>
      <c r="B36" t="s">
        <v>35</v>
      </c>
      <c r="C36" t="s">
        <v>126</v>
      </c>
      <c r="D36">
        <v>2</v>
      </c>
      <c r="E36">
        <v>2</v>
      </c>
      <c r="F36" s="7" t="s">
        <v>614</v>
      </c>
      <c r="G36" t="s">
        <v>94</v>
      </c>
      <c r="H36" t="s">
        <v>10</v>
      </c>
      <c r="I36" t="s">
        <v>0</v>
      </c>
    </row>
    <row r="37" spans="1:9" ht="47.25" x14ac:dyDescent="0.25">
      <c r="A37" t="s">
        <v>290</v>
      </c>
      <c r="B37" t="s">
        <v>30</v>
      </c>
      <c r="C37" t="s">
        <v>208</v>
      </c>
      <c r="F37" s="7" t="s">
        <v>612</v>
      </c>
      <c r="G37" t="s">
        <v>94</v>
      </c>
      <c r="H37" t="s">
        <v>10</v>
      </c>
      <c r="I37" t="s">
        <v>0</v>
      </c>
    </row>
    <row r="38" spans="1:9" ht="110.25" x14ac:dyDescent="0.25">
      <c r="A38" t="s">
        <v>142</v>
      </c>
      <c r="B38" t="s">
        <v>30</v>
      </c>
      <c r="C38" t="s">
        <v>131</v>
      </c>
      <c r="D38">
        <v>3</v>
      </c>
      <c r="E38">
        <v>3</v>
      </c>
      <c r="F38" s="7" t="s">
        <v>143</v>
      </c>
      <c r="G38" t="s">
        <v>94</v>
      </c>
      <c r="H38" t="s">
        <v>10</v>
      </c>
      <c r="I38" t="s">
        <v>0</v>
      </c>
    </row>
    <row r="39" spans="1:9" x14ac:dyDescent="0.25">
      <c r="A39" t="s">
        <v>450</v>
      </c>
      <c r="B39" t="s">
        <v>184</v>
      </c>
      <c r="C39" t="s">
        <v>183</v>
      </c>
      <c r="F39" s="7" t="s">
        <v>451</v>
      </c>
      <c r="G39" t="s">
        <v>94</v>
      </c>
      <c r="H39" t="s">
        <v>10</v>
      </c>
      <c r="I39" t="s">
        <v>0</v>
      </c>
    </row>
    <row r="40" spans="1:9" x14ac:dyDescent="0.25">
      <c r="A40" t="s">
        <v>140</v>
      </c>
      <c r="B40" t="s">
        <v>141</v>
      </c>
      <c r="C40" t="s">
        <v>131</v>
      </c>
      <c r="D40">
        <v>4</v>
      </c>
      <c r="E40">
        <v>4</v>
      </c>
      <c r="F40" s="7" t="s">
        <v>130</v>
      </c>
      <c r="G40" t="s">
        <v>94</v>
      </c>
      <c r="H40" t="s">
        <v>10</v>
      </c>
      <c r="I40" t="s">
        <v>0</v>
      </c>
    </row>
    <row r="41" spans="1:9" ht="63" x14ac:dyDescent="0.25">
      <c r="A41" t="s">
        <v>566</v>
      </c>
      <c r="B41" t="s">
        <v>247</v>
      </c>
      <c r="C41" t="s">
        <v>567</v>
      </c>
      <c r="D41">
        <v>4</v>
      </c>
      <c r="E41">
        <v>4</v>
      </c>
      <c r="F41" s="7" t="s">
        <v>568</v>
      </c>
      <c r="G41" t="s">
        <v>94</v>
      </c>
      <c r="H41" t="s">
        <v>10</v>
      </c>
      <c r="I41" t="s">
        <v>0</v>
      </c>
    </row>
    <row r="42" spans="1:9" ht="63" x14ac:dyDescent="0.25">
      <c r="A42" t="s">
        <v>138</v>
      </c>
      <c r="B42" t="s">
        <v>30</v>
      </c>
      <c r="C42" t="s">
        <v>139</v>
      </c>
      <c r="D42">
        <v>1</v>
      </c>
      <c r="E42">
        <v>3</v>
      </c>
      <c r="F42" s="7" t="s">
        <v>145</v>
      </c>
      <c r="G42" t="s">
        <v>94</v>
      </c>
      <c r="H42" t="s">
        <v>10</v>
      </c>
      <c r="I42" t="s">
        <v>0</v>
      </c>
    </row>
    <row r="43" spans="1:9" x14ac:dyDescent="0.25">
      <c r="A43" t="s">
        <v>249</v>
      </c>
      <c r="B43" t="s">
        <v>247</v>
      </c>
      <c r="C43" t="s">
        <v>241</v>
      </c>
      <c r="D43">
        <v>3</v>
      </c>
      <c r="E43">
        <v>3</v>
      </c>
      <c r="F43" s="7" t="s">
        <v>248</v>
      </c>
      <c r="G43" t="s">
        <v>94</v>
      </c>
      <c r="H43" t="s">
        <v>10</v>
      </c>
      <c r="I43" t="s">
        <v>147</v>
      </c>
    </row>
    <row r="44" spans="1:9" x14ac:dyDescent="0.25">
      <c r="A44" t="s">
        <v>62</v>
      </c>
      <c r="B44" t="s">
        <v>30</v>
      </c>
      <c r="C44" t="s">
        <v>60</v>
      </c>
      <c r="D44">
        <v>2</v>
      </c>
      <c r="E44">
        <v>2</v>
      </c>
      <c r="F44" s="7" t="s">
        <v>63</v>
      </c>
      <c r="G44" t="s">
        <v>94</v>
      </c>
      <c r="H44" t="s">
        <v>10</v>
      </c>
      <c r="I44" t="s">
        <v>1</v>
      </c>
    </row>
    <row r="45" spans="1:9" x14ac:dyDescent="0.25">
      <c r="A45" t="s">
        <v>99</v>
      </c>
      <c r="B45" s="2"/>
      <c r="C45" s="2"/>
      <c r="D45" s="2"/>
      <c r="E45" s="2"/>
      <c r="F45" s="22"/>
    </row>
    <row r="46" spans="1:9" ht="31.5" x14ac:dyDescent="0.25">
      <c r="A46" t="s">
        <v>244</v>
      </c>
      <c r="B46" t="s">
        <v>201</v>
      </c>
      <c r="C46" t="s">
        <v>241</v>
      </c>
      <c r="D46">
        <v>2</v>
      </c>
      <c r="E46">
        <v>2</v>
      </c>
      <c r="F46" s="7" t="s">
        <v>245</v>
      </c>
      <c r="G46" t="s">
        <v>92</v>
      </c>
      <c r="H46" t="s">
        <v>7</v>
      </c>
      <c r="I46" t="s">
        <v>147</v>
      </c>
    </row>
    <row r="47" spans="1:9" ht="47.25" x14ac:dyDescent="0.25">
      <c r="A47" t="s">
        <v>506</v>
      </c>
      <c r="B47" t="s">
        <v>159</v>
      </c>
      <c r="C47" t="s">
        <v>460</v>
      </c>
      <c r="D47">
        <v>2</v>
      </c>
      <c r="E47">
        <v>2</v>
      </c>
      <c r="F47" s="7" t="s">
        <v>507</v>
      </c>
      <c r="G47" t="s">
        <v>92</v>
      </c>
      <c r="H47" t="s">
        <v>7</v>
      </c>
      <c r="I47" t="s">
        <v>5</v>
      </c>
    </row>
    <row r="48" spans="1:9" x14ac:dyDescent="0.25">
      <c r="A48" t="s">
        <v>463</v>
      </c>
      <c r="B48" t="s">
        <v>201</v>
      </c>
      <c r="C48" t="s">
        <v>460</v>
      </c>
      <c r="D48">
        <v>0</v>
      </c>
      <c r="E48">
        <v>2</v>
      </c>
      <c r="F48" s="7" t="s">
        <v>462</v>
      </c>
      <c r="G48" t="s">
        <v>92</v>
      </c>
      <c r="H48" t="s">
        <v>7</v>
      </c>
      <c r="I48" t="s">
        <v>5</v>
      </c>
    </row>
    <row r="49" spans="1:9" x14ac:dyDescent="0.25">
      <c r="A49" t="s">
        <v>59</v>
      </c>
      <c r="B49" t="s">
        <v>201</v>
      </c>
      <c r="C49" t="s">
        <v>60</v>
      </c>
      <c r="D49">
        <v>1</v>
      </c>
      <c r="E49">
        <v>1</v>
      </c>
      <c r="F49" s="7" t="s">
        <v>29</v>
      </c>
      <c r="G49" t="s">
        <v>92</v>
      </c>
      <c r="H49" t="s">
        <v>7</v>
      </c>
      <c r="I49" t="s">
        <v>1</v>
      </c>
    </row>
    <row r="50" spans="1:9" x14ac:dyDescent="0.25">
      <c r="A50" t="s">
        <v>676</v>
      </c>
      <c r="B50" t="s">
        <v>159</v>
      </c>
      <c r="C50" t="s">
        <v>241</v>
      </c>
      <c r="D50">
        <v>2</v>
      </c>
      <c r="E50">
        <v>2</v>
      </c>
      <c r="F50" s="7" t="s">
        <v>677</v>
      </c>
      <c r="G50" t="s">
        <v>92</v>
      </c>
      <c r="H50" t="s">
        <v>7</v>
      </c>
      <c r="I50" t="s">
        <v>147</v>
      </c>
    </row>
    <row r="51" spans="1:9" ht="31.5" x14ac:dyDescent="0.25">
      <c r="A51" t="s">
        <v>620</v>
      </c>
      <c r="B51" t="s">
        <v>201</v>
      </c>
      <c r="C51" t="s">
        <v>460</v>
      </c>
      <c r="D51">
        <v>0</v>
      </c>
      <c r="E51">
        <v>0</v>
      </c>
      <c r="F51" s="7" t="s">
        <v>621</v>
      </c>
      <c r="G51" t="s">
        <v>92</v>
      </c>
      <c r="H51" t="s">
        <v>7</v>
      </c>
      <c r="I51" t="s">
        <v>5</v>
      </c>
    </row>
    <row r="52" spans="1:9" x14ac:dyDescent="0.25">
      <c r="A52" t="s">
        <v>622</v>
      </c>
      <c r="B52" t="s">
        <v>31</v>
      </c>
      <c r="C52" t="s">
        <v>512</v>
      </c>
      <c r="D52">
        <v>4</v>
      </c>
      <c r="E52">
        <v>3</v>
      </c>
      <c r="F52" s="7" t="s">
        <v>623</v>
      </c>
      <c r="G52" t="s">
        <v>92</v>
      </c>
      <c r="H52" t="s">
        <v>7</v>
      </c>
      <c r="I52" t="s">
        <v>5</v>
      </c>
    </row>
    <row r="53" spans="1:9" ht="31.5" x14ac:dyDescent="0.25">
      <c r="A53" t="s">
        <v>76</v>
      </c>
      <c r="B53" t="s">
        <v>44</v>
      </c>
      <c r="C53" t="s">
        <v>60</v>
      </c>
      <c r="D53">
        <v>3</v>
      </c>
      <c r="E53">
        <v>3</v>
      </c>
      <c r="F53" s="7" t="s">
        <v>240</v>
      </c>
      <c r="G53" t="s">
        <v>92</v>
      </c>
      <c r="H53" t="s">
        <v>7</v>
      </c>
      <c r="I53" t="s">
        <v>1</v>
      </c>
    </row>
    <row r="54" spans="1:9" ht="47.25" x14ac:dyDescent="0.25">
      <c r="A54" t="s">
        <v>519</v>
      </c>
      <c r="B54" t="s">
        <v>31</v>
      </c>
      <c r="C54" t="s">
        <v>460</v>
      </c>
      <c r="D54">
        <v>2</v>
      </c>
      <c r="E54">
        <v>3</v>
      </c>
      <c r="F54" s="7" t="s">
        <v>520</v>
      </c>
      <c r="G54" t="s">
        <v>92</v>
      </c>
      <c r="H54" t="s">
        <v>7</v>
      </c>
      <c r="I54" t="s">
        <v>5</v>
      </c>
    </row>
    <row r="55" spans="1:9" ht="47.25" x14ac:dyDescent="0.25">
      <c r="A55" t="s">
        <v>425</v>
      </c>
      <c r="B55" t="s">
        <v>159</v>
      </c>
      <c r="C55" t="s">
        <v>208</v>
      </c>
      <c r="F55" s="7" t="s">
        <v>426</v>
      </c>
      <c r="G55" t="s">
        <v>92</v>
      </c>
      <c r="H55" t="s">
        <v>7</v>
      </c>
    </row>
    <row r="56" spans="1:9" x14ac:dyDescent="0.25">
      <c r="A56" t="s">
        <v>461</v>
      </c>
      <c r="B56" t="s">
        <v>159</v>
      </c>
      <c r="C56" t="s">
        <v>460</v>
      </c>
      <c r="D56">
        <v>2</v>
      </c>
      <c r="E56">
        <v>1</v>
      </c>
      <c r="F56" s="7" t="s">
        <v>462</v>
      </c>
      <c r="G56" t="s">
        <v>92</v>
      </c>
      <c r="H56" t="s">
        <v>7</v>
      </c>
      <c r="I56" t="s">
        <v>5</v>
      </c>
    </row>
    <row r="57" spans="1:9" ht="31.5" x14ac:dyDescent="0.25">
      <c r="A57" t="s">
        <v>464</v>
      </c>
      <c r="B57" t="s">
        <v>201</v>
      </c>
      <c r="C57" t="s">
        <v>460</v>
      </c>
      <c r="D57">
        <v>1</v>
      </c>
      <c r="E57">
        <v>2</v>
      </c>
      <c r="F57" s="7" t="s">
        <v>522</v>
      </c>
      <c r="G57" t="s">
        <v>92</v>
      </c>
      <c r="H57" t="s">
        <v>7</v>
      </c>
      <c r="I57" t="s">
        <v>5</v>
      </c>
    </row>
    <row r="58" spans="1:9" ht="31.5" x14ac:dyDescent="0.25">
      <c r="A58" t="s">
        <v>534</v>
      </c>
      <c r="B58" t="s">
        <v>31</v>
      </c>
      <c r="C58" t="s">
        <v>208</v>
      </c>
      <c r="F58" s="7" t="s">
        <v>535</v>
      </c>
      <c r="G58" t="s">
        <v>92</v>
      </c>
      <c r="H58" t="s">
        <v>7</v>
      </c>
      <c r="I58" t="s">
        <v>5</v>
      </c>
    </row>
    <row r="59" spans="1:9" ht="47.25" x14ac:dyDescent="0.25">
      <c r="A59" t="s">
        <v>521</v>
      </c>
      <c r="B59" t="s">
        <v>159</v>
      </c>
      <c r="C59" t="s">
        <v>460</v>
      </c>
      <c r="D59">
        <v>2</v>
      </c>
      <c r="E59">
        <v>2</v>
      </c>
      <c r="F59" s="7" t="s">
        <v>674</v>
      </c>
      <c r="G59" t="s">
        <v>92</v>
      </c>
      <c r="H59" t="s">
        <v>7</v>
      </c>
      <c r="I59" t="s">
        <v>5</v>
      </c>
    </row>
    <row r="60" spans="1:9" ht="31.5" x14ac:dyDescent="0.25">
      <c r="A60" t="s">
        <v>630</v>
      </c>
      <c r="B60" t="s">
        <v>159</v>
      </c>
      <c r="C60" t="s">
        <v>460</v>
      </c>
      <c r="D60">
        <v>1</v>
      </c>
      <c r="E60">
        <v>1</v>
      </c>
      <c r="F60" s="7" t="s">
        <v>631</v>
      </c>
      <c r="G60" t="s">
        <v>92</v>
      </c>
      <c r="H60" t="s">
        <v>7</v>
      </c>
      <c r="I60" t="s">
        <v>5</v>
      </c>
    </row>
    <row r="61" spans="1:9" ht="31.5" x14ac:dyDescent="0.25">
      <c r="A61" t="s">
        <v>203</v>
      </c>
      <c r="B61" t="s">
        <v>201</v>
      </c>
      <c r="C61" t="s">
        <v>183</v>
      </c>
      <c r="F61" s="7" t="s">
        <v>166</v>
      </c>
      <c r="G61" t="s">
        <v>92</v>
      </c>
      <c r="H61" t="s">
        <v>7</v>
      </c>
      <c r="I61" t="s">
        <v>147</v>
      </c>
    </row>
    <row r="62" spans="1:9" x14ac:dyDescent="0.25">
      <c r="A62" t="s">
        <v>516</v>
      </c>
      <c r="B62" t="s">
        <v>518</v>
      </c>
      <c r="C62" t="s">
        <v>512</v>
      </c>
      <c r="D62">
        <v>6</v>
      </c>
      <c r="E62">
        <v>6</v>
      </c>
      <c r="F62" s="7" t="s">
        <v>517</v>
      </c>
      <c r="G62" t="s">
        <v>92</v>
      </c>
      <c r="H62" t="s">
        <v>7</v>
      </c>
      <c r="I62" t="s">
        <v>5</v>
      </c>
    </row>
    <row r="63" spans="1:9" x14ac:dyDescent="0.25">
      <c r="A63" t="s">
        <v>591</v>
      </c>
      <c r="B63" t="s">
        <v>201</v>
      </c>
      <c r="C63" t="s">
        <v>460</v>
      </c>
      <c r="D63">
        <v>1</v>
      </c>
      <c r="E63">
        <v>1</v>
      </c>
      <c r="F63" s="7" t="s">
        <v>592</v>
      </c>
      <c r="G63" t="s">
        <v>93</v>
      </c>
      <c r="H63" t="s">
        <v>7</v>
      </c>
      <c r="I63" t="s">
        <v>5</v>
      </c>
    </row>
    <row r="64" spans="1:9" ht="47.25" x14ac:dyDescent="0.25">
      <c r="A64" t="s">
        <v>64</v>
      </c>
      <c r="B64" t="s">
        <v>31</v>
      </c>
      <c r="C64" t="s">
        <v>60</v>
      </c>
      <c r="D64">
        <v>2</v>
      </c>
      <c r="E64">
        <v>2</v>
      </c>
      <c r="F64" s="7" t="s">
        <v>65</v>
      </c>
      <c r="G64" t="s">
        <v>93</v>
      </c>
      <c r="H64" t="s">
        <v>7</v>
      </c>
      <c r="I64" t="s">
        <v>1</v>
      </c>
    </row>
    <row r="65" spans="1:9" ht="31.5" x14ac:dyDescent="0.25">
      <c r="A65" t="s">
        <v>158</v>
      </c>
      <c r="B65" t="s">
        <v>159</v>
      </c>
      <c r="C65" t="s">
        <v>60</v>
      </c>
      <c r="D65">
        <v>1</v>
      </c>
      <c r="E65">
        <v>1</v>
      </c>
      <c r="F65" s="7" t="s">
        <v>160</v>
      </c>
      <c r="G65" t="s">
        <v>93</v>
      </c>
      <c r="H65" t="s">
        <v>7</v>
      </c>
      <c r="I65" t="s">
        <v>1</v>
      </c>
    </row>
    <row r="66" spans="1:9" ht="47.25" x14ac:dyDescent="0.25">
      <c r="A66" t="s">
        <v>465</v>
      </c>
      <c r="B66" t="s">
        <v>31</v>
      </c>
      <c r="C66" t="s">
        <v>183</v>
      </c>
      <c r="F66" s="7" t="s">
        <v>508</v>
      </c>
      <c r="G66" t="s">
        <v>93</v>
      </c>
      <c r="H66" t="s">
        <v>7</v>
      </c>
      <c r="I66" t="s">
        <v>5</v>
      </c>
    </row>
    <row r="67" spans="1:9" ht="31.5" x14ac:dyDescent="0.25">
      <c r="A67" t="s">
        <v>503</v>
      </c>
      <c r="B67" t="s">
        <v>504</v>
      </c>
      <c r="C67" t="s">
        <v>208</v>
      </c>
      <c r="F67" s="7" t="s">
        <v>505</v>
      </c>
      <c r="G67" t="s">
        <v>93</v>
      </c>
      <c r="H67" t="s">
        <v>7</v>
      </c>
      <c r="I67" t="s">
        <v>5</v>
      </c>
    </row>
    <row r="68" spans="1:9" ht="63" x14ac:dyDescent="0.25">
      <c r="A68" t="s">
        <v>539</v>
      </c>
      <c r="B68" t="s">
        <v>31</v>
      </c>
      <c r="C68" t="s">
        <v>460</v>
      </c>
      <c r="D68">
        <v>2</v>
      </c>
      <c r="E68">
        <v>2</v>
      </c>
      <c r="F68" s="7" t="s">
        <v>540</v>
      </c>
      <c r="G68" t="s">
        <v>93</v>
      </c>
      <c r="H68" t="s">
        <v>7</v>
      </c>
      <c r="I68" t="s">
        <v>5</v>
      </c>
    </row>
    <row r="69" spans="1:9" ht="31.5" x14ac:dyDescent="0.25">
      <c r="A69" t="s">
        <v>78</v>
      </c>
      <c r="B69" t="s">
        <v>45</v>
      </c>
      <c r="C69" t="s">
        <v>60</v>
      </c>
      <c r="D69">
        <v>2</v>
      </c>
      <c r="E69">
        <v>1</v>
      </c>
      <c r="F69" s="7" t="s">
        <v>157</v>
      </c>
      <c r="G69" t="s">
        <v>93</v>
      </c>
      <c r="H69" t="s">
        <v>7</v>
      </c>
      <c r="I69" t="s">
        <v>1</v>
      </c>
    </row>
    <row r="70" spans="1:9" x14ac:dyDescent="0.25">
      <c r="A70" t="s">
        <v>257</v>
      </c>
      <c r="B70" t="s">
        <v>31</v>
      </c>
      <c r="C70" t="s">
        <v>241</v>
      </c>
      <c r="D70">
        <v>2</v>
      </c>
      <c r="E70">
        <v>4</v>
      </c>
      <c r="F70" s="7" t="s">
        <v>256</v>
      </c>
      <c r="G70" t="s">
        <v>93</v>
      </c>
      <c r="H70" t="s">
        <v>7</v>
      </c>
      <c r="I70" t="s">
        <v>147</v>
      </c>
    </row>
    <row r="71" spans="1:9" ht="31.5" x14ac:dyDescent="0.25">
      <c r="A71" t="s">
        <v>511</v>
      </c>
      <c r="B71" t="s">
        <v>201</v>
      </c>
      <c r="C71" t="s">
        <v>512</v>
      </c>
      <c r="D71">
        <v>1</v>
      </c>
      <c r="E71">
        <v>1</v>
      </c>
      <c r="F71" s="7" t="s">
        <v>513</v>
      </c>
      <c r="G71" t="s">
        <v>93</v>
      </c>
      <c r="H71" t="s">
        <v>7</v>
      </c>
      <c r="I71" t="s">
        <v>5</v>
      </c>
    </row>
    <row r="72" spans="1:9" ht="31.5" x14ac:dyDescent="0.25">
      <c r="A72" t="s">
        <v>293</v>
      </c>
      <c r="B72" t="s">
        <v>159</v>
      </c>
      <c r="C72" t="s">
        <v>208</v>
      </c>
      <c r="F72" s="7" t="s">
        <v>292</v>
      </c>
      <c r="G72" t="s">
        <v>93</v>
      </c>
      <c r="H72" t="s">
        <v>7</v>
      </c>
      <c r="I72" t="s">
        <v>1</v>
      </c>
    </row>
    <row r="73" spans="1:9" ht="94.5" x14ac:dyDescent="0.25">
      <c r="A73" t="s">
        <v>533</v>
      </c>
      <c r="B73" t="s">
        <v>159</v>
      </c>
      <c r="C73" t="s">
        <v>208</v>
      </c>
      <c r="F73" s="7" t="s">
        <v>536</v>
      </c>
      <c r="G73" t="s">
        <v>93</v>
      </c>
      <c r="H73" t="s">
        <v>7</v>
      </c>
      <c r="I73" t="s">
        <v>5</v>
      </c>
    </row>
    <row r="74" spans="1:9" x14ac:dyDescent="0.25">
      <c r="A74" t="s">
        <v>304</v>
      </c>
      <c r="B74" t="s">
        <v>201</v>
      </c>
      <c r="C74" t="s">
        <v>150</v>
      </c>
      <c r="F74" s="7" t="s">
        <v>305</v>
      </c>
      <c r="G74" t="s">
        <v>93</v>
      </c>
      <c r="H74" t="s">
        <v>7</v>
      </c>
      <c r="I74" t="s">
        <v>5</v>
      </c>
    </row>
    <row r="75" spans="1:9" ht="31.5" x14ac:dyDescent="0.25">
      <c r="A75" t="s">
        <v>202</v>
      </c>
      <c r="B75" t="s">
        <v>31</v>
      </c>
      <c r="C75" t="s">
        <v>183</v>
      </c>
      <c r="F75" s="7" t="s">
        <v>179</v>
      </c>
      <c r="G75" t="s">
        <v>93</v>
      </c>
      <c r="H75" t="s">
        <v>7</v>
      </c>
      <c r="I75" t="s">
        <v>147</v>
      </c>
    </row>
    <row r="76" spans="1:9" x14ac:dyDescent="0.25">
      <c r="A76" t="s">
        <v>82</v>
      </c>
      <c r="B76" t="s">
        <v>31</v>
      </c>
      <c r="C76" t="s">
        <v>60</v>
      </c>
      <c r="D76">
        <v>2</v>
      </c>
      <c r="E76">
        <v>2</v>
      </c>
      <c r="F76" s="7" t="s">
        <v>83</v>
      </c>
      <c r="G76" t="s">
        <v>93</v>
      </c>
      <c r="H76" t="s">
        <v>7</v>
      </c>
      <c r="I76" t="s">
        <v>1</v>
      </c>
    </row>
    <row r="77" spans="1:9" ht="31.5" x14ac:dyDescent="0.25">
      <c r="A77" t="s">
        <v>653</v>
      </c>
      <c r="B77" t="s">
        <v>201</v>
      </c>
      <c r="C77" t="s">
        <v>460</v>
      </c>
      <c r="D77">
        <v>1</v>
      </c>
      <c r="E77">
        <v>1</v>
      </c>
      <c r="F77" s="7" t="s">
        <v>654</v>
      </c>
      <c r="G77" t="s">
        <v>94</v>
      </c>
      <c r="H77" t="s">
        <v>7</v>
      </c>
      <c r="I77" t="s">
        <v>5</v>
      </c>
    </row>
    <row r="78" spans="1:9" ht="63" x14ac:dyDescent="0.25">
      <c r="A78" t="s">
        <v>39</v>
      </c>
      <c r="B78" t="s">
        <v>40</v>
      </c>
      <c r="C78" t="s">
        <v>60</v>
      </c>
      <c r="D78">
        <v>0</v>
      </c>
      <c r="E78">
        <v>0</v>
      </c>
      <c r="F78" s="7" t="s">
        <v>97</v>
      </c>
      <c r="G78" t="s">
        <v>94</v>
      </c>
      <c r="H78" t="s">
        <v>7</v>
      </c>
      <c r="I78" t="s">
        <v>1</v>
      </c>
    </row>
    <row r="79" spans="1:9" ht="31.5" x14ac:dyDescent="0.25">
      <c r="A79" t="s">
        <v>459</v>
      </c>
      <c r="B79" t="s">
        <v>45</v>
      </c>
      <c r="C79" t="s">
        <v>460</v>
      </c>
      <c r="D79">
        <v>1</v>
      </c>
      <c r="E79">
        <v>2</v>
      </c>
      <c r="F79" s="7" t="s">
        <v>502</v>
      </c>
      <c r="G79" t="s">
        <v>94</v>
      </c>
      <c r="H79" t="s">
        <v>7</v>
      </c>
      <c r="I79" t="s">
        <v>5</v>
      </c>
    </row>
    <row r="80" spans="1:9" x14ac:dyDescent="0.25">
      <c r="A80" t="s">
        <v>509</v>
      </c>
      <c r="B80" t="s">
        <v>44</v>
      </c>
      <c r="C80" t="s">
        <v>60</v>
      </c>
      <c r="D80">
        <v>0</v>
      </c>
      <c r="E80">
        <v>3</v>
      </c>
      <c r="F80" s="7" t="s">
        <v>451</v>
      </c>
      <c r="G80" t="s">
        <v>94</v>
      </c>
      <c r="H80" t="s">
        <v>7</v>
      </c>
      <c r="I80" t="s">
        <v>5</v>
      </c>
    </row>
    <row r="81" spans="1:9" ht="31.5" x14ac:dyDescent="0.25">
      <c r="A81" t="s">
        <v>624</v>
      </c>
      <c r="B81" t="s">
        <v>44</v>
      </c>
      <c r="C81" t="s">
        <v>208</v>
      </c>
      <c r="F81" s="7" t="s">
        <v>625</v>
      </c>
      <c r="G81" t="s">
        <v>94</v>
      </c>
      <c r="H81" t="s">
        <v>7</v>
      </c>
      <c r="I81" t="s">
        <v>5</v>
      </c>
    </row>
    <row r="82" spans="1:9" ht="63" x14ac:dyDescent="0.25">
      <c r="A82" t="s">
        <v>75</v>
      </c>
      <c r="B82" t="s">
        <v>43</v>
      </c>
      <c r="C82" t="s">
        <v>60</v>
      </c>
      <c r="D82">
        <v>0</v>
      </c>
      <c r="E82">
        <v>0</v>
      </c>
      <c r="F82" s="7" t="s">
        <v>161</v>
      </c>
      <c r="G82" t="s">
        <v>94</v>
      </c>
      <c r="H82" t="s">
        <v>7</v>
      </c>
      <c r="I82" t="s">
        <v>1</v>
      </c>
    </row>
    <row r="83" spans="1:9" ht="31.5" x14ac:dyDescent="0.25">
      <c r="A83" t="s">
        <v>204</v>
      </c>
      <c r="B83" t="s">
        <v>44</v>
      </c>
      <c r="C83" t="s">
        <v>183</v>
      </c>
      <c r="F83" s="7" t="s">
        <v>172</v>
      </c>
      <c r="G83" t="s">
        <v>94</v>
      </c>
      <c r="H83" t="s">
        <v>7</v>
      </c>
      <c r="I83" t="s">
        <v>147</v>
      </c>
    </row>
    <row r="84" spans="1:9" x14ac:dyDescent="0.25">
      <c r="A84" t="s">
        <v>260</v>
      </c>
      <c r="B84" t="s">
        <v>258</v>
      </c>
      <c r="C84" t="s">
        <v>241</v>
      </c>
      <c r="D84">
        <v>4</v>
      </c>
      <c r="E84">
        <v>4</v>
      </c>
      <c r="F84" s="7" t="s">
        <v>259</v>
      </c>
      <c r="G84" t="s">
        <v>94</v>
      </c>
      <c r="H84" t="s">
        <v>7</v>
      </c>
      <c r="I84" t="s">
        <v>147</v>
      </c>
    </row>
    <row r="85" spans="1:9" ht="31.5" x14ac:dyDescent="0.25">
      <c r="A85" t="s">
        <v>666</v>
      </c>
      <c r="B85" t="s">
        <v>581</v>
      </c>
      <c r="C85" t="s">
        <v>582</v>
      </c>
      <c r="D85">
        <v>0</v>
      </c>
      <c r="E85">
        <v>5</v>
      </c>
      <c r="F85" s="7" t="s">
        <v>583</v>
      </c>
      <c r="G85" t="s">
        <v>94</v>
      </c>
      <c r="H85" t="s">
        <v>7</v>
      </c>
      <c r="I85" t="s">
        <v>5</v>
      </c>
    </row>
    <row r="86" spans="1:9" ht="31.5" x14ac:dyDescent="0.25">
      <c r="A86" t="s">
        <v>672</v>
      </c>
      <c r="B86" t="s">
        <v>504</v>
      </c>
      <c r="C86" t="s">
        <v>512</v>
      </c>
      <c r="D86">
        <v>3</v>
      </c>
      <c r="E86">
        <v>3</v>
      </c>
      <c r="F86" s="7" t="s">
        <v>673</v>
      </c>
      <c r="G86" t="s">
        <v>94</v>
      </c>
      <c r="H86" t="s">
        <v>7</v>
      </c>
      <c r="I86" t="s">
        <v>5</v>
      </c>
    </row>
    <row r="88" spans="1:9" x14ac:dyDescent="0.25">
      <c r="A88" t="s">
        <v>110</v>
      </c>
      <c r="B88" s="11"/>
      <c r="C88" s="11"/>
      <c r="D88" s="11"/>
      <c r="E88" s="11"/>
      <c r="F88" s="23"/>
    </row>
    <row r="89" spans="1:9" x14ac:dyDescent="0.25">
      <c r="A89" t="s">
        <v>199</v>
      </c>
      <c r="B89" t="s">
        <v>93</v>
      </c>
      <c r="C89" t="s">
        <v>183</v>
      </c>
      <c r="F89" s="7" t="s">
        <v>165</v>
      </c>
      <c r="G89" t="s">
        <v>92</v>
      </c>
      <c r="H89" t="s">
        <v>8</v>
      </c>
      <c r="I89" t="s">
        <v>147</v>
      </c>
    </row>
    <row r="90" spans="1:9" x14ac:dyDescent="0.25">
      <c r="A90" t="s">
        <v>295</v>
      </c>
      <c r="B90" t="s">
        <v>294</v>
      </c>
      <c r="C90" t="s">
        <v>150</v>
      </c>
      <c r="F90" s="7" t="s">
        <v>299</v>
      </c>
      <c r="G90" t="s">
        <v>92</v>
      </c>
      <c r="H90" t="s">
        <v>8</v>
      </c>
      <c r="I90" t="s">
        <v>11</v>
      </c>
    </row>
    <row r="91" spans="1:9" ht="63" x14ac:dyDescent="0.25">
      <c r="A91" t="s">
        <v>557</v>
      </c>
      <c r="B91" t="s">
        <v>93</v>
      </c>
      <c r="C91" t="s">
        <v>150</v>
      </c>
      <c r="F91" s="7" t="s">
        <v>558</v>
      </c>
      <c r="G91" t="s">
        <v>92</v>
      </c>
      <c r="H91" t="s">
        <v>8</v>
      </c>
      <c r="I91" t="s">
        <v>11</v>
      </c>
    </row>
    <row r="92" spans="1:9" x14ac:dyDescent="0.25">
      <c r="A92" t="s">
        <v>109</v>
      </c>
      <c r="B92" t="s">
        <v>381</v>
      </c>
      <c r="C92" t="s">
        <v>150</v>
      </c>
      <c r="F92" s="7" t="s">
        <v>382</v>
      </c>
      <c r="G92" t="s">
        <v>92</v>
      </c>
      <c r="H92" t="s">
        <v>8</v>
      </c>
    </row>
    <row r="93" spans="1:9" x14ac:dyDescent="0.25">
      <c r="A93" t="s">
        <v>400</v>
      </c>
      <c r="B93" t="s">
        <v>196</v>
      </c>
      <c r="C93" t="s">
        <v>346</v>
      </c>
      <c r="D93">
        <v>2</v>
      </c>
      <c r="E93">
        <v>2</v>
      </c>
      <c r="F93" s="7" t="s">
        <v>401</v>
      </c>
      <c r="G93" t="s">
        <v>92</v>
      </c>
      <c r="H93" t="s">
        <v>8</v>
      </c>
      <c r="I93" t="s">
        <v>3</v>
      </c>
    </row>
    <row r="94" spans="1:9" ht="31.5" x14ac:dyDescent="0.25">
      <c r="A94" t="s">
        <v>650</v>
      </c>
      <c r="B94" t="s">
        <v>93</v>
      </c>
      <c r="C94" t="s">
        <v>208</v>
      </c>
      <c r="F94" s="7" t="s">
        <v>651</v>
      </c>
      <c r="G94" t="s">
        <v>92</v>
      </c>
      <c r="H94" t="s">
        <v>8</v>
      </c>
      <c r="I94" t="s">
        <v>11</v>
      </c>
    </row>
    <row r="95" spans="1:9" ht="31.5" x14ac:dyDescent="0.25">
      <c r="A95" t="s">
        <v>678</v>
      </c>
      <c r="B95" t="s">
        <v>294</v>
      </c>
      <c r="C95" t="s">
        <v>241</v>
      </c>
      <c r="D95">
        <v>1</v>
      </c>
      <c r="E95">
        <v>1</v>
      </c>
      <c r="F95" s="7" t="s">
        <v>679</v>
      </c>
      <c r="G95" t="s">
        <v>92</v>
      </c>
      <c r="H95" t="s">
        <v>8</v>
      </c>
      <c r="I95" t="s">
        <v>147</v>
      </c>
    </row>
    <row r="96" spans="1:9" ht="78.75" x14ac:dyDescent="0.25">
      <c r="A96" t="s">
        <v>634</v>
      </c>
      <c r="B96" t="s">
        <v>93</v>
      </c>
      <c r="C96" t="s">
        <v>555</v>
      </c>
      <c r="D96">
        <v>1</v>
      </c>
      <c r="E96">
        <v>1</v>
      </c>
      <c r="F96" s="7" t="s">
        <v>635</v>
      </c>
      <c r="G96" t="s">
        <v>92</v>
      </c>
      <c r="H96" t="s">
        <v>8</v>
      </c>
      <c r="I96" t="s">
        <v>11</v>
      </c>
    </row>
    <row r="97" spans="1:9" ht="31.5" x14ac:dyDescent="0.25">
      <c r="A97" t="s">
        <v>439</v>
      </c>
      <c r="B97" t="s">
        <v>440</v>
      </c>
      <c r="C97" t="s">
        <v>433</v>
      </c>
      <c r="D97">
        <v>6</v>
      </c>
      <c r="E97">
        <v>6</v>
      </c>
      <c r="F97" s="7" t="s">
        <v>441</v>
      </c>
      <c r="G97" t="s">
        <v>92</v>
      </c>
      <c r="H97" t="s">
        <v>8</v>
      </c>
      <c r="I97" t="s">
        <v>11</v>
      </c>
    </row>
    <row r="98" spans="1:9" x14ac:dyDescent="0.25">
      <c r="A98" t="s">
        <v>523</v>
      </c>
      <c r="B98" t="s">
        <v>269</v>
      </c>
      <c r="C98" t="s">
        <v>150</v>
      </c>
      <c r="F98" s="7" t="s">
        <v>524</v>
      </c>
      <c r="G98" t="s">
        <v>92</v>
      </c>
      <c r="H98" t="s">
        <v>8</v>
      </c>
      <c r="I98" t="s">
        <v>11</v>
      </c>
    </row>
    <row r="99" spans="1:9" ht="31.5" x14ac:dyDescent="0.25">
      <c r="A99" t="s">
        <v>423</v>
      </c>
      <c r="B99" t="s">
        <v>294</v>
      </c>
      <c r="C99" t="s">
        <v>208</v>
      </c>
      <c r="F99" s="7" t="s">
        <v>424</v>
      </c>
      <c r="G99" t="s">
        <v>92</v>
      </c>
      <c r="H99" t="s">
        <v>8</v>
      </c>
    </row>
    <row r="100" spans="1:9" ht="31.5" x14ac:dyDescent="0.25">
      <c r="A100" t="s">
        <v>431</v>
      </c>
      <c r="B100" t="s">
        <v>294</v>
      </c>
      <c r="C100" t="s">
        <v>346</v>
      </c>
      <c r="D100">
        <v>1</v>
      </c>
      <c r="E100">
        <v>2</v>
      </c>
      <c r="F100" s="7" t="s">
        <v>432</v>
      </c>
      <c r="G100" t="s">
        <v>92</v>
      </c>
      <c r="H100" t="s">
        <v>8</v>
      </c>
      <c r="I100" t="s">
        <v>3</v>
      </c>
    </row>
    <row r="101" spans="1:9" ht="31.5" x14ac:dyDescent="0.25">
      <c r="A101" t="s">
        <v>532</v>
      </c>
      <c r="B101" t="s">
        <v>448</v>
      </c>
      <c r="C101" t="s">
        <v>346</v>
      </c>
      <c r="D101">
        <v>6</v>
      </c>
      <c r="E101">
        <v>6</v>
      </c>
      <c r="F101" s="7" t="s">
        <v>531</v>
      </c>
      <c r="G101" t="s">
        <v>92</v>
      </c>
      <c r="H101" t="s">
        <v>8</v>
      </c>
      <c r="I101" t="s">
        <v>3</v>
      </c>
    </row>
    <row r="102" spans="1:9" x14ac:dyDescent="0.25">
      <c r="A102" t="s">
        <v>632</v>
      </c>
      <c r="B102" t="s">
        <v>381</v>
      </c>
      <c r="C102" t="s">
        <v>150</v>
      </c>
      <c r="F102" s="7" t="s">
        <v>633</v>
      </c>
      <c r="G102" t="s">
        <v>92</v>
      </c>
      <c r="H102" t="s">
        <v>8</v>
      </c>
      <c r="I102" t="s">
        <v>11</v>
      </c>
    </row>
    <row r="103" spans="1:9" ht="47.25" x14ac:dyDescent="0.25">
      <c r="A103" t="s">
        <v>499</v>
      </c>
      <c r="B103" t="s">
        <v>93</v>
      </c>
      <c r="C103" t="s">
        <v>150</v>
      </c>
      <c r="F103" s="7" t="s">
        <v>500</v>
      </c>
      <c r="G103" t="s">
        <v>92</v>
      </c>
      <c r="H103" t="s">
        <v>8</v>
      </c>
      <c r="I103" t="s">
        <v>11</v>
      </c>
    </row>
    <row r="104" spans="1:9" ht="31.5" x14ac:dyDescent="0.25">
      <c r="A104" t="s">
        <v>383</v>
      </c>
      <c r="B104" t="s">
        <v>384</v>
      </c>
      <c r="C104" t="s">
        <v>150</v>
      </c>
      <c r="F104" s="7" t="s">
        <v>385</v>
      </c>
      <c r="G104" t="s">
        <v>92</v>
      </c>
      <c r="H104" t="s">
        <v>8</v>
      </c>
    </row>
    <row r="105" spans="1:9" x14ac:dyDescent="0.25">
      <c r="A105" t="s">
        <v>306</v>
      </c>
      <c r="B105" t="s">
        <v>93</v>
      </c>
      <c r="C105" t="s">
        <v>150</v>
      </c>
      <c r="F105" s="7" t="s">
        <v>307</v>
      </c>
      <c r="G105" t="s">
        <v>92</v>
      </c>
      <c r="H105" t="s">
        <v>8</v>
      </c>
      <c r="I105" t="s">
        <v>3</v>
      </c>
    </row>
    <row r="106" spans="1:9" ht="31.5" x14ac:dyDescent="0.25">
      <c r="A106" t="s">
        <v>607</v>
      </c>
      <c r="B106" t="s">
        <v>93</v>
      </c>
      <c r="C106" t="s">
        <v>150</v>
      </c>
      <c r="F106" s="7" t="s">
        <v>608</v>
      </c>
      <c r="G106" t="s">
        <v>92</v>
      </c>
      <c r="H106" t="s">
        <v>8</v>
      </c>
      <c r="I106" t="s">
        <v>11</v>
      </c>
    </row>
    <row r="107" spans="1:9" ht="31.5" x14ac:dyDescent="0.25">
      <c r="A107" t="s">
        <v>266</v>
      </c>
      <c r="B107" t="s">
        <v>93</v>
      </c>
      <c r="C107" t="s">
        <v>241</v>
      </c>
      <c r="D107">
        <v>1</v>
      </c>
      <c r="E107">
        <v>1</v>
      </c>
      <c r="F107" s="7" t="s">
        <v>265</v>
      </c>
      <c r="G107" t="s">
        <v>92</v>
      </c>
      <c r="H107" t="s">
        <v>8</v>
      </c>
      <c r="I107" t="s">
        <v>147</v>
      </c>
    </row>
    <row r="108" spans="1:9" ht="31.5" x14ac:dyDescent="0.25">
      <c r="A108" t="s">
        <v>498</v>
      </c>
      <c r="B108" t="s">
        <v>294</v>
      </c>
      <c r="C108" t="s">
        <v>208</v>
      </c>
      <c r="F108" s="7" t="s">
        <v>501</v>
      </c>
      <c r="G108" t="s">
        <v>92</v>
      </c>
      <c r="H108" t="s">
        <v>8</v>
      </c>
      <c r="I108" t="s">
        <v>11</v>
      </c>
    </row>
    <row r="109" spans="1:9" x14ac:dyDescent="0.25">
      <c r="A109" t="s">
        <v>379</v>
      </c>
      <c r="B109" t="s">
        <v>294</v>
      </c>
      <c r="C109" t="s">
        <v>433</v>
      </c>
      <c r="D109">
        <v>1</v>
      </c>
      <c r="E109">
        <v>1</v>
      </c>
      <c r="F109" s="7" t="s">
        <v>380</v>
      </c>
      <c r="G109" t="s">
        <v>92</v>
      </c>
      <c r="H109" t="s">
        <v>8</v>
      </c>
      <c r="I109" t="s">
        <v>11</v>
      </c>
    </row>
    <row r="110" spans="1:9" x14ac:dyDescent="0.25">
      <c r="A110" t="s">
        <v>445</v>
      </c>
      <c r="B110" t="s">
        <v>93</v>
      </c>
      <c r="C110" t="s">
        <v>433</v>
      </c>
      <c r="D110">
        <v>1</v>
      </c>
      <c r="E110">
        <v>1</v>
      </c>
      <c r="F110" s="7" t="s">
        <v>446</v>
      </c>
      <c r="G110" t="s">
        <v>93</v>
      </c>
      <c r="H110" t="s">
        <v>8</v>
      </c>
      <c r="I110" t="s">
        <v>11</v>
      </c>
    </row>
    <row r="111" spans="1:9" x14ac:dyDescent="0.25">
      <c r="A111" t="s">
        <v>496</v>
      </c>
      <c r="B111" t="s">
        <v>196</v>
      </c>
      <c r="C111" t="s">
        <v>183</v>
      </c>
      <c r="F111" s="7" t="s">
        <v>497</v>
      </c>
      <c r="G111" t="s">
        <v>93</v>
      </c>
      <c r="H111" t="s">
        <v>8</v>
      </c>
      <c r="I111" t="s">
        <v>11</v>
      </c>
    </row>
    <row r="112" spans="1:9" ht="47.25" x14ac:dyDescent="0.25">
      <c r="A112" t="s">
        <v>429</v>
      </c>
      <c r="B112" t="s">
        <v>196</v>
      </c>
      <c r="C112" t="s">
        <v>346</v>
      </c>
      <c r="D112">
        <v>2</v>
      </c>
      <c r="E112">
        <v>2</v>
      </c>
      <c r="F112" s="7" t="s">
        <v>430</v>
      </c>
      <c r="G112" t="s">
        <v>93</v>
      </c>
      <c r="H112" t="s">
        <v>8</v>
      </c>
      <c r="I112" t="s">
        <v>3</v>
      </c>
    </row>
    <row r="113" spans="1:9" ht="31.5" x14ac:dyDescent="0.25">
      <c r="A113" t="s">
        <v>468</v>
      </c>
      <c r="B113" t="s">
        <v>197</v>
      </c>
      <c r="C113" t="s">
        <v>346</v>
      </c>
      <c r="D113">
        <v>3</v>
      </c>
      <c r="E113">
        <v>3</v>
      </c>
      <c r="F113" s="7" t="s">
        <v>469</v>
      </c>
      <c r="G113" t="s">
        <v>93</v>
      </c>
      <c r="H113" t="s">
        <v>8</v>
      </c>
      <c r="I113" t="s">
        <v>3</v>
      </c>
    </row>
    <row r="114" spans="1:9" x14ac:dyDescent="0.25">
      <c r="A114" t="s">
        <v>268</v>
      </c>
      <c r="B114" t="s">
        <v>381</v>
      </c>
      <c r="C114" t="s">
        <v>241</v>
      </c>
      <c r="D114">
        <v>2</v>
      </c>
      <c r="E114">
        <v>1</v>
      </c>
      <c r="F114" s="7" t="s">
        <v>267</v>
      </c>
      <c r="G114" t="s">
        <v>93</v>
      </c>
      <c r="H114" t="s">
        <v>8</v>
      </c>
      <c r="I114" t="s">
        <v>147</v>
      </c>
    </row>
    <row r="115" spans="1:9" ht="31.5" x14ac:dyDescent="0.25">
      <c r="A115" t="s">
        <v>599</v>
      </c>
      <c r="B115" t="s">
        <v>93</v>
      </c>
      <c r="C115" t="s">
        <v>433</v>
      </c>
      <c r="D115">
        <v>1</v>
      </c>
      <c r="E115">
        <v>1</v>
      </c>
      <c r="F115" s="7" t="s">
        <v>609</v>
      </c>
      <c r="G115" t="s">
        <v>93</v>
      </c>
      <c r="H115" t="s">
        <v>8</v>
      </c>
      <c r="I115" t="s">
        <v>147</v>
      </c>
    </row>
    <row r="116" spans="1:9" ht="47.25" x14ac:dyDescent="0.25">
      <c r="A116" t="s">
        <v>529</v>
      </c>
      <c r="B116" t="s">
        <v>196</v>
      </c>
      <c r="C116" t="s">
        <v>208</v>
      </c>
      <c r="F116" s="7" t="s">
        <v>530</v>
      </c>
      <c r="G116" t="s">
        <v>93</v>
      </c>
      <c r="H116" t="s">
        <v>8</v>
      </c>
    </row>
    <row r="117" spans="1:9" x14ac:dyDescent="0.25">
      <c r="A117" t="s">
        <v>435</v>
      </c>
      <c r="B117" t="s">
        <v>93</v>
      </c>
      <c r="C117" t="s">
        <v>433</v>
      </c>
      <c r="D117">
        <v>1</v>
      </c>
      <c r="E117">
        <v>1</v>
      </c>
      <c r="F117" s="7" t="s">
        <v>436</v>
      </c>
      <c r="G117" t="s">
        <v>93</v>
      </c>
      <c r="H117" t="s">
        <v>8</v>
      </c>
      <c r="I117" t="s">
        <v>11</v>
      </c>
    </row>
    <row r="118" spans="1:9" ht="78.75" x14ac:dyDescent="0.25">
      <c r="A118" t="s">
        <v>562</v>
      </c>
      <c r="B118" t="s">
        <v>93</v>
      </c>
      <c r="C118" t="s">
        <v>208</v>
      </c>
      <c r="F118" s="7" t="s">
        <v>563</v>
      </c>
      <c r="G118" t="s">
        <v>93</v>
      </c>
      <c r="H118" t="s">
        <v>8</v>
      </c>
      <c r="I118" t="s">
        <v>11</v>
      </c>
    </row>
    <row r="119" spans="1:9" ht="47.25" x14ac:dyDescent="0.25">
      <c r="A119" t="s">
        <v>442</v>
      </c>
      <c r="B119" t="s">
        <v>294</v>
      </c>
      <c r="C119" t="s">
        <v>433</v>
      </c>
      <c r="D119">
        <v>2</v>
      </c>
      <c r="E119">
        <v>2</v>
      </c>
      <c r="F119" s="7" t="s">
        <v>443</v>
      </c>
      <c r="G119" t="s">
        <v>93</v>
      </c>
      <c r="H119" t="s">
        <v>8</v>
      </c>
      <c r="I119" t="s">
        <v>11</v>
      </c>
    </row>
    <row r="120" spans="1:9" ht="47.25" x14ac:dyDescent="0.25">
      <c r="A120" t="s">
        <v>200</v>
      </c>
      <c r="B120" t="s">
        <v>196</v>
      </c>
      <c r="C120" t="s">
        <v>183</v>
      </c>
      <c r="F120" s="7" t="s">
        <v>264</v>
      </c>
      <c r="G120" t="s">
        <v>93</v>
      </c>
      <c r="H120" t="s">
        <v>8</v>
      </c>
      <c r="I120" t="s">
        <v>147</v>
      </c>
    </row>
    <row r="121" spans="1:9" x14ac:dyDescent="0.25">
      <c r="A121" t="s">
        <v>447</v>
      </c>
      <c r="B121" t="s">
        <v>448</v>
      </c>
      <c r="C121" t="s">
        <v>150</v>
      </c>
      <c r="F121" s="7" t="s">
        <v>449</v>
      </c>
      <c r="G121" t="s">
        <v>94</v>
      </c>
      <c r="H121" t="s">
        <v>8</v>
      </c>
      <c r="I121" t="s">
        <v>11</v>
      </c>
    </row>
    <row r="122" spans="1:9" ht="31.5" x14ac:dyDescent="0.25">
      <c r="A122" t="s">
        <v>641</v>
      </c>
      <c r="B122" t="s">
        <v>294</v>
      </c>
      <c r="C122" t="s">
        <v>555</v>
      </c>
      <c r="D122">
        <v>1</v>
      </c>
      <c r="E122">
        <v>1</v>
      </c>
      <c r="F122" s="7" t="s">
        <v>642</v>
      </c>
      <c r="G122" t="s">
        <v>94</v>
      </c>
      <c r="H122" t="s">
        <v>8</v>
      </c>
      <c r="I122" t="s">
        <v>11</v>
      </c>
    </row>
    <row r="123" spans="1:9" x14ac:dyDescent="0.25">
      <c r="A123" t="s">
        <v>456</v>
      </c>
      <c r="B123" t="s">
        <v>294</v>
      </c>
      <c r="C123" t="s">
        <v>457</v>
      </c>
      <c r="D123">
        <v>0</v>
      </c>
      <c r="E123">
        <v>0</v>
      </c>
      <c r="F123" s="7" t="s">
        <v>458</v>
      </c>
      <c r="G123" t="s">
        <v>94</v>
      </c>
      <c r="H123" t="s">
        <v>8</v>
      </c>
      <c r="I123" t="s">
        <v>11</v>
      </c>
    </row>
    <row r="124" spans="1:9" x14ac:dyDescent="0.25">
      <c r="A124" t="s">
        <v>470</v>
      </c>
      <c r="B124" t="s">
        <v>93</v>
      </c>
      <c r="C124" t="s">
        <v>346</v>
      </c>
      <c r="D124">
        <v>1</v>
      </c>
      <c r="E124">
        <v>1</v>
      </c>
      <c r="F124" s="7" t="s">
        <v>471</v>
      </c>
      <c r="G124" t="s">
        <v>94</v>
      </c>
      <c r="H124" t="s">
        <v>8</v>
      </c>
      <c r="I124" t="s">
        <v>3</v>
      </c>
    </row>
    <row r="125" spans="1:9" x14ac:dyDescent="0.25">
      <c r="A125" t="s">
        <v>554</v>
      </c>
      <c r="B125" t="s">
        <v>269</v>
      </c>
      <c r="C125" t="s">
        <v>555</v>
      </c>
      <c r="D125" t="s">
        <v>556</v>
      </c>
      <c r="E125" t="s">
        <v>556</v>
      </c>
      <c r="F125" s="7" t="s">
        <v>458</v>
      </c>
      <c r="G125" t="s">
        <v>94</v>
      </c>
      <c r="H125" t="s">
        <v>8</v>
      </c>
      <c r="I125" t="s">
        <v>11</v>
      </c>
    </row>
    <row r="126" spans="1:9" ht="78.75" x14ac:dyDescent="0.25">
      <c r="A126" t="s">
        <v>438</v>
      </c>
      <c r="B126">
        <v>0</v>
      </c>
      <c r="C126" t="s">
        <v>208</v>
      </c>
      <c r="F126" s="7" t="s">
        <v>437</v>
      </c>
      <c r="G126" t="s">
        <v>94</v>
      </c>
      <c r="H126" t="s">
        <v>8</v>
      </c>
      <c r="I126" t="s">
        <v>11</v>
      </c>
    </row>
    <row r="127" spans="1:9" ht="31.5" x14ac:dyDescent="0.25">
      <c r="A127" t="s">
        <v>584</v>
      </c>
      <c r="B127" t="s">
        <v>197</v>
      </c>
      <c r="C127" t="s">
        <v>585</v>
      </c>
      <c r="D127">
        <v>2</v>
      </c>
      <c r="E127">
        <v>4</v>
      </c>
      <c r="F127" s="7" t="s">
        <v>550</v>
      </c>
      <c r="G127" t="s">
        <v>94</v>
      </c>
      <c r="H127" t="s">
        <v>8</v>
      </c>
      <c r="I127" t="s">
        <v>11</v>
      </c>
    </row>
    <row r="128" spans="1:9" ht="31.5" x14ac:dyDescent="0.25">
      <c r="A128" t="s">
        <v>378</v>
      </c>
      <c r="B128" t="s">
        <v>269</v>
      </c>
      <c r="C128" t="s">
        <v>241</v>
      </c>
      <c r="D128">
        <v>1</v>
      </c>
      <c r="E128">
        <v>4</v>
      </c>
      <c r="F128" s="7" t="s">
        <v>271</v>
      </c>
      <c r="G128" t="s">
        <v>94</v>
      </c>
      <c r="H128" t="s">
        <v>8</v>
      </c>
      <c r="I128" t="s">
        <v>147</v>
      </c>
    </row>
    <row r="129" spans="1:9" ht="31.5" x14ac:dyDescent="0.25">
      <c r="A129" t="s">
        <v>198</v>
      </c>
      <c r="B129" t="s">
        <v>197</v>
      </c>
      <c r="C129" t="s">
        <v>183</v>
      </c>
      <c r="F129" s="7" t="s">
        <v>173</v>
      </c>
      <c r="G129" t="s">
        <v>94</v>
      </c>
      <c r="H129" t="s">
        <v>8</v>
      </c>
      <c r="I129" t="s">
        <v>147</v>
      </c>
    </row>
    <row r="130" spans="1:9" x14ac:dyDescent="0.25">
      <c r="A130" t="s">
        <v>111</v>
      </c>
      <c r="B130" s="12"/>
      <c r="C130" s="12"/>
      <c r="D130" s="12"/>
      <c r="E130" s="12"/>
      <c r="F130" s="24"/>
    </row>
    <row r="131" spans="1:9" x14ac:dyDescent="0.25">
      <c r="A131" t="s">
        <v>87</v>
      </c>
      <c r="B131" t="s">
        <v>48</v>
      </c>
      <c r="C131" t="s">
        <v>60</v>
      </c>
      <c r="D131">
        <v>2</v>
      </c>
      <c r="E131">
        <v>1</v>
      </c>
      <c r="F131" s="7" t="s">
        <v>84</v>
      </c>
      <c r="G131" t="s">
        <v>92</v>
      </c>
      <c r="H131" t="s">
        <v>9</v>
      </c>
      <c r="I131" t="s">
        <v>1</v>
      </c>
    </row>
    <row r="132" spans="1:9" x14ac:dyDescent="0.25">
      <c r="A132" t="s">
        <v>312</v>
      </c>
      <c r="B132" t="s">
        <v>88</v>
      </c>
      <c r="C132" t="s">
        <v>346</v>
      </c>
      <c r="D132">
        <v>1</v>
      </c>
      <c r="E132">
        <v>1</v>
      </c>
      <c r="F132" s="7" t="s">
        <v>417</v>
      </c>
      <c r="G132" t="s">
        <v>92</v>
      </c>
      <c r="H132" t="s">
        <v>9</v>
      </c>
      <c r="I132" t="s">
        <v>3</v>
      </c>
    </row>
    <row r="133" spans="1:9" ht="31.5" x14ac:dyDescent="0.25">
      <c r="A133" t="s">
        <v>525</v>
      </c>
      <c r="B133" t="s">
        <v>88</v>
      </c>
      <c r="C133" t="s">
        <v>150</v>
      </c>
      <c r="F133" s="7" t="s">
        <v>526</v>
      </c>
      <c r="G133" t="s">
        <v>92</v>
      </c>
      <c r="H133" t="s">
        <v>9</v>
      </c>
    </row>
    <row r="134" spans="1:9" x14ac:dyDescent="0.25">
      <c r="A134" t="s">
        <v>640</v>
      </c>
      <c r="B134" t="s">
        <v>33</v>
      </c>
      <c r="C134" t="s">
        <v>241</v>
      </c>
      <c r="D134">
        <v>3</v>
      </c>
      <c r="E134">
        <v>2</v>
      </c>
      <c r="G134" t="s">
        <v>92</v>
      </c>
      <c r="H134" t="s">
        <v>9</v>
      </c>
      <c r="I134" t="s">
        <v>147</v>
      </c>
    </row>
    <row r="135" spans="1:9" ht="31.5" x14ac:dyDescent="0.25">
      <c r="A135" t="s">
        <v>411</v>
      </c>
      <c r="B135" t="s">
        <v>48</v>
      </c>
      <c r="C135" t="s">
        <v>346</v>
      </c>
      <c r="D135">
        <v>3</v>
      </c>
      <c r="E135">
        <v>2</v>
      </c>
      <c r="F135" s="7" t="s">
        <v>414</v>
      </c>
      <c r="G135" t="s">
        <v>92</v>
      </c>
      <c r="H135" t="s">
        <v>9</v>
      </c>
      <c r="I135" t="s">
        <v>3</v>
      </c>
    </row>
    <row r="136" spans="1:9" ht="31.5" x14ac:dyDescent="0.25">
      <c r="A136" t="s">
        <v>638</v>
      </c>
      <c r="B136" t="s">
        <v>48</v>
      </c>
      <c r="C136" t="s">
        <v>315</v>
      </c>
      <c r="D136">
        <v>2</v>
      </c>
      <c r="E136">
        <v>2</v>
      </c>
      <c r="F136" s="7" t="s">
        <v>639</v>
      </c>
      <c r="G136" t="s">
        <v>92</v>
      </c>
      <c r="H136" t="s">
        <v>9</v>
      </c>
      <c r="I136" t="s">
        <v>4</v>
      </c>
    </row>
    <row r="137" spans="1:9" ht="31.5" x14ac:dyDescent="0.25">
      <c r="A137" t="s">
        <v>681</v>
      </c>
      <c r="B137" t="s">
        <v>48</v>
      </c>
      <c r="C137" t="s">
        <v>241</v>
      </c>
      <c r="D137">
        <v>1</v>
      </c>
      <c r="E137">
        <v>1</v>
      </c>
      <c r="F137" s="7" t="s">
        <v>682</v>
      </c>
      <c r="G137" t="s">
        <v>92</v>
      </c>
      <c r="H137" t="s">
        <v>9</v>
      </c>
      <c r="I137" t="s">
        <v>147</v>
      </c>
    </row>
    <row r="138" spans="1:9" ht="47.25" x14ac:dyDescent="0.25">
      <c r="A138" t="s">
        <v>527</v>
      </c>
      <c r="B138" t="s">
        <v>88</v>
      </c>
      <c r="C138" t="s">
        <v>208</v>
      </c>
      <c r="F138" s="7" t="s">
        <v>528</v>
      </c>
      <c r="G138" t="s">
        <v>92</v>
      </c>
      <c r="H138" t="s">
        <v>9</v>
      </c>
    </row>
    <row r="139" spans="1:9" x14ac:dyDescent="0.25">
      <c r="A139" t="s">
        <v>421</v>
      </c>
      <c r="B139" t="s">
        <v>422</v>
      </c>
      <c r="C139" t="s">
        <v>346</v>
      </c>
      <c r="D139">
        <v>6</v>
      </c>
      <c r="E139">
        <v>6</v>
      </c>
      <c r="F139" s="7" t="s">
        <v>444</v>
      </c>
      <c r="G139" t="s">
        <v>92</v>
      </c>
      <c r="H139" t="s">
        <v>9</v>
      </c>
      <c r="I139" t="s">
        <v>3</v>
      </c>
    </row>
    <row r="140" spans="1:9" x14ac:dyDescent="0.25">
      <c r="A140" t="s">
        <v>474</v>
      </c>
      <c r="B140" t="s">
        <v>48</v>
      </c>
      <c r="C140" t="s">
        <v>150</v>
      </c>
      <c r="F140" s="7" t="s">
        <v>458</v>
      </c>
      <c r="G140" t="s">
        <v>92</v>
      </c>
      <c r="H140" t="s">
        <v>9</v>
      </c>
    </row>
    <row r="141" spans="1:9" x14ac:dyDescent="0.25">
      <c r="A141" t="s">
        <v>472</v>
      </c>
      <c r="B141" t="s">
        <v>88</v>
      </c>
      <c r="C141" t="s">
        <v>208</v>
      </c>
      <c r="F141" s="7" t="s">
        <v>473</v>
      </c>
      <c r="G141" t="s">
        <v>92</v>
      </c>
      <c r="H141" t="s">
        <v>9</v>
      </c>
    </row>
    <row r="142" spans="1:9" ht="31.5" x14ac:dyDescent="0.25">
      <c r="A142" t="s">
        <v>272</v>
      </c>
      <c r="B142" t="s">
        <v>88</v>
      </c>
      <c r="C142" t="s">
        <v>241</v>
      </c>
      <c r="D142">
        <v>1</v>
      </c>
      <c r="E142">
        <v>1</v>
      </c>
      <c r="F142" s="7" t="s">
        <v>273</v>
      </c>
      <c r="G142" t="s">
        <v>92</v>
      </c>
      <c r="H142" t="s">
        <v>9</v>
      </c>
      <c r="I142" t="s">
        <v>147</v>
      </c>
    </row>
    <row r="143" spans="1:9" x14ac:dyDescent="0.25">
      <c r="A143" t="s">
        <v>296</v>
      </c>
      <c r="B143" t="s">
        <v>88</v>
      </c>
      <c r="C143" t="s">
        <v>150</v>
      </c>
      <c r="F143" s="7" t="s">
        <v>298</v>
      </c>
      <c r="G143" t="s">
        <v>92</v>
      </c>
      <c r="H143" t="s">
        <v>9</v>
      </c>
      <c r="I143" t="s">
        <v>4</v>
      </c>
    </row>
    <row r="144" spans="1:9" x14ac:dyDescent="0.25">
      <c r="A144" t="s">
        <v>412</v>
      </c>
      <c r="B144" t="s">
        <v>88</v>
      </c>
      <c r="C144" t="s">
        <v>346</v>
      </c>
      <c r="D144">
        <v>1</v>
      </c>
      <c r="E144">
        <v>1</v>
      </c>
      <c r="F144" s="7" t="s">
        <v>413</v>
      </c>
      <c r="G144" t="s">
        <v>92</v>
      </c>
      <c r="H144" t="s">
        <v>9</v>
      </c>
      <c r="I144" t="s">
        <v>3</v>
      </c>
    </row>
    <row r="145" spans="1:10" x14ac:dyDescent="0.25">
      <c r="A145" t="s">
        <v>636</v>
      </c>
      <c r="B145" t="s">
        <v>49</v>
      </c>
      <c r="C145" t="s">
        <v>460</v>
      </c>
      <c r="D145">
        <v>1</v>
      </c>
      <c r="E145">
        <v>1</v>
      </c>
      <c r="F145" s="7" t="s">
        <v>637</v>
      </c>
      <c r="G145" t="s">
        <v>92</v>
      </c>
      <c r="H145" t="s">
        <v>9</v>
      </c>
      <c r="I145" t="s">
        <v>5</v>
      </c>
    </row>
    <row r="146" spans="1:10" ht="31.5" x14ac:dyDescent="0.25">
      <c r="A146" t="s">
        <v>189</v>
      </c>
      <c r="B146" t="s">
        <v>88</v>
      </c>
      <c r="C146" t="s">
        <v>183</v>
      </c>
      <c r="F146" s="7" t="s">
        <v>168</v>
      </c>
      <c r="G146" t="s">
        <v>92</v>
      </c>
      <c r="H146" t="s">
        <v>9</v>
      </c>
      <c r="I146" t="s">
        <v>147</v>
      </c>
    </row>
    <row r="147" spans="1:10" ht="78.75" x14ac:dyDescent="0.25">
      <c r="A147" t="s">
        <v>604</v>
      </c>
      <c r="B147" t="s">
        <v>605</v>
      </c>
      <c r="C147" t="s">
        <v>208</v>
      </c>
      <c r="F147" s="7" t="s">
        <v>606</v>
      </c>
      <c r="G147" t="s">
        <v>92</v>
      </c>
      <c r="H147" t="s">
        <v>9</v>
      </c>
    </row>
    <row r="148" spans="1:10" x14ac:dyDescent="0.25">
      <c r="A148" t="s">
        <v>355</v>
      </c>
      <c r="B148" t="s">
        <v>48</v>
      </c>
      <c r="C148" t="s">
        <v>150</v>
      </c>
      <c r="F148" s="7" t="s">
        <v>356</v>
      </c>
      <c r="G148" t="s">
        <v>92</v>
      </c>
      <c r="H148" t="s">
        <v>9</v>
      </c>
      <c r="J148" t="s">
        <v>3</v>
      </c>
    </row>
    <row r="149" spans="1:10" x14ac:dyDescent="0.25">
      <c r="A149" t="s">
        <v>107</v>
      </c>
      <c r="B149" t="s">
        <v>347</v>
      </c>
      <c r="C149" t="s">
        <v>150</v>
      </c>
      <c r="F149" s="7" t="s">
        <v>348</v>
      </c>
      <c r="G149" t="s">
        <v>92</v>
      </c>
      <c r="H149" t="s">
        <v>9</v>
      </c>
      <c r="J149" t="s">
        <v>354</v>
      </c>
    </row>
    <row r="150" spans="1:10" ht="31.5" x14ac:dyDescent="0.25">
      <c r="A150" t="s">
        <v>47</v>
      </c>
      <c r="B150" t="s">
        <v>88</v>
      </c>
      <c r="C150" t="s">
        <v>60</v>
      </c>
      <c r="D150">
        <v>1</v>
      </c>
      <c r="E150">
        <v>1</v>
      </c>
      <c r="F150" s="7" t="s">
        <v>89</v>
      </c>
      <c r="G150" t="s">
        <v>92</v>
      </c>
      <c r="H150" t="s">
        <v>9</v>
      </c>
      <c r="I150" t="s">
        <v>1</v>
      </c>
    </row>
    <row r="151" spans="1:10" x14ac:dyDescent="0.25">
      <c r="A151" t="s">
        <v>274</v>
      </c>
      <c r="B151" t="s">
        <v>48</v>
      </c>
      <c r="C151" t="s">
        <v>241</v>
      </c>
      <c r="D151">
        <v>2</v>
      </c>
      <c r="E151">
        <v>2</v>
      </c>
      <c r="F151" s="7" t="s">
        <v>275</v>
      </c>
      <c r="G151" t="s">
        <v>93</v>
      </c>
      <c r="H151" t="s">
        <v>9</v>
      </c>
      <c r="I151" t="s">
        <v>147</v>
      </c>
    </row>
    <row r="152" spans="1:10" x14ac:dyDescent="0.25">
      <c r="A152" t="s">
        <v>402</v>
      </c>
      <c r="B152" t="s">
        <v>33</v>
      </c>
      <c r="C152" t="s">
        <v>346</v>
      </c>
      <c r="D152">
        <v>1</v>
      </c>
      <c r="E152">
        <v>1</v>
      </c>
      <c r="F152" s="7" t="s">
        <v>403</v>
      </c>
      <c r="G152" t="s">
        <v>93</v>
      </c>
      <c r="H152" t="s">
        <v>9</v>
      </c>
      <c r="I152" t="s">
        <v>3</v>
      </c>
    </row>
    <row r="153" spans="1:10" x14ac:dyDescent="0.25">
      <c r="A153" t="s">
        <v>600</v>
      </c>
      <c r="B153" t="s">
        <v>88</v>
      </c>
      <c r="C153" t="s">
        <v>346</v>
      </c>
      <c r="D153">
        <v>1</v>
      </c>
      <c r="E153">
        <v>1</v>
      </c>
      <c r="F153" s="7" t="s">
        <v>601</v>
      </c>
      <c r="G153" t="s">
        <v>93</v>
      </c>
      <c r="H153" t="s">
        <v>9</v>
      </c>
      <c r="I153" t="s">
        <v>3</v>
      </c>
    </row>
    <row r="154" spans="1:10" ht="31.5" x14ac:dyDescent="0.25">
      <c r="A154" t="s">
        <v>66</v>
      </c>
      <c r="B154" t="s">
        <v>33</v>
      </c>
      <c r="C154" t="s">
        <v>60</v>
      </c>
      <c r="D154">
        <v>2</v>
      </c>
      <c r="E154">
        <v>2</v>
      </c>
      <c r="F154" s="7" t="s">
        <v>67</v>
      </c>
      <c r="G154" t="s">
        <v>93</v>
      </c>
      <c r="H154" t="s">
        <v>9</v>
      </c>
      <c r="I154" t="s">
        <v>1</v>
      </c>
    </row>
    <row r="155" spans="1:10" x14ac:dyDescent="0.25">
      <c r="A155" t="s">
        <v>419</v>
      </c>
      <c r="B155" t="s">
        <v>49</v>
      </c>
      <c r="C155" t="s">
        <v>346</v>
      </c>
      <c r="D155">
        <v>3</v>
      </c>
      <c r="E155">
        <v>3</v>
      </c>
      <c r="F155" s="7" t="s">
        <v>420</v>
      </c>
      <c r="G155" t="s">
        <v>93</v>
      </c>
      <c r="H155" t="s">
        <v>9</v>
      </c>
      <c r="I155" t="s">
        <v>3</v>
      </c>
    </row>
    <row r="156" spans="1:10" ht="31.5" x14ac:dyDescent="0.25">
      <c r="A156" t="s">
        <v>408</v>
      </c>
      <c r="B156" t="s">
        <v>48</v>
      </c>
      <c r="C156" t="s">
        <v>410</v>
      </c>
      <c r="D156">
        <v>2</v>
      </c>
      <c r="E156">
        <v>2</v>
      </c>
      <c r="F156" s="7" t="s">
        <v>409</v>
      </c>
      <c r="G156" t="s">
        <v>93</v>
      </c>
      <c r="H156" t="s">
        <v>9</v>
      </c>
      <c r="I156" t="s">
        <v>3</v>
      </c>
    </row>
    <row r="157" spans="1:10" ht="31.5" x14ac:dyDescent="0.25">
      <c r="A157" t="s">
        <v>188</v>
      </c>
      <c r="B157" t="s">
        <v>33</v>
      </c>
      <c r="C157" t="s">
        <v>183</v>
      </c>
      <c r="F157" s="7" t="s">
        <v>177</v>
      </c>
      <c r="G157" t="s">
        <v>93</v>
      </c>
      <c r="H157" t="s">
        <v>9</v>
      </c>
      <c r="I157" t="s">
        <v>147</v>
      </c>
    </row>
    <row r="158" spans="1:10" ht="31.5" x14ac:dyDescent="0.25">
      <c r="A158" t="s">
        <v>595</v>
      </c>
      <c r="B158" t="s">
        <v>88</v>
      </c>
      <c r="C158" t="s">
        <v>315</v>
      </c>
      <c r="D158">
        <v>1</v>
      </c>
      <c r="E158">
        <v>1</v>
      </c>
      <c r="F158" s="7" t="s">
        <v>596</v>
      </c>
      <c r="G158" t="s">
        <v>93</v>
      </c>
      <c r="H158" t="s">
        <v>9</v>
      </c>
      <c r="I158" t="s">
        <v>4</v>
      </c>
    </row>
    <row r="159" spans="1:10" ht="47.25" x14ac:dyDescent="0.25">
      <c r="A159" t="s">
        <v>434</v>
      </c>
      <c r="B159" t="s">
        <v>48</v>
      </c>
      <c r="C159" t="s">
        <v>346</v>
      </c>
      <c r="D159">
        <v>1</v>
      </c>
      <c r="E159">
        <v>1</v>
      </c>
      <c r="F159" s="7" t="s">
        <v>479</v>
      </c>
      <c r="G159" t="s">
        <v>93</v>
      </c>
      <c r="H159" t="s">
        <v>9</v>
      </c>
      <c r="I159" t="s">
        <v>3</v>
      </c>
    </row>
    <row r="160" spans="1:10" ht="47.25" x14ac:dyDescent="0.25">
      <c r="A160" t="s">
        <v>477</v>
      </c>
      <c r="B160" t="s">
        <v>49</v>
      </c>
      <c r="C160" t="s">
        <v>346</v>
      </c>
      <c r="D160">
        <v>2</v>
      </c>
      <c r="E160">
        <v>4</v>
      </c>
      <c r="F160" s="7" t="s">
        <v>478</v>
      </c>
      <c r="G160" t="s">
        <v>93</v>
      </c>
      <c r="H160" t="s">
        <v>9</v>
      </c>
      <c r="I160" t="s">
        <v>3</v>
      </c>
    </row>
    <row r="161" spans="1:9" ht="31.5" x14ac:dyDescent="0.25">
      <c r="A161" t="s">
        <v>85</v>
      </c>
      <c r="B161" t="s">
        <v>49</v>
      </c>
      <c r="C161" t="s">
        <v>60</v>
      </c>
      <c r="D161">
        <v>2</v>
      </c>
      <c r="E161">
        <v>4</v>
      </c>
      <c r="F161" s="7" t="s">
        <v>86</v>
      </c>
      <c r="G161" t="s">
        <v>93</v>
      </c>
      <c r="H161" t="s">
        <v>9</v>
      </c>
      <c r="I161" t="s">
        <v>1</v>
      </c>
    </row>
    <row r="162" spans="1:9" ht="31.5" x14ac:dyDescent="0.25">
      <c r="A162" t="s">
        <v>309</v>
      </c>
      <c r="B162" t="s">
        <v>88</v>
      </c>
      <c r="C162" t="s">
        <v>150</v>
      </c>
      <c r="F162" s="7" t="s">
        <v>308</v>
      </c>
      <c r="G162" t="s">
        <v>94</v>
      </c>
      <c r="H162" t="s">
        <v>9</v>
      </c>
      <c r="I162" t="s">
        <v>3</v>
      </c>
    </row>
    <row r="163" spans="1:9" ht="31.5" x14ac:dyDescent="0.25">
      <c r="A163" t="s">
        <v>190</v>
      </c>
      <c r="B163" t="s">
        <v>49</v>
      </c>
      <c r="C163" t="s">
        <v>183</v>
      </c>
      <c r="F163" s="7" t="s">
        <v>174</v>
      </c>
      <c r="G163" t="s">
        <v>94</v>
      </c>
      <c r="H163" t="s">
        <v>9</v>
      </c>
      <c r="I163" t="s">
        <v>147</v>
      </c>
    </row>
    <row r="164" spans="1:9" ht="31.5" x14ac:dyDescent="0.25">
      <c r="A164" t="s">
        <v>661</v>
      </c>
      <c r="B164" t="s">
        <v>662</v>
      </c>
      <c r="C164" t="s">
        <v>131</v>
      </c>
      <c r="D164">
        <v>4</v>
      </c>
      <c r="E164">
        <v>4</v>
      </c>
      <c r="F164" s="7" t="s">
        <v>663</v>
      </c>
      <c r="G164" t="s">
        <v>94</v>
      </c>
      <c r="H164" t="s">
        <v>9</v>
      </c>
      <c r="I164" t="s">
        <v>0</v>
      </c>
    </row>
    <row r="165" spans="1:9" ht="47.25" x14ac:dyDescent="0.25">
      <c r="A165" t="s">
        <v>475</v>
      </c>
      <c r="B165" t="s">
        <v>347</v>
      </c>
      <c r="C165" t="s">
        <v>183</v>
      </c>
      <c r="F165" s="7" t="s">
        <v>476</v>
      </c>
      <c r="G165" t="s">
        <v>94</v>
      </c>
      <c r="H165" t="s">
        <v>9</v>
      </c>
      <c r="I165" t="s">
        <v>3</v>
      </c>
    </row>
    <row r="166" spans="1:9" ht="47.25" x14ac:dyDescent="0.25">
      <c r="A166" t="s">
        <v>602</v>
      </c>
      <c r="B166" t="s">
        <v>49</v>
      </c>
      <c r="C166" t="s">
        <v>315</v>
      </c>
      <c r="D166">
        <v>3</v>
      </c>
      <c r="E166">
        <v>3</v>
      </c>
      <c r="F166" s="7" t="s">
        <v>603</v>
      </c>
      <c r="G166" t="s">
        <v>94</v>
      </c>
      <c r="H166" t="s">
        <v>9</v>
      </c>
      <c r="I166" t="s">
        <v>4</v>
      </c>
    </row>
    <row r="167" spans="1:9" ht="31.5" x14ac:dyDescent="0.25">
      <c r="A167" t="s">
        <v>643</v>
      </c>
      <c r="B167" t="s">
        <v>33</v>
      </c>
      <c r="C167" t="s">
        <v>460</v>
      </c>
      <c r="D167">
        <v>1</v>
      </c>
      <c r="E167">
        <v>1</v>
      </c>
      <c r="F167" s="7" t="s">
        <v>644</v>
      </c>
      <c r="G167" t="s">
        <v>94</v>
      </c>
      <c r="H167" t="s">
        <v>9</v>
      </c>
      <c r="I167" t="s">
        <v>5</v>
      </c>
    </row>
    <row r="168" spans="1:9" ht="47.25" x14ac:dyDescent="0.25">
      <c r="A168" t="s">
        <v>359</v>
      </c>
      <c r="B168" t="s">
        <v>347</v>
      </c>
      <c r="C168" t="s">
        <v>60</v>
      </c>
      <c r="D168">
        <v>2</v>
      </c>
      <c r="E168">
        <v>2</v>
      </c>
      <c r="F168" s="7" t="s">
        <v>363</v>
      </c>
      <c r="G168" t="s">
        <v>94</v>
      </c>
      <c r="H168" t="s">
        <v>9</v>
      </c>
      <c r="I168" t="s">
        <v>1</v>
      </c>
    </row>
    <row r="169" spans="1:9" ht="31.5" x14ac:dyDescent="0.25">
      <c r="A169" t="s">
        <v>281</v>
      </c>
      <c r="B169" t="s">
        <v>276</v>
      </c>
      <c r="C169" t="s">
        <v>241</v>
      </c>
      <c r="D169">
        <v>3</v>
      </c>
      <c r="E169">
        <v>3</v>
      </c>
      <c r="F169" s="7" t="s">
        <v>280</v>
      </c>
      <c r="G169" t="s">
        <v>94</v>
      </c>
      <c r="H169" t="s">
        <v>9</v>
      </c>
      <c r="I169" t="s">
        <v>147</v>
      </c>
    </row>
    <row r="170" spans="1:9" ht="126" x14ac:dyDescent="0.25">
      <c r="A170" t="s">
        <v>669</v>
      </c>
      <c r="B170" t="s">
        <v>88</v>
      </c>
      <c r="C170" t="s">
        <v>670</v>
      </c>
      <c r="D170">
        <v>1</v>
      </c>
      <c r="E170">
        <v>1</v>
      </c>
      <c r="F170" s="7" t="s">
        <v>671</v>
      </c>
      <c r="G170" t="s">
        <v>94</v>
      </c>
      <c r="H170" t="s">
        <v>9</v>
      </c>
      <c r="I170" t="s">
        <v>3</v>
      </c>
    </row>
    <row r="171" spans="1:9" x14ac:dyDescent="0.25">
      <c r="A171" t="s">
        <v>667</v>
      </c>
      <c r="B171" t="s">
        <v>48</v>
      </c>
      <c r="C171" t="s">
        <v>183</v>
      </c>
      <c r="F171" s="7" t="s">
        <v>668</v>
      </c>
      <c r="G171" t="s">
        <v>94</v>
      </c>
      <c r="H171" t="s">
        <v>9</v>
      </c>
      <c r="I171" t="s">
        <v>3</v>
      </c>
    </row>
    <row r="172" spans="1:9" x14ac:dyDescent="0.25">
      <c r="A172" t="s">
        <v>112</v>
      </c>
      <c r="B172" s="3"/>
      <c r="C172" s="3"/>
      <c r="D172" s="3"/>
      <c r="E172" s="3"/>
      <c r="F172" s="25"/>
    </row>
    <row r="173" spans="1:9" ht="31.5" x14ac:dyDescent="0.25">
      <c r="A173" t="s">
        <v>311</v>
      </c>
      <c r="B173" t="s">
        <v>94</v>
      </c>
      <c r="C173" t="s">
        <v>150</v>
      </c>
      <c r="F173" s="7" t="s">
        <v>310</v>
      </c>
      <c r="G173" t="s">
        <v>92</v>
      </c>
      <c r="H173" t="s">
        <v>6</v>
      </c>
      <c r="I173" t="s">
        <v>4</v>
      </c>
    </row>
    <row r="174" spans="1:9" x14ac:dyDescent="0.25">
      <c r="A174" t="s">
        <v>323</v>
      </c>
      <c r="B174" t="s">
        <v>94</v>
      </c>
      <c r="C174" t="s">
        <v>320</v>
      </c>
      <c r="D174">
        <v>1</v>
      </c>
      <c r="E174">
        <v>1</v>
      </c>
      <c r="F174" s="7" t="s">
        <v>322</v>
      </c>
      <c r="G174" t="s">
        <v>92</v>
      </c>
      <c r="H174" t="s">
        <v>6</v>
      </c>
      <c r="I174" t="s">
        <v>4</v>
      </c>
    </row>
    <row r="175" spans="1:9" ht="31.5" x14ac:dyDescent="0.25">
      <c r="A175" t="s">
        <v>537</v>
      </c>
      <c r="B175" t="s">
        <v>285</v>
      </c>
      <c r="C175" t="s">
        <v>150</v>
      </c>
      <c r="F175" s="7" t="s">
        <v>538</v>
      </c>
      <c r="G175" t="s">
        <v>92</v>
      </c>
      <c r="H175" t="s">
        <v>6</v>
      </c>
      <c r="I175" t="s">
        <v>4</v>
      </c>
    </row>
    <row r="176" spans="1:9" ht="47.25" x14ac:dyDescent="0.25">
      <c r="A176" t="s">
        <v>657</v>
      </c>
      <c r="B176" t="s">
        <v>191</v>
      </c>
      <c r="C176" t="s">
        <v>208</v>
      </c>
      <c r="F176" s="7" t="s">
        <v>658</v>
      </c>
      <c r="G176" t="s">
        <v>92</v>
      </c>
      <c r="H176" t="s">
        <v>6</v>
      </c>
      <c r="I176" t="s">
        <v>11</v>
      </c>
    </row>
    <row r="177" spans="1:9" ht="31.5" x14ac:dyDescent="0.25">
      <c r="A177" t="s">
        <v>683</v>
      </c>
      <c r="B177" t="s">
        <v>285</v>
      </c>
      <c r="C177" t="s">
        <v>241</v>
      </c>
      <c r="D177">
        <v>1</v>
      </c>
      <c r="E177">
        <v>1</v>
      </c>
      <c r="F177" s="7" t="s">
        <v>684</v>
      </c>
      <c r="G177" t="s">
        <v>92</v>
      </c>
      <c r="H177" t="s">
        <v>6</v>
      </c>
      <c r="I177" t="s">
        <v>147</v>
      </c>
    </row>
    <row r="178" spans="1:9" ht="47.25" x14ac:dyDescent="0.25">
      <c r="A178" t="s">
        <v>149</v>
      </c>
      <c r="B178" t="s">
        <v>94</v>
      </c>
      <c r="C178" t="s">
        <v>150</v>
      </c>
      <c r="F178" s="7" t="s">
        <v>151</v>
      </c>
      <c r="G178" t="s">
        <v>92</v>
      </c>
      <c r="H178" t="s">
        <v>6</v>
      </c>
      <c r="I178" t="s">
        <v>147</v>
      </c>
    </row>
    <row r="179" spans="1:9" x14ac:dyDescent="0.25">
      <c r="A179" t="s">
        <v>317</v>
      </c>
      <c r="B179" t="s">
        <v>94</v>
      </c>
      <c r="C179" t="s">
        <v>315</v>
      </c>
      <c r="D179">
        <v>2</v>
      </c>
      <c r="E179">
        <v>1</v>
      </c>
      <c r="F179" s="7" t="s">
        <v>325</v>
      </c>
      <c r="G179" t="s">
        <v>92</v>
      </c>
      <c r="H179" t="s">
        <v>6</v>
      </c>
      <c r="I179" t="s">
        <v>4</v>
      </c>
    </row>
    <row r="180" spans="1:9" x14ac:dyDescent="0.25">
      <c r="A180" t="s">
        <v>404</v>
      </c>
      <c r="B180" t="s">
        <v>285</v>
      </c>
      <c r="C180" t="s">
        <v>346</v>
      </c>
      <c r="D180">
        <v>2</v>
      </c>
      <c r="E180">
        <v>1</v>
      </c>
      <c r="F180" s="7" t="s">
        <v>405</v>
      </c>
      <c r="G180" t="s">
        <v>92</v>
      </c>
      <c r="H180" t="s">
        <v>6</v>
      </c>
      <c r="I180" t="s">
        <v>3</v>
      </c>
    </row>
    <row r="181" spans="1:9" ht="31.5" x14ac:dyDescent="0.25">
      <c r="A181" t="s">
        <v>282</v>
      </c>
      <c r="B181" t="s">
        <v>94</v>
      </c>
      <c r="C181" t="s">
        <v>241</v>
      </c>
      <c r="D181">
        <v>1</v>
      </c>
      <c r="E181">
        <v>1</v>
      </c>
      <c r="F181" s="7" t="s">
        <v>283</v>
      </c>
      <c r="G181" t="s">
        <v>92</v>
      </c>
      <c r="H181" t="s">
        <v>6</v>
      </c>
      <c r="I181" t="s">
        <v>147</v>
      </c>
    </row>
    <row r="182" spans="1:9" x14ac:dyDescent="0.25">
      <c r="A182" t="s">
        <v>334</v>
      </c>
      <c r="B182" t="s">
        <v>285</v>
      </c>
      <c r="C182" t="s">
        <v>315</v>
      </c>
      <c r="D182">
        <v>4</v>
      </c>
      <c r="E182">
        <v>1</v>
      </c>
      <c r="F182" s="7" t="s">
        <v>335</v>
      </c>
      <c r="G182" t="s">
        <v>92</v>
      </c>
      <c r="H182" t="s">
        <v>6</v>
      </c>
      <c r="I182" t="s">
        <v>4</v>
      </c>
    </row>
    <row r="183" spans="1:9" x14ac:dyDescent="0.25">
      <c r="A183" t="s">
        <v>318</v>
      </c>
      <c r="B183" t="s">
        <v>191</v>
      </c>
      <c r="C183" t="s">
        <v>315</v>
      </c>
      <c r="D183">
        <v>4</v>
      </c>
      <c r="E183">
        <v>2</v>
      </c>
      <c r="F183" s="7" t="s">
        <v>326</v>
      </c>
      <c r="G183" t="s">
        <v>92</v>
      </c>
      <c r="H183" t="s">
        <v>6</v>
      </c>
      <c r="I183" t="s">
        <v>4</v>
      </c>
    </row>
    <row r="184" spans="1:9" x14ac:dyDescent="0.25">
      <c r="A184" t="s">
        <v>319</v>
      </c>
      <c r="B184" t="s">
        <v>191</v>
      </c>
      <c r="C184" t="s">
        <v>320</v>
      </c>
      <c r="D184">
        <v>3</v>
      </c>
      <c r="E184">
        <v>3</v>
      </c>
      <c r="F184" s="7" t="s">
        <v>321</v>
      </c>
      <c r="G184" t="s">
        <v>92</v>
      </c>
      <c r="H184" t="s">
        <v>6</v>
      </c>
      <c r="I184" t="s">
        <v>4</v>
      </c>
    </row>
    <row r="185" spans="1:9" ht="31.5" x14ac:dyDescent="0.25">
      <c r="A185" t="s">
        <v>195</v>
      </c>
      <c r="B185" t="s">
        <v>94</v>
      </c>
      <c r="C185" t="s">
        <v>183</v>
      </c>
      <c r="F185" s="7" t="s">
        <v>167</v>
      </c>
      <c r="G185" t="s">
        <v>92</v>
      </c>
      <c r="H185" t="s">
        <v>6</v>
      </c>
      <c r="I185" t="s">
        <v>147</v>
      </c>
    </row>
    <row r="186" spans="1:9" x14ac:dyDescent="0.25">
      <c r="A186" t="s">
        <v>316</v>
      </c>
      <c r="B186" t="s">
        <v>191</v>
      </c>
      <c r="C186" t="s">
        <v>150</v>
      </c>
      <c r="F186" s="7" t="s">
        <v>297</v>
      </c>
      <c r="G186" t="s">
        <v>92</v>
      </c>
      <c r="H186" t="s">
        <v>6</v>
      </c>
      <c r="I186" t="s">
        <v>147</v>
      </c>
    </row>
    <row r="187" spans="1:9" ht="31.5" x14ac:dyDescent="0.25">
      <c r="A187" t="s">
        <v>646</v>
      </c>
      <c r="B187" t="s">
        <v>94</v>
      </c>
      <c r="C187" t="s">
        <v>241</v>
      </c>
      <c r="D187">
        <v>1</v>
      </c>
      <c r="E187">
        <v>1</v>
      </c>
      <c r="F187" s="7" t="s">
        <v>645</v>
      </c>
      <c r="G187" t="s">
        <v>92</v>
      </c>
      <c r="H187" t="s">
        <v>6</v>
      </c>
      <c r="I187" t="s">
        <v>147</v>
      </c>
    </row>
    <row r="188" spans="1:9" ht="47.25" x14ac:dyDescent="0.25">
      <c r="A188" t="s">
        <v>629</v>
      </c>
      <c r="B188" t="s">
        <v>191</v>
      </c>
      <c r="C188" t="s">
        <v>183</v>
      </c>
      <c r="F188" s="7" t="s">
        <v>628</v>
      </c>
      <c r="G188" t="s">
        <v>92</v>
      </c>
      <c r="H188" t="s">
        <v>6</v>
      </c>
      <c r="I188" t="s">
        <v>4</v>
      </c>
    </row>
    <row r="189" spans="1:9" x14ac:dyDescent="0.25">
      <c r="A189" t="s">
        <v>626</v>
      </c>
      <c r="B189" t="s">
        <v>285</v>
      </c>
      <c r="C189" t="s">
        <v>208</v>
      </c>
      <c r="F189" s="7" t="s">
        <v>627</v>
      </c>
      <c r="G189" t="s">
        <v>92</v>
      </c>
      <c r="H189" t="s">
        <v>6</v>
      </c>
      <c r="I189" t="s">
        <v>4</v>
      </c>
    </row>
    <row r="190" spans="1:9" ht="31.5" x14ac:dyDescent="0.25">
      <c r="A190" t="s">
        <v>647</v>
      </c>
      <c r="B190" t="s">
        <v>94</v>
      </c>
      <c r="C190" t="s">
        <v>648</v>
      </c>
      <c r="D190">
        <v>1</v>
      </c>
      <c r="E190">
        <v>1</v>
      </c>
      <c r="F190" s="7" t="s">
        <v>649</v>
      </c>
      <c r="G190" t="s">
        <v>92</v>
      </c>
      <c r="H190" t="s">
        <v>6</v>
      </c>
      <c r="I190" t="s">
        <v>11</v>
      </c>
    </row>
    <row r="191" spans="1:9" ht="47.25" x14ac:dyDescent="0.25">
      <c r="A191" t="s">
        <v>611</v>
      </c>
      <c r="B191" t="s">
        <v>285</v>
      </c>
      <c r="C191" t="s">
        <v>183</v>
      </c>
      <c r="F191" s="7" t="s">
        <v>610</v>
      </c>
      <c r="G191" t="s">
        <v>92</v>
      </c>
      <c r="H191" t="s">
        <v>6</v>
      </c>
      <c r="I191" t="s">
        <v>4</v>
      </c>
    </row>
    <row r="192" spans="1:9" ht="47.25" x14ac:dyDescent="0.25">
      <c r="A192" t="s">
        <v>655</v>
      </c>
      <c r="B192" t="s">
        <v>331</v>
      </c>
      <c r="C192" t="s">
        <v>208</v>
      </c>
      <c r="F192" s="7" t="s">
        <v>656</v>
      </c>
      <c r="G192" t="s">
        <v>93</v>
      </c>
      <c r="H192" t="s">
        <v>6</v>
      </c>
      <c r="I192" t="s">
        <v>11</v>
      </c>
    </row>
    <row r="193" spans="1:9" ht="63" x14ac:dyDescent="0.25">
      <c r="A193" t="s">
        <v>205</v>
      </c>
      <c r="B193" t="s">
        <v>191</v>
      </c>
      <c r="C193" t="s">
        <v>150</v>
      </c>
      <c r="F193" s="7" t="s">
        <v>206</v>
      </c>
      <c r="G193" t="s">
        <v>93</v>
      </c>
      <c r="H193" t="s">
        <v>6</v>
      </c>
      <c r="I193" t="s">
        <v>263</v>
      </c>
    </row>
    <row r="194" spans="1:9" x14ac:dyDescent="0.25">
      <c r="A194" t="s">
        <v>284</v>
      </c>
      <c r="B194" t="s">
        <v>285</v>
      </c>
      <c r="C194" t="s">
        <v>241</v>
      </c>
      <c r="D194">
        <v>3</v>
      </c>
      <c r="E194">
        <v>1</v>
      </c>
      <c r="F194" s="7" t="s">
        <v>286</v>
      </c>
      <c r="G194" t="s">
        <v>93</v>
      </c>
      <c r="H194" t="s">
        <v>6</v>
      </c>
      <c r="I194" t="s">
        <v>147</v>
      </c>
    </row>
    <row r="195" spans="1:9" x14ac:dyDescent="0.25">
      <c r="A195" t="s">
        <v>314</v>
      </c>
      <c r="B195" t="s">
        <v>94</v>
      </c>
      <c r="C195" t="s">
        <v>315</v>
      </c>
      <c r="D195">
        <v>2</v>
      </c>
      <c r="E195">
        <v>1</v>
      </c>
      <c r="F195" s="7" t="s">
        <v>324</v>
      </c>
      <c r="G195" t="s">
        <v>93</v>
      </c>
      <c r="H195" t="s">
        <v>6</v>
      </c>
      <c r="I195" t="s">
        <v>4</v>
      </c>
    </row>
    <row r="196" spans="1:9" x14ac:dyDescent="0.25">
      <c r="A196" t="s">
        <v>333</v>
      </c>
      <c r="B196" t="s">
        <v>191</v>
      </c>
      <c r="C196" t="s">
        <v>315</v>
      </c>
      <c r="D196">
        <v>5</v>
      </c>
      <c r="E196">
        <v>2</v>
      </c>
      <c r="F196" s="7" t="s">
        <v>337</v>
      </c>
      <c r="G196" t="s">
        <v>93</v>
      </c>
      <c r="H196" t="s">
        <v>6</v>
      </c>
      <c r="I196" t="s">
        <v>4</v>
      </c>
    </row>
    <row r="197" spans="1:9" ht="31.5" x14ac:dyDescent="0.25">
      <c r="A197" t="s">
        <v>415</v>
      </c>
      <c r="B197" t="s">
        <v>191</v>
      </c>
      <c r="C197" t="s">
        <v>346</v>
      </c>
      <c r="D197">
        <v>3</v>
      </c>
      <c r="E197">
        <v>3</v>
      </c>
      <c r="F197" s="7" t="s">
        <v>416</v>
      </c>
      <c r="G197" t="s">
        <v>93</v>
      </c>
      <c r="H197" t="s">
        <v>6</v>
      </c>
      <c r="I197" t="s">
        <v>3</v>
      </c>
    </row>
    <row r="198" spans="1:9" ht="31.5" x14ac:dyDescent="0.25">
      <c r="A198" t="s">
        <v>593</v>
      </c>
      <c r="B198" t="s">
        <v>94</v>
      </c>
      <c r="C198" t="s">
        <v>315</v>
      </c>
      <c r="D198">
        <v>1</v>
      </c>
      <c r="E198">
        <v>1</v>
      </c>
      <c r="F198" s="7" t="s">
        <v>594</v>
      </c>
      <c r="G198" t="s">
        <v>93</v>
      </c>
      <c r="H198" t="s">
        <v>6</v>
      </c>
      <c r="I198" t="s">
        <v>4</v>
      </c>
    </row>
    <row r="199" spans="1:9" x14ac:dyDescent="0.25">
      <c r="A199" t="s">
        <v>336</v>
      </c>
      <c r="B199" t="s">
        <v>191</v>
      </c>
      <c r="C199" t="s">
        <v>315</v>
      </c>
      <c r="D199">
        <v>4</v>
      </c>
      <c r="E199">
        <v>3</v>
      </c>
      <c r="F199" s="7" t="s">
        <v>338</v>
      </c>
      <c r="G199" t="s">
        <v>93</v>
      </c>
      <c r="H199" t="s">
        <v>6</v>
      </c>
      <c r="I199" t="s">
        <v>4</v>
      </c>
    </row>
    <row r="200" spans="1:9" x14ac:dyDescent="0.25">
      <c r="A200" t="s">
        <v>330</v>
      </c>
      <c r="B200" t="s">
        <v>331</v>
      </c>
      <c r="C200" t="s">
        <v>315</v>
      </c>
      <c r="D200">
        <v>5</v>
      </c>
      <c r="E200">
        <v>2</v>
      </c>
      <c r="F200" s="7" t="s">
        <v>339</v>
      </c>
      <c r="G200" t="s">
        <v>93</v>
      </c>
      <c r="H200" t="s">
        <v>6</v>
      </c>
      <c r="I200" t="s">
        <v>4</v>
      </c>
    </row>
    <row r="201" spans="1:9" x14ac:dyDescent="0.25">
      <c r="A201" t="s">
        <v>370</v>
      </c>
      <c r="B201" t="s">
        <v>285</v>
      </c>
      <c r="C201" t="s">
        <v>208</v>
      </c>
      <c r="F201" s="7" t="s">
        <v>371</v>
      </c>
      <c r="G201" t="s">
        <v>93</v>
      </c>
      <c r="H201" t="s">
        <v>6</v>
      </c>
    </row>
    <row r="202" spans="1:9" ht="47.25" x14ac:dyDescent="0.25">
      <c r="A202" t="s">
        <v>514</v>
      </c>
      <c r="B202" t="s">
        <v>285</v>
      </c>
      <c r="C202" t="s">
        <v>315</v>
      </c>
      <c r="D202">
        <v>3</v>
      </c>
      <c r="E202">
        <v>2</v>
      </c>
      <c r="F202" s="7" t="s">
        <v>515</v>
      </c>
      <c r="G202" t="s">
        <v>93</v>
      </c>
      <c r="H202" t="s">
        <v>6</v>
      </c>
      <c r="I202" t="s">
        <v>4</v>
      </c>
    </row>
    <row r="203" spans="1:9" ht="78.75" x14ac:dyDescent="0.25">
      <c r="A203" t="s">
        <v>344</v>
      </c>
      <c r="B203" t="s">
        <v>191</v>
      </c>
      <c r="C203" t="s">
        <v>315</v>
      </c>
      <c r="D203">
        <v>2</v>
      </c>
      <c r="E203">
        <v>2</v>
      </c>
      <c r="F203" s="7" t="s">
        <v>345</v>
      </c>
      <c r="G203" t="s">
        <v>93</v>
      </c>
      <c r="H203" t="s">
        <v>6</v>
      </c>
      <c r="I203" t="s">
        <v>4</v>
      </c>
    </row>
    <row r="204" spans="1:9" ht="63" x14ac:dyDescent="0.25">
      <c r="A204" t="s">
        <v>193</v>
      </c>
      <c r="B204" t="s">
        <v>191</v>
      </c>
      <c r="C204" t="s">
        <v>183</v>
      </c>
      <c r="F204" s="7" t="s">
        <v>170</v>
      </c>
      <c r="G204" t="s">
        <v>93</v>
      </c>
      <c r="H204" t="s">
        <v>6</v>
      </c>
      <c r="I204" t="s">
        <v>147</v>
      </c>
    </row>
    <row r="205" spans="1:9" ht="47.25" x14ac:dyDescent="0.25">
      <c r="A205" t="s">
        <v>332</v>
      </c>
      <c r="B205" t="s">
        <v>331</v>
      </c>
      <c r="C205" t="s">
        <v>315</v>
      </c>
      <c r="D205">
        <v>2</v>
      </c>
      <c r="E205">
        <v>2</v>
      </c>
      <c r="F205" s="7" t="s">
        <v>365</v>
      </c>
      <c r="G205" t="s">
        <v>94</v>
      </c>
      <c r="H205" t="s">
        <v>6</v>
      </c>
      <c r="I205" t="s">
        <v>4</v>
      </c>
    </row>
    <row r="206" spans="1:9" ht="63" x14ac:dyDescent="0.25">
      <c r="A206" t="s">
        <v>368</v>
      </c>
      <c r="B206" t="s">
        <v>94</v>
      </c>
      <c r="C206" t="s">
        <v>315</v>
      </c>
      <c r="D206">
        <v>1</v>
      </c>
      <c r="E206">
        <v>1</v>
      </c>
      <c r="F206" s="7" t="s">
        <v>369</v>
      </c>
      <c r="G206" t="s">
        <v>94</v>
      </c>
      <c r="H206" t="s">
        <v>6</v>
      </c>
      <c r="I206" t="s">
        <v>4</v>
      </c>
    </row>
    <row r="207" spans="1:9" ht="94.5" x14ac:dyDescent="0.25">
      <c r="A207" t="s">
        <v>664</v>
      </c>
      <c r="B207" t="s">
        <v>94</v>
      </c>
      <c r="C207" t="s">
        <v>183</v>
      </c>
      <c r="F207" s="7" t="s">
        <v>665</v>
      </c>
      <c r="G207" t="s">
        <v>94</v>
      </c>
      <c r="H207" t="s">
        <v>6</v>
      </c>
      <c r="I207" t="s">
        <v>4</v>
      </c>
    </row>
    <row r="208" spans="1:9" ht="141.75" x14ac:dyDescent="0.25">
      <c r="A208" t="s">
        <v>480</v>
      </c>
      <c r="B208" t="s">
        <v>481</v>
      </c>
      <c r="C208" t="s">
        <v>410</v>
      </c>
      <c r="D208">
        <v>1</v>
      </c>
      <c r="E208">
        <v>1</v>
      </c>
      <c r="F208" s="7" t="s">
        <v>482</v>
      </c>
      <c r="G208" t="s">
        <v>94</v>
      </c>
      <c r="H208" t="s">
        <v>6</v>
      </c>
      <c r="I208" t="s">
        <v>3</v>
      </c>
    </row>
    <row r="209" spans="1:9" ht="31.5" x14ac:dyDescent="0.25">
      <c r="A209" t="s">
        <v>207</v>
      </c>
      <c r="B209" t="s">
        <v>192</v>
      </c>
      <c r="C209" t="s">
        <v>208</v>
      </c>
      <c r="F209" s="7" t="s">
        <v>209</v>
      </c>
      <c r="G209" t="s">
        <v>94</v>
      </c>
      <c r="H209" t="s">
        <v>6</v>
      </c>
    </row>
    <row r="210" spans="1:9" x14ac:dyDescent="0.25">
      <c r="A210" t="s">
        <v>406</v>
      </c>
      <c r="B210" t="s">
        <v>331</v>
      </c>
      <c r="C210" t="s">
        <v>346</v>
      </c>
      <c r="D210">
        <v>3</v>
      </c>
      <c r="E210">
        <v>3</v>
      </c>
      <c r="F210" s="7" t="s">
        <v>407</v>
      </c>
      <c r="G210" t="s">
        <v>94</v>
      </c>
      <c r="H210" t="s">
        <v>6</v>
      </c>
      <c r="I210" t="s">
        <v>3</v>
      </c>
    </row>
    <row r="211" spans="1:9" ht="47.25" x14ac:dyDescent="0.25">
      <c r="A211" t="s">
        <v>579</v>
      </c>
      <c r="B211" t="s">
        <v>191</v>
      </c>
      <c r="C211" t="s">
        <v>580</v>
      </c>
      <c r="D211">
        <v>3</v>
      </c>
      <c r="E211">
        <v>2</v>
      </c>
      <c r="F211" s="7" t="s">
        <v>366</v>
      </c>
      <c r="G211" t="s">
        <v>94</v>
      </c>
      <c r="H211" t="s">
        <v>6</v>
      </c>
      <c r="I211" t="s">
        <v>4</v>
      </c>
    </row>
    <row r="212" spans="1:9" ht="94.5" x14ac:dyDescent="0.25">
      <c r="A212" t="s">
        <v>289</v>
      </c>
      <c r="B212" t="s">
        <v>287</v>
      </c>
      <c r="C212" t="s">
        <v>241</v>
      </c>
      <c r="D212">
        <v>3</v>
      </c>
      <c r="E212">
        <v>3</v>
      </c>
      <c r="F212" s="7" t="s">
        <v>288</v>
      </c>
      <c r="G212" t="s">
        <v>94</v>
      </c>
      <c r="H212" t="s">
        <v>6</v>
      </c>
      <c r="I212" t="s">
        <v>147</v>
      </c>
    </row>
    <row r="213" spans="1:9" ht="31.5" x14ac:dyDescent="0.25">
      <c r="A213" t="s">
        <v>194</v>
      </c>
      <c r="B213" t="s">
        <v>192</v>
      </c>
      <c r="C213" t="s">
        <v>183</v>
      </c>
      <c r="F213" s="7" t="s">
        <v>169</v>
      </c>
      <c r="G213" t="s">
        <v>94</v>
      </c>
      <c r="H213" t="s">
        <v>6</v>
      </c>
      <c r="I213" t="s">
        <v>147</v>
      </c>
    </row>
    <row r="214" spans="1:9" x14ac:dyDescent="0.25">
      <c r="A214" t="s">
        <v>113</v>
      </c>
      <c r="B214" s="10"/>
      <c r="C214" s="10"/>
      <c r="D214" s="10"/>
      <c r="E214" s="10"/>
      <c r="F214" s="26"/>
    </row>
    <row r="215" spans="1:9" x14ac:dyDescent="0.25">
      <c r="A215" t="s">
        <v>59</v>
      </c>
      <c r="B215" t="s">
        <v>28</v>
      </c>
      <c r="C215" t="s">
        <v>60</v>
      </c>
      <c r="D215">
        <v>1</v>
      </c>
      <c r="E215">
        <v>1</v>
      </c>
      <c r="F215" s="7" t="s">
        <v>29</v>
      </c>
      <c r="G215" t="s">
        <v>92</v>
      </c>
      <c r="H215" t="s">
        <v>117</v>
      </c>
      <c r="I215" t="s">
        <v>1</v>
      </c>
    </row>
    <row r="216" spans="1:9" x14ac:dyDescent="0.25">
      <c r="A216" t="s">
        <v>61</v>
      </c>
      <c r="B216">
        <v>0</v>
      </c>
      <c r="C216" t="s">
        <v>60</v>
      </c>
      <c r="D216">
        <v>0</v>
      </c>
      <c r="E216">
        <v>1</v>
      </c>
      <c r="F216" s="7" t="s">
        <v>29</v>
      </c>
      <c r="G216" t="s">
        <v>92</v>
      </c>
      <c r="H216" t="s">
        <v>117</v>
      </c>
      <c r="I216" t="s">
        <v>1</v>
      </c>
    </row>
    <row r="217" spans="1:9" ht="31.5" x14ac:dyDescent="0.25">
      <c r="A217" t="s">
        <v>372</v>
      </c>
      <c r="B217" t="s">
        <v>373</v>
      </c>
      <c r="C217" t="s">
        <v>150</v>
      </c>
      <c r="F217" s="7" t="s">
        <v>374</v>
      </c>
      <c r="G217" t="s">
        <v>92</v>
      </c>
      <c r="H217" t="s">
        <v>117</v>
      </c>
      <c r="I217" t="s">
        <v>11</v>
      </c>
    </row>
    <row r="218" spans="1:9" x14ac:dyDescent="0.25">
      <c r="A218" t="s">
        <v>68</v>
      </c>
      <c r="B218" t="s">
        <v>34</v>
      </c>
      <c r="C218" t="s">
        <v>60</v>
      </c>
      <c r="D218">
        <v>2</v>
      </c>
      <c r="E218">
        <v>2</v>
      </c>
      <c r="F218" s="7" t="s">
        <v>29</v>
      </c>
      <c r="G218" t="s">
        <v>92</v>
      </c>
      <c r="H218" t="s">
        <v>117</v>
      </c>
      <c r="I218" t="s">
        <v>1</v>
      </c>
    </row>
    <row r="219" spans="1:9" ht="78.75" x14ac:dyDescent="0.25">
      <c r="A219" t="s">
        <v>597</v>
      </c>
      <c r="B219" t="s">
        <v>598</v>
      </c>
      <c r="C219" t="s">
        <v>241</v>
      </c>
      <c r="D219">
        <v>1</v>
      </c>
      <c r="E219">
        <v>1</v>
      </c>
      <c r="F219" s="7" t="s">
        <v>685</v>
      </c>
      <c r="G219" t="s">
        <v>93</v>
      </c>
      <c r="H219" t="s">
        <v>117</v>
      </c>
      <c r="I219" t="s">
        <v>147</v>
      </c>
    </row>
    <row r="220" spans="1:9" ht="31.5" x14ac:dyDescent="0.25">
      <c r="A220" t="s">
        <v>541</v>
      </c>
      <c r="B220" t="s">
        <v>542</v>
      </c>
      <c r="C220" t="s">
        <v>60</v>
      </c>
      <c r="D220">
        <v>2</v>
      </c>
      <c r="E220">
        <v>2</v>
      </c>
      <c r="F220" s="7" t="s">
        <v>543</v>
      </c>
      <c r="G220" t="s">
        <v>93</v>
      </c>
      <c r="H220" t="s">
        <v>117</v>
      </c>
      <c r="I220" t="s">
        <v>1</v>
      </c>
    </row>
    <row r="221" spans="1:9" x14ac:dyDescent="0.25">
      <c r="A221" t="s">
        <v>36</v>
      </c>
      <c r="B221" t="s">
        <v>37</v>
      </c>
      <c r="C221" t="s">
        <v>60</v>
      </c>
      <c r="D221">
        <v>1</v>
      </c>
      <c r="E221">
        <v>1</v>
      </c>
      <c r="F221" s="7" t="s">
        <v>71</v>
      </c>
      <c r="G221" t="s">
        <v>93</v>
      </c>
      <c r="H221" t="s">
        <v>117</v>
      </c>
      <c r="I221" t="s">
        <v>1</v>
      </c>
    </row>
    <row r="222" spans="1:9" x14ac:dyDescent="0.25">
      <c r="A222" t="s">
        <v>569</v>
      </c>
      <c r="B222" t="s">
        <v>37</v>
      </c>
      <c r="C222" t="s">
        <v>573</v>
      </c>
      <c r="D222">
        <v>2</v>
      </c>
      <c r="E222">
        <v>2</v>
      </c>
      <c r="F222" s="7" t="s">
        <v>570</v>
      </c>
      <c r="G222" t="s">
        <v>94</v>
      </c>
      <c r="H222" t="s">
        <v>117</v>
      </c>
      <c r="I222" t="s">
        <v>1</v>
      </c>
    </row>
    <row r="223" spans="1:9" ht="63" x14ac:dyDescent="0.25">
      <c r="A223" t="s">
        <v>72</v>
      </c>
      <c r="B223" t="s">
        <v>38</v>
      </c>
      <c r="C223" t="s">
        <v>60</v>
      </c>
      <c r="D223">
        <v>1</v>
      </c>
      <c r="E223">
        <v>1</v>
      </c>
      <c r="F223" s="7" t="s">
        <v>73</v>
      </c>
      <c r="G223" t="s">
        <v>94</v>
      </c>
      <c r="H223" t="s">
        <v>117</v>
      </c>
      <c r="I223" t="s">
        <v>1</v>
      </c>
    </row>
    <row r="224" spans="1:9" x14ac:dyDescent="0.25">
      <c r="A224" t="s">
        <v>349</v>
      </c>
      <c r="B224" t="s">
        <v>350</v>
      </c>
      <c r="C224" t="s">
        <v>315</v>
      </c>
      <c r="D224">
        <v>2</v>
      </c>
      <c r="E224">
        <v>2</v>
      </c>
      <c r="F224" s="7" t="s">
        <v>351</v>
      </c>
      <c r="G224" t="s">
        <v>94</v>
      </c>
      <c r="H224" t="s">
        <v>117</v>
      </c>
      <c r="I224" t="s">
        <v>4</v>
      </c>
    </row>
    <row r="225" spans="1:10" ht="47.25" x14ac:dyDescent="0.25">
      <c r="A225" t="s">
        <v>575</v>
      </c>
      <c r="B225" t="s">
        <v>576</v>
      </c>
      <c r="C225" t="s">
        <v>577</v>
      </c>
      <c r="D225">
        <v>4</v>
      </c>
      <c r="E225">
        <v>4</v>
      </c>
      <c r="F225" s="7" t="s">
        <v>578</v>
      </c>
      <c r="G225" t="s">
        <v>94</v>
      </c>
      <c r="H225" t="s">
        <v>117</v>
      </c>
      <c r="I225" t="s">
        <v>3</v>
      </c>
    </row>
    <row r="226" spans="1:10" ht="63" x14ac:dyDescent="0.25">
      <c r="A226" t="s">
        <v>571</v>
      </c>
      <c r="B226">
        <v>3</v>
      </c>
      <c r="C226" t="s">
        <v>572</v>
      </c>
      <c r="D226" t="s">
        <v>556</v>
      </c>
      <c r="E226" t="s">
        <v>556</v>
      </c>
      <c r="F226" s="7" t="s">
        <v>574</v>
      </c>
      <c r="G226" t="s">
        <v>94</v>
      </c>
      <c r="H226" t="s">
        <v>117</v>
      </c>
      <c r="I226" t="s">
        <v>147</v>
      </c>
    </row>
    <row r="227" spans="1:10" ht="31.5" x14ac:dyDescent="0.25">
      <c r="A227" t="s">
        <v>493</v>
      </c>
      <c r="B227" t="s">
        <v>494</v>
      </c>
      <c r="C227" t="s">
        <v>208</v>
      </c>
      <c r="F227" s="7" t="s">
        <v>495</v>
      </c>
      <c r="G227" t="s">
        <v>94</v>
      </c>
      <c r="H227" t="s">
        <v>117</v>
      </c>
      <c r="I227" t="s">
        <v>147</v>
      </c>
    </row>
    <row r="228" spans="1:10" ht="47.25" x14ac:dyDescent="0.25">
      <c r="A228" t="s">
        <v>360</v>
      </c>
      <c r="B228" t="s">
        <v>361</v>
      </c>
      <c r="C228" t="s">
        <v>60</v>
      </c>
      <c r="D228">
        <v>2</v>
      </c>
      <c r="E228">
        <v>2</v>
      </c>
      <c r="F228" s="7" t="s">
        <v>362</v>
      </c>
      <c r="G228" t="s">
        <v>94</v>
      </c>
      <c r="H228" t="s">
        <v>117</v>
      </c>
      <c r="I228" t="s">
        <v>1</v>
      </c>
    </row>
    <row r="229" spans="1:10" x14ac:dyDescent="0.25">
      <c r="A229" t="s">
        <v>114</v>
      </c>
      <c r="B229" s="13"/>
      <c r="C229" s="13"/>
      <c r="D229" s="13"/>
      <c r="E229" s="13"/>
      <c r="F229" s="27"/>
    </row>
    <row r="230" spans="1:10" x14ac:dyDescent="0.25">
      <c r="A230" t="s">
        <v>352</v>
      </c>
      <c r="B230">
        <v>2</v>
      </c>
      <c r="C230" t="s">
        <v>353</v>
      </c>
      <c r="D230">
        <v>2</v>
      </c>
      <c r="E230">
        <v>2</v>
      </c>
      <c r="G230" t="s">
        <v>92</v>
      </c>
      <c r="H230" t="s">
        <v>154</v>
      </c>
    </row>
    <row r="231" spans="1:10" ht="78.75" x14ac:dyDescent="0.25">
      <c r="A231" t="s">
        <v>487</v>
      </c>
      <c r="C231" t="s">
        <v>152</v>
      </c>
      <c r="F231" s="7" t="s">
        <v>153</v>
      </c>
      <c r="G231" s="7" t="s">
        <v>92</v>
      </c>
      <c r="H231" s="7" t="s">
        <v>154</v>
      </c>
      <c r="I231" s="7"/>
      <c r="J231" s="7"/>
    </row>
    <row r="232" spans="1:10" ht="31.5" x14ac:dyDescent="0.25">
      <c r="A232" t="s">
        <v>253</v>
      </c>
      <c r="B232">
        <v>0</v>
      </c>
      <c r="C232" t="s">
        <v>254</v>
      </c>
      <c r="F232" s="7" t="s">
        <v>255</v>
      </c>
      <c r="G232" t="s">
        <v>92</v>
      </c>
      <c r="H232" t="s">
        <v>154</v>
      </c>
    </row>
    <row r="233" spans="1:10" x14ac:dyDescent="0.25">
      <c r="A233" t="s">
        <v>486</v>
      </c>
      <c r="C233" t="s">
        <v>152</v>
      </c>
      <c r="F233" s="7" t="s">
        <v>458</v>
      </c>
      <c r="G233" t="s">
        <v>92</v>
      </c>
      <c r="H233" t="s">
        <v>154</v>
      </c>
    </row>
    <row r="234" spans="1:10" ht="31.5" x14ac:dyDescent="0.25">
      <c r="A234" t="s">
        <v>300</v>
      </c>
      <c r="B234">
        <v>3</v>
      </c>
      <c r="C234" t="s">
        <v>208</v>
      </c>
      <c r="F234" s="7" t="s">
        <v>367</v>
      </c>
      <c r="G234" t="s">
        <v>92</v>
      </c>
      <c r="H234" t="s">
        <v>154</v>
      </c>
      <c r="I234" t="s">
        <v>3</v>
      </c>
    </row>
    <row r="235" spans="1:10" x14ac:dyDescent="0.25">
      <c r="A235" t="s">
        <v>313</v>
      </c>
      <c r="B235">
        <v>0</v>
      </c>
      <c r="C235" t="s">
        <v>346</v>
      </c>
      <c r="D235">
        <v>0</v>
      </c>
      <c r="E235">
        <v>1</v>
      </c>
      <c r="F235" s="7" t="s">
        <v>418</v>
      </c>
      <c r="G235" t="s">
        <v>92</v>
      </c>
      <c r="H235" t="s">
        <v>154</v>
      </c>
      <c r="I235" t="s">
        <v>3</v>
      </c>
    </row>
    <row r="236" spans="1:10" ht="63" x14ac:dyDescent="0.25">
      <c r="A236" t="s">
        <v>388</v>
      </c>
      <c r="B236">
        <v>3</v>
      </c>
      <c r="C236" t="s">
        <v>254</v>
      </c>
      <c r="F236" s="7" t="s">
        <v>393</v>
      </c>
      <c r="G236" t="s">
        <v>92</v>
      </c>
      <c r="H236" t="s">
        <v>154</v>
      </c>
      <c r="I236" t="s">
        <v>0</v>
      </c>
    </row>
    <row r="237" spans="1:10" ht="31.5" x14ac:dyDescent="0.25">
      <c r="A237" t="s">
        <v>389</v>
      </c>
      <c r="B237">
        <v>3</v>
      </c>
      <c r="C237" t="s">
        <v>254</v>
      </c>
      <c r="F237" s="7" t="s">
        <v>390</v>
      </c>
      <c r="G237" t="s">
        <v>92</v>
      </c>
      <c r="H237" t="s">
        <v>154</v>
      </c>
      <c r="I237" t="s">
        <v>0</v>
      </c>
    </row>
    <row r="238" spans="1:10" ht="31.5" x14ac:dyDescent="0.25">
      <c r="A238" t="s">
        <v>391</v>
      </c>
      <c r="B238">
        <v>3</v>
      </c>
      <c r="C238" t="s">
        <v>254</v>
      </c>
      <c r="F238" s="7" t="s">
        <v>392</v>
      </c>
      <c r="G238" t="s">
        <v>92</v>
      </c>
      <c r="H238" t="s">
        <v>154</v>
      </c>
      <c r="I238" t="s">
        <v>0</v>
      </c>
    </row>
    <row r="239" spans="1:10" ht="31.5" x14ac:dyDescent="0.25">
      <c r="A239" t="s">
        <v>454</v>
      </c>
      <c r="B239">
        <v>2</v>
      </c>
      <c r="C239" t="s">
        <v>254</v>
      </c>
      <c r="F239" s="7" t="s">
        <v>455</v>
      </c>
      <c r="G239" t="s">
        <v>92</v>
      </c>
      <c r="H239" t="s">
        <v>154</v>
      </c>
      <c r="I239" t="s">
        <v>0</v>
      </c>
    </row>
    <row r="240" spans="1:10" ht="94.5" x14ac:dyDescent="0.25">
      <c r="A240" t="s">
        <v>394</v>
      </c>
      <c r="B240">
        <v>2</v>
      </c>
      <c r="C240" t="s">
        <v>237</v>
      </c>
      <c r="F240" s="7" t="s">
        <v>395</v>
      </c>
      <c r="G240" t="s">
        <v>92</v>
      </c>
      <c r="H240" t="s">
        <v>154</v>
      </c>
    </row>
    <row r="241" spans="1:9" ht="31.5" x14ac:dyDescent="0.25">
      <c r="A241" t="s">
        <v>659</v>
      </c>
      <c r="B241">
        <v>1</v>
      </c>
      <c r="C241" t="s">
        <v>237</v>
      </c>
      <c r="F241" s="7" t="s">
        <v>660</v>
      </c>
      <c r="G241" t="s">
        <v>93</v>
      </c>
      <c r="H241" t="s">
        <v>154</v>
      </c>
      <c r="I241" t="s">
        <v>11</v>
      </c>
    </row>
    <row r="242" spans="1:9" ht="94.5" x14ac:dyDescent="0.25">
      <c r="A242" t="s">
        <v>559</v>
      </c>
      <c r="B242">
        <v>2</v>
      </c>
      <c r="C242" t="s">
        <v>560</v>
      </c>
      <c r="D242">
        <v>1</v>
      </c>
      <c r="E242">
        <v>1</v>
      </c>
      <c r="F242" s="7" t="s">
        <v>561</v>
      </c>
      <c r="G242" t="s">
        <v>93</v>
      </c>
      <c r="H242" t="s">
        <v>154</v>
      </c>
    </row>
    <row r="243" spans="1:9" x14ac:dyDescent="0.25">
      <c r="A243" t="s">
        <v>427</v>
      </c>
      <c r="B243">
        <v>2</v>
      </c>
      <c r="C243" t="s">
        <v>346</v>
      </c>
      <c r="D243">
        <v>1</v>
      </c>
      <c r="E243">
        <v>1</v>
      </c>
      <c r="F243" s="7" t="s">
        <v>428</v>
      </c>
      <c r="G243" t="s">
        <v>93</v>
      </c>
      <c r="H243" t="s">
        <v>154</v>
      </c>
      <c r="I243" t="s">
        <v>3</v>
      </c>
    </row>
    <row r="244" spans="1:9" ht="47.25" x14ac:dyDescent="0.25">
      <c r="A244" t="s">
        <v>510</v>
      </c>
      <c r="B244">
        <v>1</v>
      </c>
      <c r="C244" t="s">
        <v>237</v>
      </c>
      <c r="F244" s="7" t="s">
        <v>652</v>
      </c>
      <c r="G244" t="s">
        <v>94</v>
      </c>
      <c r="H244" t="s">
        <v>154</v>
      </c>
      <c r="I244" t="s">
        <v>11</v>
      </c>
    </row>
    <row r="245" spans="1:9" x14ac:dyDescent="0.25">
      <c r="A245" t="s">
        <v>483</v>
      </c>
      <c r="B245">
        <v>3</v>
      </c>
      <c r="C245" t="s">
        <v>237</v>
      </c>
      <c r="F245" s="7" t="s">
        <v>484</v>
      </c>
      <c r="G245" t="s">
        <v>94</v>
      </c>
      <c r="H245" t="s">
        <v>154</v>
      </c>
    </row>
    <row r="246" spans="1:9" ht="47.25" x14ac:dyDescent="0.25">
      <c r="A246" t="s">
        <v>490</v>
      </c>
      <c r="B246">
        <v>5</v>
      </c>
      <c r="C246" t="s">
        <v>237</v>
      </c>
      <c r="F246" s="7" t="s">
        <v>491</v>
      </c>
      <c r="G246" t="s">
        <v>94</v>
      </c>
      <c r="H246" t="s">
        <v>154</v>
      </c>
      <c r="I246" t="s">
        <v>4</v>
      </c>
    </row>
    <row r="247" spans="1:9" ht="94.5" x14ac:dyDescent="0.25">
      <c r="A247" t="s">
        <v>492</v>
      </c>
      <c r="C247" t="s">
        <v>152</v>
      </c>
      <c r="F247" s="7" t="s">
        <v>485</v>
      </c>
      <c r="G247" t="s">
        <v>94</v>
      </c>
      <c r="H247" t="s">
        <v>154</v>
      </c>
    </row>
    <row r="248" spans="1:9" ht="31.5" x14ac:dyDescent="0.25">
      <c r="A248" t="s">
        <v>488</v>
      </c>
      <c r="C248" t="s">
        <v>152</v>
      </c>
      <c r="F248" s="7" t="s">
        <v>489</v>
      </c>
      <c r="G248" t="s">
        <v>94</v>
      </c>
      <c r="H248" t="s">
        <v>154</v>
      </c>
    </row>
  </sheetData>
  <sortState xmlns:xlrd2="http://schemas.microsoft.com/office/spreadsheetml/2017/richdata2" ref="A5:G44">
    <sortCondition ref="G5:G44"/>
  </sortState>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Cycles</vt:lpstr>
      <vt:lpstr>Card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Mansfield</dc:creator>
  <cp:lastModifiedBy>Nicholas Mansfield</cp:lastModifiedBy>
  <cp:lastPrinted>2024-07-02T14:35:33Z</cp:lastPrinted>
  <dcterms:created xsi:type="dcterms:W3CDTF">2024-05-13T02:21:47Z</dcterms:created>
  <dcterms:modified xsi:type="dcterms:W3CDTF">2024-07-02T17:39:59Z</dcterms:modified>
</cp:coreProperties>
</file>