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sers\Nicholas\Documents\wargame\wargame-tables\"/>
    </mc:Choice>
  </mc:AlternateContent>
  <xr:revisionPtr revIDLastSave="0" documentId="13_ncr:1_{790F528D-F857-492F-B3B2-3F8F90141A0A}" xr6:coauthVersionLast="47" xr6:coauthVersionMax="47" xr10:uidLastSave="{00000000-0000-0000-0000-000000000000}"/>
  <bookViews>
    <workbookView xWindow="-120" yWindow="-120" windowWidth="29040" windowHeight="15840" activeTab="2" xr2:uid="{0FBAB4E1-BC52-3645-BE0D-36FD61AE4D11}"/>
  </bookViews>
  <sheets>
    <sheet name="Sheet1" sheetId="1" r:id="rId1"/>
    <sheet name="Cycles" sheetId="3" r:id="rId2"/>
    <sheet name="Card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4" l="1"/>
  <c r="T4" i="4"/>
  <c r="R4" i="4"/>
  <c r="P4" i="4"/>
  <c r="N4" i="4"/>
  <c r="L4" i="4"/>
  <c r="N3" i="4"/>
  <c r="P3" i="4"/>
  <c r="L3" i="4"/>
  <c r="N2" i="4"/>
  <c r="P2" i="4"/>
  <c r="R2" i="4"/>
  <c r="T2" i="4"/>
  <c r="V2" i="4"/>
  <c r="X2" i="4"/>
  <c r="L2" i="4"/>
  <c r="X1" i="4"/>
  <c r="V1" i="4"/>
  <c r="T1" i="4"/>
  <c r="R1" i="4"/>
  <c r="P1" i="4"/>
  <c r="N1" i="4"/>
  <c r="L1" i="4"/>
  <c r="J1" i="4" l="1"/>
</calcChain>
</file>

<file path=xl/sharedStrings.xml><?xml version="1.0" encoding="utf-8"?>
<sst xmlns="http://schemas.openxmlformats.org/spreadsheetml/2006/main" count="1397" uniqueCount="546">
  <si>
    <t>Hive Courts</t>
  </si>
  <si>
    <t>Shroomin</t>
  </si>
  <si>
    <t>Elementals</t>
  </si>
  <si>
    <t>FCP</t>
  </si>
  <si>
    <t>Morlocks</t>
  </si>
  <si>
    <t>Verdant Tide</t>
  </si>
  <si>
    <t>Red</t>
  </si>
  <si>
    <t>Green</t>
  </si>
  <si>
    <t>Blue</t>
  </si>
  <si>
    <t>Black</t>
  </si>
  <si>
    <t>White</t>
  </si>
  <si>
    <t>Wanderer</t>
  </si>
  <si>
    <t>Create enchantments that put stacking -1/-1s on creatures OR respawn/go to hand</t>
  </si>
  <si>
    <t>Enchantments with increasing abilities</t>
  </si>
  <si>
    <t>Mutate</t>
  </si>
  <si>
    <t>Duplication, regeneration,  absorb, spread dmg replacement effect</t>
  </si>
  <si>
    <t>Phasing, First Strike, Haste, Morph</t>
  </si>
  <si>
    <t>Lords</t>
  </si>
  <si>
    <t>T: Get another combat step and untap target insect knight</t>
  </si>
  <si>
    <t>Proliferate;  Tap to create an enchantment token</t>
  </si>
  <si>
    <t>Create one of five tokens</t>
  </si>
  <si>
    <t>Regen a golem, exile a golem from the yard to embiggen a golem</t>
  </si>
  <si>
    <t xml:space="preserve">Allow you to play off the top, maybe steal a card from the opponent's deck </t>
  </si>
  <si>
    <t>Name</t>
  </si>
  <si>
    <t>Types</t>
  </si>
  <si>
    <t>Power</t>
  </si>
  <si>
    <t>Toughness</t>
  </si>
  <si>
    <t>Text</t>
  </si>
  <si>
    <t>G/W</t>
  </si>
  <si>
    <t>Sporeborn</t>
  </si>
  <si>
    <t>2W</t>
  </si>
  <si>
    <t>2G</t>
  </si>
  <si>
    <t>Sporeborn;</t>
  </si>
  <si>
    <t>2B</t>
  </si>
  <si>
    <t>1G/W</t>
  </si>
  <si>
    <t>1W</t>
  </si>
  <si>
    <t>Sporeburster</t>
  </si>
  <si>
    <t>GW</t>
  </si>
  <si>
    <t>2G/W</t>
  </si>
  <si>
    <t>Mycoloth</t>
  </si>
  <si>
    <t>5G</t>
  </si>
  <si>
    <t>W</t>
  </si>
  <si>
    <t>4W</t>
  </si>
  <si>
    <t>XG</t>
  </si>
  <si>
    <t>3G</t>
  </si>
  <si>
    <t>1GG</t>
  </si>
  <si>
    <t>3W</t>
  </si>
  <si>
    <t>Rotgorger</t>
  </si>
  <si>
    <t>1B</t>
  </si>
  <si>
    <t>3B</t>
  </si>
  <si>
    <t>High stats, Double strike/ first strike, two Monstrous abilities</t>
  </si>
  <si>
    <t>C Removal</t>
  </si>
  <si>
    <t>U Removal</t>
  </si>
  <si>
    <t>GY hate</t>
  </si>
  <si>
    <t>Token hate</t>
  </si>
  <si>
    <t>Counter hate</t>
  </si>
  <si>
    <t>Tribal Enchantment</t>
  </si>
  <si>
    <t>Cost reducing creature</t>
  </si>
  <si>
    <t>Mana Cost</t>
  </si>
  <si>
    <t>Shroomin Grunt</t>
  </si>
  <si>
    <t>Creature - Fungus</t>
  </si>
  <si>
    <t>Fresh-spawned Sporeling</t>
  </si>
  <si>
    <t>Elder of Persistence</t>
  </si>
  <si>
    <t>Sporeborn;  T: Proliferate or Evaporate</t>
  </si>
  <si>
    <t>Elder of Hope</t>
  </si>
  <si>
    <t>Sporeborn; T: Look at the top card of your library, if it is a Shroomin, you may suspend it with 3 counters</t>
  </si>
  <si>
    <t>Elder of Wrath</t>
  </si>
  <si>
    <t>Sporeborn; 1B: Put a -1/-1 counter on a creature</t>
  </si>
  <si>
    <t>Shroomin Combatant</t>
  </si>
  <si>
    <t>Mycotoxin Soldier</t>
  </si>
  <si>
    <t>Sporeborn; Toxic 1</t>
  </si>
  <si>
    <t>Sporeborn; Toxic 1; Wither</t>
  </si>
  <si>
    <t>Shroomin Hydra</t>
  </si>
  <si>
    <t>Sporeborn; Toxic 1; ~ has 2 time counters instead of 3 when suspended; When ~ CITP and wasn't cast from your hand, make a copy of it</t>
  </si>
  <si>
    <t>Elder Mycoloth</t>
  </si>
  <si>
    <t>Fungal Colony</t>
  </si>
  <si>
    <t>Undergrowth Gang</t>
  </si>
  <si>
    <t>Volatile Burster</t>
  </si>
  <si>
    <t>Shroomin Harvester</t>
  </si>
  <si>
    <t>Fertile Sporesower</t>
  </si>
  <si>
    <t>Sporeborn; When ~ CITP, return target creature with CMC &lt;= 2 from your GY to the battlefield</t>
  </si>
  <si>
    <t>Toxin Squad</t>
  </si>
  <si>
    <t>Elder of Wisdom</t>
  </si>
  <si>
    <t>Sporeborn; When ~ CITP, draw a card</t>
  </si>
  <si>
    <t>Sporeborn; Deathtouch</t>
  </si>
  <si>
    <t>Shambling Mycoloth</t>
  </si>
  <si>
    <t>Sporeborn; Deathtouch; ~ can block an additional creature</t>
  </si>
  <si>
    <t>Ichor-dripper</t>
  </si>
  <si>
    <t>B</t>
  </si>
  <si>
    <t>Sporeborn - Exile a card from an opponent's GY</t>
  </si>
  <si>
    <t>CITP with 5 +1/+1 counters</t>
  </si>
  <si>
    <t>Rarity</t>
  </si>
  <si>
    <t>C</t>
  </si>
  <si>
    <t>U</t>
  </si>
  <si>
    <t>R</t>
  </si>
  <si>
    <t>Combat trick</t>
  </si>
  <si>
    <t>5W</t>
  </si>
  <si>
    <t>When ~ takes damage, for every 2 damage, create that many 1/1 W Shroomin tokens with Toxic 1 and Wither; CITP with 6 +1/+1 counters</t>
  </si>
  <si>
    <t>WHITE</t>
  </si>
  <si>
    <t>GREEN</t>
  </si>
  <si>
    <t>Common counter lands</t>
  </si>
  <si>
    <t>Tribal lands</t>
  </si>
  <si>
    <t>T: Add a mana of the color; 2,T: Choose target (color) creature, add a counter of a type it already has; 2,T: Choose  target creature not (color) and remove a counter from it</t>
  </si>
  <si>
    <t>Pacifism</t>
  </si>
  <si>
    <t>Journey to Nowhere</t>
  </si>
  <si>
    <t>Incinerate</t>
  </si>
  <si>
    <t>Cast Down</t>
  </si>
  <si>
    <t>Murder</t>
  </si>
  <si>
    <t>Band together</t>
  </si>
  <si>
    <t>Cancel</t>
  </si>
  <si>
    <t>BLUE</t>
  </si>
  <si>
    <t>BLACK</t>
  </si>
  <si>
    <t>RED</t>
  </si>
  <si>
    <t>GOLD</t>
  </si>
  <si>
    <t>COLORLESS</t>
  </si>
  <si>
    <t>Color</t>
  </si>
  <si>
    <t>Faction</t>
  </si>
  <si>
    <t>Gold</t>
  </si>
  <si>
    <t>White cnt</t>
  </si>
  <si>
    <t>Black cnt</t>
  </si>
  <si>
    <t>Blue cnt</t>
  </si>
  <si>
    <t>Red cnt</t>
  </si>
  <si>
    <t>Green cnt</t>
  </si>
  <si>
    <t>Gold cnt</t>
  </si>
  <si>
    <t>Colorless cnt</t>
  </si>
  <si>
    <t>Formic Gatherer</t>
  </si>
  <si>
    <t>Creature - Insect</t>
  </si>
  <si>
    <t>Flying</t>
  </si>
  <si>
    <t>Stag Knight</t>
  </si>
  <si>
    <t>1WW</t>
  </si>
  <si>
    <t>First Strike</t>
  </si>
  <si>
    <t>Creature - Insect Knight</t>
  </si>
  <si>
    <t>Winged Oathsworn</t>
  </si>
  <si>
    <t>Armored Oathsworn</t>
  </si>
  <si>
    <t>Rising Champion</t>
  </si>
  <si>
    <t>Multikicker W; For each time it is kicked, you may give ~ an Absorb 1, Flying, or +1/+1 counter. Choose each one once</t>
  </si>
  <si>
    <t>Hive Guard</t>
  </si>
  <si>
    <t>Creature - Insect Soldier</t>
  </si>
  <si>
    <t>Royal Emissary</t>
  </si>
  <si>
    <t>Creature - Insect Wizard</t>
  </si>
  <si>
    <t>Battle-hardened Knight</t>
  </si>
  <si>
    <t>WWW</t>
  </si>
  <si>
    <t>Rune-graven Oathsworn</t>
  </si>
  <si>
    <t>Monstrous 2: 2W; Monstrous 3: WW; When this becomes monstrous, if it has three +1/+1 counters on it, it becomes permanently goaded and cannot block. Put a flying counter and 2 Absorb 1 counters on it.  Otherwise it gains a First Strike, Flying, and Absorb 1 counter.</t>
  </si>
  <si>
    <t>Ascendant Champion</t>
  </si>
  <si>
    <t>Flying; T: Untap target non-Wizard creature. If it is an Insect and it is your combat phase, there is an additional combat phase after this one.</t>
  </si>
  <si>
    <t>Hercules Knight</t>
  </si>
  <si>
    <t>Arcanum</t>
  </si>
  <si>
    <t>Recumbent Bliss</t>
  </si>
  <si>
    <t>Arcane Explosion</t>
  </si>
  <si>
    <t>Instant</t>
  </si>
  <si>
    <t>Sacrifice X Elemental creatures as you cast ~.  ~ deals 2 + the number of creatures to any target</t>
  </si>
  <si>
    <t>Land</t>
  </si>
  <si>
    <t>When ~ ETBs, choose a color; T: Add a mana of the color; 2,T: Choose target (color) creature, add a counter of a type it already has; 2,T: Choose  target creature not (color) and remove a counter from it</t>
  </si>
  <si>
    <t>Colorless</t>
  </si>
  <si>
    <t>Hive Lancer</t>
  </si>
  <si>
    <t>WW</t>
  </si>
  <si>
    <t>Sporeborn; When ~ ETBs, return a card from your graveyard to your hand</t>
  </si>
  <si>
    <t>Fungal Cleanser</t>
  </si>
  <si>
    <t>1G</t>
  </si>
  <si>
    <t>Sporeborn; When ~ ETBs, you may destroy an artifact or enchantment</t>
  </si>
  <si>
    <t>CITP with w +1/+1 counters; Remove a +1/+1 counter to create a 1/1 W Shroomin Tokens with Toxic 1. Activate only as a sorcery; Defender</t>
  </si>
  <si>
    <t>Common charge counter enchantment</t>
  </si>
  <si>
    <t>Uncommon charge counter enchantment</t>
  </si>
  <si>
    <t>Gain X life each of your upkeeps</t>
  </si>
  <si>
    <t>Each of your upkeeps, scry X</t>
  </si>
  <si>
    <t>At the beginning of combat, give target creature +X/+X</t>
  </si>
  <si>
    <t>At the beginning of combat, give up to X target creatures +1/+0 and Haste</t>
  </si>
  <si>
    <t>Each of your upkeeps,  remove up to X counters</t>
  </si>
  <si>
    <t>At the beginning of your upkeep, deal X damage to any target</t>
  </si>
  <si>
    <t>At the beginning of your upkeep, look at the top X cards of your library. You may pick a card, exile if face down and play it until the end of your next turn</t>
  </si>
  <si>
    <t>Rare charge counter enchantment</t>
  </si>
  <si>
    <t>At the beginning of combat, put X +1/+1 counters on target creature</t>
  </si>
  <si>
    <t>At the beginning of your upkeep, draw X, then discard a card</t>
  </si>
  <si>
    <t>At the beginning of your upkeep, pay X life and draw X cards</t>
  </si>
  <si>
    <t>Creatures you control get +X/+X</t>
  </si>
  <si>
    <t>At the beginning of your precombat, tap up to X creatures. They don't untap during their controller's next untap step.</t>
  </si>
  <si>
    <t>At the beginning of your upkeep, place up to X -1/-1 counters</t>
  </si>
  <si>
    <t>At the beginning of your precombat, choose target creature.  That creature cannot attack or block as long as ~ remains in play.  No more than X creatures can be chosen this way.</t>
  </si>
  <si>
    <t>At the beginning of combat, up to X creatures Regenerate</t>
  </si>
  <si>
    <t>Common Elemental Sacrifice creature</t>
  </si>
  <si>
    <t>Rare Elemental Sacrifice creature</t>
  </si>
  <si>
    <t>Uncommon Elemental Sacrifice creature</t>
  </si>
  <si>
    <t>Enchantment</t>
  </si>
  <si>
    <t>2WW</t>
  </si>
  <si>
    <t>Hymn of Glory</t>
  </si>
  <si>
    <t>Hymn of Serenity</t>
  </si>
  <si>
    <t>Hymn of Endurance</t>
  </si>
  <si>
    <t>Dirge of Decay</t>
  </si>
  <si>
    <t>Dirge of Squalor</t>
  </si>
  <si>
    <t>Dirge of Greed</t>
  </si>
  <si>
    <t>2R</t>
  </si>
  <si>
    <t>1RR</t>
  </si>
  <si>
    <t>Battaglia of Excitement</t>
  </si>
  <si>
    <t>Battaglia of Destruction</t>
  </si>
  <si>
    <t>Battaglia of Focus</t>
  </si>
  <si>
    <t>2U</t>
  </si>
  <si>
    <t>3U</t>
  </si>
  <si>
    <t>Aria of Decadence</t>
  </si>
  <si>
    <t>Aria of Readiness</t>
  </si>
  <si>
    <t>Aria of Sloth</t>
  </si>
  <si>
    <t>G</t>
  </si>
  <si>
    <t>Chant of Dedication</t>
  </si>
  <si>
    <t>Chant of Growth</t>
  </si>
  <si>
    <t>Chant of Savagery</t>
  </si>
  <si>
    <t>Turn to Ash</t>
  </si>
  <si>
    <t>Deal 3 damage divided as you choose among 1, 2, or 3 targets.  Creatures dealt damage this way cannot regenerate this turn</t>
  </si>
  <si>
    <t>Anger of the Gods</t>
  </si>
  <si>
    <t>Sorcery</t>
  </si>
  <si>
    <t>Deal 3 damage to all creatures. Creatures that die this way are exiled</t>
  </si>
  <si>
    <t>Enchantment - Aura</t>
  </si>
  <si>
    <t>Enchant creature
Enchanted creature can't attack or block.
At the beginning of your upkeep, you may gain 1 life.</t>
  </si>
  <si>
    <t>1/1 Haste for R</t>
  </si>
  <si>
    <t>2/2 for G; sac -&gt; +1/+1 counter</t>
  </si>
  <si>
    <t>1/1 First Strike for W</t>
  </si>
  <si>
    <t>1/1 Flying for U</t>
  </si>
  <si>
    <t>1/1 Intimidate  for B</t>
  </si>
  <si>
    <t>Weenies with minor bonuses</t>
  </si>
  <si>
    <t>Removal Spells</t>
  </si>
  <si>
    <t>Powerful spells. Ability should be weaker than CMC</t>
  </si>
  <si>
    <t>3/1 Lightning Bolt 1R</t>
  </si>
  <si>
    <t>2/4 Rabid Bite 2G</t>
  </si>
  <si>
    <t>1/1 PTE W</t>
  </si>
  <si>
    <t>3/3 Wheel 3RR</t>
  </si>
  <si>
    <t>4/4 CoCo 3GG</t>
  </si>
  <si>
    <t>3/3 WoG 3WW</t>
  </si>
  <si>
    <t>Retrace utility spells</t>
  </si>
  <si>
    <t>Deal 2 dmg to any target 2R</t>
  </si>
  <si>
    <t>2W If an opponent has more lands, fetch a Plains. More creatures, make a 1/1. More life, gain 2 life</t>
  </si>
  <si>
    <t>B Remove a card from a GY</t>
  </si>
  <si>
    <t>Phasing, extra turns, extra upkeeps, freezing, blink, return lands to land</t>
  </si>
  <si>
    <t>Regen a creature G</t>
  </si>
  <si>
    <t>+2/+0 R</t>
  </si>
  <si>
    <t>Deathtouch until EOT B</t>
  </si>
  <si>
    <t>-2/-0 U</t>
  </si>
  <si>
    <t>Prevent 3 dmg or gain 3 life</t>
  </si>
  <si>
    <t>Creature</t>
  </si>
  <si>
    <t>Artifact</t>
  </si>
  <si>
    <t>Put 2 +1/+1 counters on a creature and give vigilance until EOT - 3 (Expanded Anatomy)</t>
  </si>
  <si>
    <t>Retrace combat tricks - single color</t>
  </si>
  <si>
    <t>When ~ dies, create 2 1/1 W Shroomin Tokens with Toxic 1. Sporeborn</t>
  </si>
  <si>
    <t>Creature - Elemental</t>
  </si>
  <si>
    <t>First Strike; Sacrifice ~ to put a First Strike counter on target creature; Conjuration 1</t>
  </si>
  <si>
    <t>Hothead Infantry</t>
  </si>
  <si>
    <t>Stone Guard</t>
  </si>
  <si>
    <t>Sacrifice ~ to put a +1/+1 counter on target creature. Conjuration 1</t>
  </si>
  <si>
    <t>Living Bog</t>
  </si>
  <si>
    <t>3WW</t>
  </si>
  <si>
    <t>Exile ~: WoG; Conjuration 3</t>
  </si>
  <si>
    <t>Purifying Wind</t>
  </si>
  <si>
    <t>Sacrifice ~: PTE; Conjuration 2</t>
  </si>
  <si>
    <t>At the beginning of combat, give target creature +X/+X and trample</t>
  </si>
  <si>
    <t>Naturalize</t>
  </si>
  <si>
    <t>Lava Greaves</t>
  </si>
  <si>
    <t>Artifact - Equipment</t>
  </si>
  <si>
    <t>Equipped creature gets +2/+1; Equip: Return a land to your hand</t>
  </si>
  <si>
    <t>Reach; Exile ~: Rabid Bite; Conjuration 2</t>
  </si>
  <si>
    <t>Hurricane Spirit</t>
  </si>
  <si>
    <t>3GG</t>
  </si>
  <si>
    <t>Exile ~: CoCo; Conjuration 3</t>
  </si>
  <si>
    <t>Galeforce Elemental</t>
  </si>
  <si>
    <t>Disenchant</t>
  </si>
  <si>
    <t>Destroy target artifact or enchantment</t>
  </si>
  <si>
    <t>Neutral</t>
  </si>
  <si>
    <t>At the beginning of your precombat, tap up to X creatures and put a stun counter on them.</t>
  </si>
  <si>
    <t>Flying; Exile ~: Put a flying counter on target creature; Conjuration 1</t>
  </si>
  <si>
    <t>Breeze Mephit</t>
  </si>
  <si>
    <t>Exile ~: Counter target spell; Conjuration 2</t>
  </si>
  <si>
    <t>Storm Elemental</t>
  </si>
  <si>
    <t>3UU</t>
  </si>
  <si>
    <t>1/4 Mind control 3UU</t>
  </si>
  <si>
    <t>Unblockable; Exile ~: Mind Control; Conjuration 3</t>
  </si>
  <si>
    <t>Torrential Spirit</t>
  </si>
  <si>
    <t>Intimidate;  Exile ~: Put an Intimidate counter on target creature; Conjuration 1</t>
  </si>
  <si>
    <t>Howling Wind</t>
  </si>
  <si>
    <t>Exile ~: Doom Blade; Conjuration 2</t>
  </si>
  <si>
    <t>3BB</t>
  </si>
  <si>
    <t>Doom Blade 2/2 1B</t>
  </si>
  <si>
    <t>2/1 Counterspell UU1</t>
  </si>
  <si>
    <t>3/3 Reanimate from a GY 3BB</t>
  </si>
  <si>
    <t>Exile ~: Return target creature from a graveyard to play under your control</t>
  </si>
  <si>
    <t>Gravesoil Elemental</t>
  </si>
  <si>
    <t>Spark Mephit</t>
  </si>
  <si>
    <t>Haste; Exile ~: Put a Haste counter on target creature; Conjuration 1</t>
  </si>
  <si>
    <t>Lightning Rider</t>
  </si>
  <si>
    <t>1R</t>
  </si>
  <si>
    <t>Exile ~: Lightning Bolt; Conjuration 2</t>
  </si>
  <si>
    <t>3RR</t>
  </si>
  <si>
    <t>Exile ~: Exile your hand. Each other player discards their hand. Each player draws 7. Until the end of your next turn, you may play any of the cards exiled from your hand this way. At the end of your next turn, send them from exile to the GY; Conjuration 3</t>
  </si>
  <si>
    <t>Anvilflame Elemental</t>
  </si>
  <si>
    <t>Scales of Justice</t>
  </si>
  <si>
    <t>Evaporate 1U</t>
  </si>
  <si>
    <t>If an opponent has more lands, fetch a Plains. More creatures, make a 1/1. More life, gain 2 life; Retrace</t>
  </si>
  <si>
    <t>Destroy target artifact or enchantment; Retrace</t>
  </si>
  <si>
    <t>Fungal Decomposition</t>
  </si>
  <si>
    <t>1U</t>
  </si>
  <si>
    <t>Turn Back the Clock</t>
  </si>
  <si>
    <t>Till the Soil</t>
  </si>
  <si>
    <t>Deal 2 damage to any target; Retrace</t>
  </si>
  <si>
    <t>Exile target card from a graveyard; Retrace</t>
  </si>
  <si>
    <t>Evaporate; Retrace</t>
  </si>
  <si>
    <t>Physiological Augmentation</t>
  </si>
  <si>
    <t>Restore Vitality</t>
  </si>
  <si>
    <t>Prevent 3 damage or gain 3 life; Retrace</t>
  </si>
  <si>
    <t>Chitin Squire</t>
  </si>
  <si>
    <t>Root Mitigation</t>
  </si>
  <si>
    <t>Regenerate target creature; Retrace</t>
  </si>
  <si>
    <t>Temporary Blindness</t>
  </si>
  <si>
    <t>Target creature gets -2/-0; Retrace</t>
  </si>
  <si>
    <t>Target creature gets Deathtouch until EOT; Retrace</t>
  </si>
  <si>
    <t>Poison Talons</t>
  </si>
  <si>
    <t>Target creature gets +2/+0 and haste until EOT; Retrace</t>
  </si>
  <si>
    <t>Adrenaline Rush</t>
  </si>
  <si>
    <t>Venomous Crawler</t>
  </si>
  <si>
    <t>Flesh Pile</t>
  </si>
  <si>
    <t>Morlock Raider</t>
  </si>
  <si>
    <t>Creature - Worm</t>
  </si>
  <si>
    <t>Ash Geyser</t>
  </si>
  <si>
    <t>Hatchling Apprentice</t>
  </si>
  <si>
    <t>Morlock Mercenary</t>
  </si>
  <si>
    <t>Tunnel Mite Swarm</t>
  </si>
  <si>
    <t>Creature - Pest</t>
  </si>
  <si>
    <t>~ has haste if you control a Morlock creature</t>
  </si>
  <si>
    <t>Armor 1</t>
  </si>
  <si>
    <t>Tunnel Mite</t>
  </si>
  <si>
    <t>Armor 1; Haste; Burrow; Suspend 2: 0</t>
  </si>
  <si>
    <t>Burrow; Suspend 2: 0</t>
  </si>
  <si>
    <t>Armor 1;Burrow; Suspend R</t>
  </si>
  <si>
    <t>Burrow</t>
  </si>
  <si>
    <t>Armor X</t>
  </si>
  <si>
    <t>Ignore the first X damage dealt to ~ in a turn</t>
  </si>
  <si>
    <t>Morlock Assassin</t>
  </si>
  <si>
    <t>3R</t>
  </si>
  <si>
    <t>Excavator</t>
  </si>
  <si>
    <t>Morlock Bruiser</t>
  </si>
  <si>
    <t>Bruiser Apprentice</t>
  </si>
  <si>
    <t>Armor 1; Suspend 3: 0</t>
  </si>
  <si>
    <t>Morlock Marauder</t>
  </si>
  <si>
    <t>Armor 1; Burrow; Suspend 3: R</t>
  </si>
  <si>
    <t>Armor 2; Burrow; Suspend 3: R</t>
  </si>
  <si>
    <t>Armor 1; First Strike; Burrow; Suspend 3: 0</t>
  </si>
  <si>
    <t>1 CMC Lords</t>
  </si>
  <si>
    <t>Suspend Costs are 0</t>
  </si>
  <si>
    <t>Fleshbond from the GY</t>
  </si>
  <si>
    <t>Elementals costs WUBRG less</t>
  </si>
  <si>
    <t>Proliferate/Evaporate</t>
  </si>
  <si>
    <t>Tunnel Sapper</t>
  </si>
  <si>
    <t>Armor 1; Burrow; Suspend 3: R; When a time counter is removed from ~, you may make a Mine artifact token with 'When a creature ETBs, you may sacrifice this and deal 1 damage to it'; T: Ping 1</t>
  </si>
  <si>
    <t>Creature - Human</t>
  </si>
  <si>
    <t>Subterranean Warlord</t>
  </si>
  <si>
    <t>Herald of the Worm</t>
  </si>
  <si>
    <t>Armor 1; Burrow; Suspend 2: 0; Other Worms you control get +1/+1</t>
  </si>
  <si>
    <t>1BB</t>
  </si>
  <si>
    <t>Destroy target creature</t>
  </si>
  <si>
    <t>Veteran Assassin</t>
  </si>
  <si>
    <t>1RB</t>
  </si>
  <si>
    <t>Double Strike; Deathtouch</t>
  </si>
  <si>
    <t>Shambling Statue</t>
  </si>
  <si>
    <t>Artifact Creature</t>
  </si>
  <si>
    <t>Morlock</t>
  </si>
  <si>
    <t>Go for the Throat</t>
  </si>
  <si>
    <t>Destroy target non-artifact creature</t>
  </si>
  <si>
    <t>When this creature dies, exile it from the game with 3 time counters. An opponent may pay the Sporeborn costs in your upkeep to prevent a time counter from being removed.  Unless otherwise specified, the cost is placing a -1/-1 counter on a creature they control.</t>
  </si>
  <si>
    <t>Sporeborn &lt;Cost&gt;</t>
  </si>
  <si>
    <t>Deathcloud Fungus</t>
  </si>
  <si>
    <t>Undergrowth Knight</t>
  </si>
  <si>
    <t>2GW</t>
  </si>
  <si>
    <t>Sporeborn; When a counter is added to or removed from a permanent, put a +1/+1 counter on ~</t>
  </si>
  <si>
    <t>Sporeborn; When a creature an opponent controls dies, create a 1/1 Green Fungus creature token for each -1/-1 counter on it</t>
  </si>
  <si>
    <t>After combat damage is dealt, if this attacked, it can be suspended with 3 counters on it.  When a time counter would be removed, you may skip it or remove an additional time counter</t>
  </si>
  <si>
    <t>Armor 3; T, X: Make X 1/1 Tunnel Mite Tokens; Tunnel Mites you control have haste; Burrow; Suspend 5: R</t>
  </si>
  <si>
    <t>Armor 1; Burrow; Suspend 3: R; You may pay 0 for the Suspend costs for Worms spells you control</t>
  </si>
  <si>
    <t>Put 2 +1/+1 counters on target creature. It gaings Vigilance until eot; Retrace</t>
  </si>
  <si>
    <t>Daggerfang Breachslicer</t>
  </si>
  <si>
    <t>Burrow; Unblockable; When ~ becomes the target of a spell, Suspend it with 3 time counters; When ~ ETBs, deal 1 damage to any target.</t>
  </si>
  <si>
    <t>Pyroclasm</t>
  </si>
  <si>
    <t>Deal 2 damage to each creature</t>
  </si>
  <si>
    <t>Return to Form</t>
  </si>
  <si>
    <t>1U/W</t>
  </si>
  <si>
    <t>Remove all counters from any number of target permanents</t>
  </si>
  <si>
    <t>Rampaging Goliath</t>
  </si>
  <si>
    <t>5WW</t>
  </si>
  <si>
    <t>Armor 4; ~ must attack or block each turn if able</t>
  </si>
  <si>
    <t>Dream Puppeteer</t>
  </si>
  <si>
    <t>Blinking Shade</t>
  </si>
  <si>
    <t>Unblockable</t>
  </si>
  <si>
    <t>1UU</t>
  </si>
  <si>
    <t>Counter target spell</t>
  </si>
  <si>
    <t>Syncopate</t>
  </si>
  <si>
    <t>XU</t>
  </si>
  <si>
    <t>Counter target spell unless its controller pays X. If it is countered this way, exile it</t>
  </si>
  <si>
    <t>Bodyguard Beetle</t>
  </si>
  <si>
    <t>Flash; Armor 1</t>
  </si>
  <si>
    <t>Greatsword</t>
  </si>
  <si>
    <t>Warspear</t>
  </si>
  <si>
    <t>Equipped creature gets +2/+0 and First Strike; Equip 2</t>
  </si>
  <si>
    <t>Maul</t>
  </si>
  <si>
    <t>Equipped creature gets +2/+0 and Trample; Equip 2</t>
  </si>
  <si>
    <t>Equipped Creature gets +2/+0 and its damage cannot be prevented. Creatures dealt damage by equipped creature cannot regenerate this turn; Equip 2</t>
  </si>
  <si>
    <t>Oil Coating</t>
  </si>
  <si>
    <t>~ ETBs with 3 charge counters on it; T, remove a charge counter: Until EOT, any creature dealt damage by target creature is exiled instead of killed; When the last charge counter is removed from ~, draw a card.</t>
  </si>
  <si>
    <t>Roots</t>
  </si>
  <si>
    <t>If another creature with Roots would take damage, you may reduce that by 1 and deal 1 point of damage to ~.  You may not use this ability more than this ~'s toughness.</t>
  </si>
  <si>
    <t>Fleshcraft</t>
  </si>
  <si>
    <t>Mutate, but Humans only</t>
  </si>
  <si>
    <t>Winged Ghoul</t>
  </si>
  <si>
    <t>Flying; Fleshcraft 1U</t>
  </si>
  <si>
    <t>Gorging Golem</t>
  </si>
  <si>
    <t>B: ~ gets +1/+1 until EOT; Fleshcraft 1B</t>
  </si>
  <si>
    <t>Spitting Fleshhound</t>
  </si>
  <si>
    <t>First Strike; Fleshcraft R</t>
  </si>
  <si>
    <t>Smiling Hydra</t>
  </si>
  <si>
    <t>Double Strike; Fleshcraft 2R</t>
  </si>
  <si>
    <t>Cackling Fleshcrafter</t>
  </si>
  <si>
    <t>Whenever you Fleshcraft, put a +1/+1 counter on the creature</t>
  </si>
  <si>
    <t>Creature - Human Cleric</t>
  </si>
  <si>
    <t>Wall-mounted Horror</t>
  </si>
  <si>
    <t>Mending Monstrosity</t>
  </si>
  <si>
    <t>B: Regenerate; Fleshcraft 0</t>
  </si>
  <si>
    <t>Defender; B: Regenerate; When ~ is Fleshcrafted, it loses Defender; Fleshcraft B</t>
  </si>
  <si>
    <t>Acid-Drenched Golem</t>
  </si>
  <si>
    <t>Fleshcraft 1R; Damage dealt by ~ cannot be prevented</t>
  </si>
  <si>
    <t>Deathtouch; Fleshcraft 0</t>
  </si>
  <si>
    <t>Fleshcraft 0</t>
  </si>
  <si>
    <t>Thirsting Wretch</t>
  </si>
  <si>
    <t>Fleshcraft 1B; Lifelink</t>
  </si>
  <si>
    <t>Lurching Colossus</t>
  </si>
  <si>
    <t>5B</t>
  </si>
  <si>
    <t>Mesmerize</t>
  </si>
  <si>
    <t>Tap and distribute 2 Stun counters among up to 2 target creatures</t>
  </si>
  <si>
    <t>Aggressive Instinct</t>
  </si>
  <si>
    <t>Target creature you control deals damage equal to its power to target creature you don't control.</t>
  </si>
  <si>
    <t>Adaptive Ghoul</t>
  </si>
  <si>
    <t>When ~ fleshcrafts, put a +1/+1 counter on it</t>
  </si>
  <si>
    <t>Foul Transmogrifant</t>
  </si>
  <si>
    <t>Fleshcraft 1U; The first time ~ is the target of a spell or ability an opponent controls each turn, counter that spell or ability</t>
  </si>
  <si>
    <t>Mesmeric Walker</t>
  </si>
  <si>
    <t>Fleshcraft U; When ~ fleshcrafts, tap target creature and put a stun counter on it</t>
  </si>
  <si>
    <t>Creature - Wizard</t>
  </si>
  <si>
    <t>Spinal Armorcrawler</t>
  </si>
  <si>
    <t>Fading Chronomancer</t>
  </si>
  <si>
    <t>4UU, T, Sacrifice ~: End the turn</t>
  </si>
  <si>
    <t>Suspend XU; When a time counter is removed from ~, create a 1/1 Wizard Illusion token with '~ gets +1/+0 for each other Wizard Illusion token'; Exile all Wizard Illusion tokens you control</t>
  </si>
  <si>
    <t>Mistborn Army</t>
  </si>
  <si>
    <t>Ephemeral Force</t>
  </si>
  <si>
    <t>4U</t>
  </si>
  <si>
    <t>ETBs with 4 fade counter on it. When the last is removed, sacrifice ~</t>
  </si>
  <si>
    <t>Timespace Assassin</t>
  </si>
  <si>
    <t>When a time counter is added to or removed from a spell you control, this gets +1/+1 until EOT for each counter.</t>
  </si>
  <si>
    <t>Fleshcraft 3B</t>
  </si>
  <si>
    <t>Disruptive chronomage</t>
  </si>
  <si>
    <t>T: Tap target creature</t>
  </si>
  <si>
    <t>Time Stop</t>
  </si>
  <si>
    <t>4UU</t>
  </si>
  <si>
    <t>End the turn</t>
  </si>
  <si>
    <t>Martial Law</t>
  </si>
  <si>
    <t>blah blah blah</t>
  </si>
  <si>
    <t>Flying; Armor 1; Monstrous 3: 1W</t>
  </si>
  <si>
    <t>Armor 1; First Strike</t>
  </si>
  <si>
    <t>Carapace Plate</t>
  </si>
  <si>
    <t>Equipped creature gets +0+1 and Armor 1 Equip 2</t>
  </si>
  <si>
    <t>Phantasmal Image</t>
  </si>
  <si>
    <t>Creature - Illusion</t>
  </si>
  <si>
    <t>blah blah</t>
  </si>
  <si>
    <t>Overgrown Cluster</t>
  </si>
  <si>
    <t>Creature - Plant</t>
  </si>
  <si>
    <t>Weed Eater</t>
  </si>
  <si>
    <t>Propagation; Rooted</t>
  </si>
  <si>
    <t>Root Cluster</t>
  </si>
  <si>
    <t>Seedspitter</t>
  </si>
  <si>
    <t>Deepvine Connection</t>
  </si>
  <si>
    <t>Soul Warden</t>
  </si>
  <si>
    <t>When another creature ETBs, gain 1 life</t>
  </si>
  <si>
    <t>Brain Crawler</t>
  </si>
  <si>
    <t>Fleshcraft 2U; When ~ deals combat damage to a player, draw a card.</t>
  </si>
  <si>
    <t>Sweatsoaked Sentry</t>
  </si>
  <si>
    <t>Fleshcraft 2U; Hexproof</t>
  </si>
  <si>
    <t>Innocent Blood</t>
  </si>
  <si>
    <t>Each player sacrifices a creature</t>
  </si>
  <si>
    <t>Devour Flesh</t>
  </si>
  <si>
    <t>Profane Ritual</t>
  </si>
  <si>
    <t>At the beginning of your upkeep, each player sacrifices a creature. For each player who can't you lose a life</t>
  </si>
  <si>
    <t>Uterine Mass</t>
  </si>
  <si>
    <t>Fleshcraft 2B; At the beginning of your upkeep, make a 0/1 colorless Flesh pile creature token</t>
  </si>
  <si>
    <t>Fleshcraft 2B; If ~ would die, and is fleshcrafted, you may remove this card from the game instead</t>
  </si>
  <si>
    <t>Heinrich the Feral</t>
  </si>
  <si>
    <t>XR</t>
  </si>
  <si>
    <t>Heinrich ETBs with X +1/+1 counters; Exile a non-Cleric Human you control: Put X +1/+1 counters on ~ where X is the exiled creature's Power.  Fleshcraft that creature beneath ~. Use only as a sorcery; T, Remove X +1/+1 counters from ~: You may return a card Fleshcrafted onto ~ with Power X or less to the battlefield. If you don't, create an X/X Human creature token</t>
  </si>
  <si>
    <t>Crucible of Worlds</t>
  </si>
  <si>
    <t>You may play lands out of your graveyard</t>
  </si>
  <si>
    <t>T: Add a ©; T, exile a card from your graveyard: Add a mana of any color. If that card was a land, gain 2 life. If it was a creature, put a +1/+1 counter on a creature you control.  If it was an instant or sorcery, draw a card</t>
  </si>
  <si>
    <t>Terramorphic Expanse</t>
  </si>
  <si>
    <t>Aetherborder Outpost</t>
  </si>
  <si>
    <t>Paradox Rift</t>
  </si>
  <si>
    <t>T: Add a ©; T, return a land to your hand: Add a mana of any color</t>
  </si>
  <si>
    <t>Alter of Infusion</t>
  </si>
  <si>
    <t>T, X: Exile target creature from a graveyard with CMC X.  Create an X/X Worm creature token</t>
  </si>
  <si>
    <t>Solemn Cemetary</t>
  </si>
  <si>
    <t>Call the Skybreaker</t>
  </si>
  <si>
    <t>5 R/U R/U</t>
  </si>
  <si>
    <t>Create a 5/5 blue and red Elemental creature token with flying; Retrace</t>
  </si>
  <si>
    <t>Paradox Haze</t>
  </si>
  <si>
    <t>You get an additional Upkeep</t>
  </si>
  <si>
    <t>Moment to Think</t>
  </si>
  <si>
    <t>Second Stutter</t>
  </si>
  <si>
    <t>As an additional cost to cast ~, return X lands you control to your hand; Counter target spell unless its control pays 1 + X</t>
  </si>
  <si>
    <t>As an additional cost to cast ~, return a land you control to your hand; Draw 2 cards</t>
  </si>
  <si>
    <t>Propagation; At the end of your turn, gain a life for each plant you control</t>
  </si>
  <si>
    <t>Earthen Wisdom</t>
  </si>
  <si>
    <t>2GG</t>
  </si>
  <si>
    <t>Draw a card for each green creature card you control</t>
  </si>
  <si>
    <t>Lash Vine</t>
  </si>
  <si>
    <t>Propagation; Rooted; Prevent the first source of damage ~ would receive each turn; ~ must be blocked if able</t>
  </si>
  <si>
    <t>Pay 1 life: Prevent the next 1 damage that would be dealt to target creature you control</t>
  </si>
  <si>
    <t>Fungal Behemoth</t>
  </si>
  <si>
    <t>Broken Clock</t>
  </si>
  <si>
    <t>Players skip their upkeeps</t>
  </si>
  <si>
    <t>Nascent Treant</t>
  </si>
  <si>
    <t>Creature - Treefolk</t>
  </si>
  <si>
    <t>When a you create a creature token, put a +1/+1 counter on ~</t>
  </si>
  <si>
    <t>Wormspawn Matriarch</t>
  </si>
  <si>
    <t>Armor 1; When acreature dealt damage this turn by an attacking creature you control dies, make a 2/1 red Worm creature token</t>
  </si>
  <si>
    <t>Treant Linebreaker</t>
  </si>
  <si>
    <t>Trample</t>
  </si>
  <si>
    <t>4GG</t>
  </si>
  <si>
    <t>Pollenator Flower</t>
  </si>
  <si>
    <t>Propagation; Rooted; When ~ attacks, put a -1/-1 counter on up to two target tapped creatures</t>
  </si>
  <si>
    <t>Seed cannon</t>
  </si>
  <si>
    <t>Propagation; Rooted; When ~ attacks, it deals 1 damage to target player</t>
  </si>
  <si>
    <t>Propagation; Rooted; When ~ attacks, it deals 1 damage to target creature or player</t>
  </si>
  <si>
    <t>Repeated Failure</t>
  </si>
  <si>
    <t>Counter target spell; Retrace</t>
  </si>
  <si>
    <t>Maim</t>
  </si>
  <si>
    <t>Put 2 -1/-1 counters spread among up to two target creatures</t>
  </si>
  <si>
    <t>Mayhem's Wake</t>
  </si>
  <si>
    <t>As an additional cost to cast ~, delve X. Place X -1/-1 counters spread among up to X target creatures</t>
  </si>
  <si>
    <t>Withered Wisdom</t>
  </si>
  <si>
    <t>For each -1/-1 counter on creatures you control, and each poison counter on you, target player draws a card</t>
  </si>
  <si>
    <t>When ~ attacks, unless the defending player controls an Island, put a stun counter on ~</t>
  </si>
  <si>
    <t>Finned Colossus</t>
  </si>
  <si>
    <t>Ground Bloom</t>
  </si>
  <si>
    <t>Mitotic Growth</t>
  </si>
  <si>
    <t>Make a copy of target creature token; Retrace</t>
  </si>
  <si>
    <t>As an additional cost to cast ~, return X lands you control to their owner's hand.  Create a copy of target creature token you control.  Repeat this X times, then an additional time for each of those lands that was untapped</t>
  </si>
  <si>
    <t>Growth Hormones</t>
  </si>
  <si>
    <t>Target creature gets +1/+0 and first strike until EOT; Retrace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</si>
</sst>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5"/>
        <bgColor indexed="64"/>
      </patternFill>
    </fill>
    <fill>
      <patternFill patternType="solid">
        <fgColor rgb="FF00B0F0"/>
        <bgColor indexed="64"/>
      </patternFill>
    </fill>
    <fill>
      <patternFill patternType="solid">
        <fgColor theme="2" tint="-0.89999084444715716"/>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2" borderId="0" xfId="0" applyFill="1" applyAlignment="1">
      <alignment wrapText="1"/>
    </xf>
    <xf numFmtId="0" fontId="1"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4" borderId="0" xfId="0" applyFill="1" applyAlignment="1">
      <alignment wrapText="1"/>
    </xf>
    <xf numFmtId="0" fontId="0" fillId="8" borderId="0" xfId="0" applyFill="1" applyAlignment="1">
      <alignment wrapText="1"/>
    </xf>
    <xf numFmtId="0" fontId="0" fillId="11" borderId="0" xfId="0" applyFill="1" applyAlignment="1">
      <alignment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F29F-2C84-DF41-B776-057630C8E250}">
  <dimension ref="A1:P18"/>
  <sheetViews>
    <sheetView workbookViewId="0">
      <selection activeCell="A22" sqref="A22"/>
    </sheetView>
  </sheetViews>
  <sheetFormatPr defaultColWidth="11" defaultRowHeight="15.75" x14ac:dyDescent="0.25"/>
  <cols>
    <col min="1" max="1" width="15.375" bestFit="1" customWidth="1"/>
    <col min="10" max="10" width="23.625" customWidth="1"/>
    <col min="11" max="11" width="25.375" customWidth="1"/>
    <col min="12" max="12" width="23.125" customWidth="1"/>
    <col min="13" max="13" width="22.5" customWidth="1"/>
    <col min="14" max="14" width="23.5" customWidth="1"/>
    <col min="15" max="15" width="18.875" customWidth="1"/>
    <col min="16" max="16" width="22.625" customWidth="1"/>
  </cols>
  <sheetData>
    <row r="1" spans="1:16" x14ac:dyDescent="0.25">
      <c r="B1" t="s">
        <v>0</v>
      </c>
      <c r="C1" t="s">
        <v>1</v>
      </c>
      <c r="D1" t="s">
        <v>2</v>
      </c>
      <c r="E1" t="s">
        <v>3</v>
      </c>
      <c r="F1" t="s">
        <v>4</v>
      </c>
      <c r="G1" t="s">
        <v>5</v>
      </c>
      <c r="H1" t="s">
        <v>11</v>
      </c>
    </row>
    <row r="2" spans="1:16" x14ac:dyDescent="0.25">
      <c r="A2" t="s">
        <v>6</v>
      </c>
      <c r="D2" s="3"/>
      <c r="E2" s="3"/>
      <c r="F2" s="3"/>
    </row>
    <row r="3" spans="1:16" x14ac:dyDescent="0.25">
      <c r="A3" t="s">
        <v>7</v>
      </c>
      <c r="C3" s="2"/>
      <c r="D3" s="6"/>
      <c r="G3" s="2"/>
    </row>
    <row r="4" spans="1:16" x14ac:dyDescent="0.25">
      <c r="A4" t="s">
        <v>8</v>
      </c>
      <c r="D4" s="5"/>
      <c r="E4" s="5"/>
      <c r="H4" s="5"/>
    </row>
    <row r="5" spans="1:16" x14ac:dyDescent="0.25">
      <c r="A5" t="s">
        <v>9</v>
      </c>
      <c r="D5" s="4"/>
      <c r="E5" s="4"/>
      <c r="F5" s="4"/>
    </row>
    <row r="6" spans="1:16" x14ac:dyDescent="0.25">
      <c r="A6" t="s">
        <v>10</v>
      </c>
      <c r="B6" s="1"/>
      <c r="C6" s="1"/>
      <c r="D6" s="1"/>
    </row>
    <row r="8" spans="1:16" x14ac:dyDescent="0.25">
      <c r="J8" t="s">
        <v>0</v>
      </c>
      <c r="K8" t="s">
        <v>1</v>
      </c>
      <c r="L8" t="s">
        <v>2</v>
      </c>
      <c r="M8" t="s">
        <v>3</v>
      </c>
      <c r="N8" t="s">
        <v>4</v>
      </c>
      <c r="O8" t="s">
        <v>5</v>
      </c>
      <c r="P8" t="s">
        <v>11</v>
      </c>
    </row>
    <row r="9" spans="1:16" ht="63" x14ac:dyDescent="0.25">
      <c r="J9" s="7" t="s">
        <v>50</v>
      </c>
      <c r="K9" s="7" t="s">
        <v>12</v>
      </c>
      <c r="L9" s="7" t="s">
        <v>13</v>
      </c>
      <c r="M9" s="7" t="s">
        <v>14</v>
      </c>
      <c r="N9" s="7" t="s">
        <v>16</v>
      </c>
      <c r="O9" s="7" t="s">
        <v>15</v>
      </c>
      <c r="P9" s="7" t="s">
        <v>230</v>
      </c>
    </row>
    <row r="13" spans="1:16" ht="47.25" x14ac:dyDescent="0.25">
      <c r="I13" t="s">
        <v>17</v>
      </c>
      <c r="J13" s="7" t="s">
        <v>18</v>
      </c>
      <c r="K13" s="7" t="s">
        <v>19</v>
      </c>
      <c r="L13" s="7" t="s">
        <v>20</v>
      </c>
      <c r="M13" s="7" t="s">
        <v>21</v>
      </c>
      <c r="N13" s="7" t="s">
        <v>22</v>
      </c>
      <c r="O13" s="7"/>
      <c r="P13" s="7"/>
    </row>
    <row r="14" spans="1:16" x14ac:dyDescent="0.25">
      <c r="A14" t="s">
        <v>328</v>
      </c>
      <c r="B14" t="s">
        <v>369</v>
      </c>
    </row>
    <row r="15" spans="1:16" x14ac:dyDescent="0.25">
      <c r="A15" t="s">
        <v>329</v>
      </c>
      <c r="B15" t="s">
        <v>330</v>
      </c>
    </row>
    <row r="16" spans="1:16" x14ac:dyDescent="0.25">
      <c r="A16" t="s">
        <v>363</v>
      </c>
      <c r="B16" t="s">
        <v>362</v>
      </c>
    </row>
    <row r="17" spans="1:2" x14ac:dyDescent="0.25">
      <c r="A17" t="s">
        <v>401</v>
      </c>
      <c r="B17" t="s">
        <v>402</v>
      </c>
    </row>
    <row r="18" spans="1:2" x14ac:dyDescent="0.25">
      <c r="A18" t="s">
        <v>403</v>
      </c>
      <c r="B18"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3AE2-C6DE-4BB1-909A-4EAC744B5ECB}">
  <dimension ref="A1:H28"/>
  <sheetViews>
    <sheetView topLeftCell="A23" workbookViewId="0">
      <selection activeCell="A35" sqref="A35"/>
    </sheetView>
  </sheetViews>
  <sheetFormatPr defaultColWidth="8.875" defaultRowHeight="15.75" x14ac:dyDescent="0.25"/>
  <cols>
    <col min="1" max="1" width="34.875" bestFit="1" customWidth="1"/>
    <col min="2" max="2" width="17" style="7" customWidth="1"/>
    <col min="3" max="3" width="14.625" style="7" bestFit="1" customWidth="1"/>
    <col min="4" max="4" width="14.875" style="7" bestFit="1" customWidth="1"/>
    <col min="5" max="5" width="11.625" style="7" customWidth="1"/>
    <col min="6" max="6" width="9" style="7"/>
    <col min="7" max="8" width="14.625" style="7" customWidth="1"/>
  </cols>
  <sheetData>
    <row r="1" spans="1:8" x14ac:dyDescent="0.25">
      <c r="B1" s="7" t="s">
        <v>0</v>
      </c>
      <c r="C1" s="7" t="s">
        <v>1</v>
      </c>
      <c r="D1" s="7" t="s">
        <v>2</v>
      </c>
      <c r="E1" s="7" t="s">
        <v>3</v>
      </c>
      <c r="F1" s="7" t="s">
        <v>4</v>
      </c>
      <c r="G1" s="7" t="s">
        <v>5</v>
      </c>
      <c r="H1" s="7" t="s">
        <v>11</v>
      </c>
    </row>
    <row r="2" spans="1:8" x14ac:dyDescent="0.25">
      <c r="A2" t="s">
        <v>101</v>
      </c>
    </row>
    <row r="3" spans="1:8" ht="47.25" x14ac:dyDescent="0.25">
      <c r="A3" t="s">
        <v>17</v>
      </c>
      <c r="C3" s="7" t="s">
        <v>345</v>
      </c>
      <c r="D3" s="7" t="s">
        <v>344</v>
      </c>
      <c r="E3" s="7" t="s">
        <v>343</v>
      </c>
      <c r="F3" s="7" t="s">
        <v>342</v>
      </c>
    </row>
    <row r="4" spans="1:8" x14ac:dyDescent="0.25">
      <c r="A4" t="s">
        <v>51</v>
      </c>
      <c r="B4" s="7" t="s">
        <v>104</v>
      </c>
      <c r="C4" s="7" t="s">
        <v>103</v>
      </c>
      <c r="D4" s="7" t="s">
        <v>149</v>
      </c>
      <c r="E4" s="7" t="s">
        <v>106</v>
      </c>
      <c r="F4" s="7" t="s">
        <v>107</v>
      </c>
      <c r="G4" s="7" t="s">
        <v>108</v>
      </c>
      <c r="H4" s="7" t="s">
        <v>109</v>
      </c>
    </row>
    <row r="5" spans="1:8" x14ac:dyDescent="0.25">
      <c r="A5" t="s">
        <v>52</v>
      </c>
      <c r="C5" s="7" t="s">
        <v>148</v>
      </c>
      <c r="D5" s="7" t="s">
        <v>105</v>
      </c>
    </row>
    <row r="6" spans="1:8" x14ac:dyDescent="0.25">
      <c r="A6" t="s">
        <v>53</v>
      </c>
    </row>
    <row r="7" spans="1:8" x14ac:dyDescent="0.25">
      <c r="A7" t="s">
        <v>54</v>
      </c>
    </row>
    <row r="8" spans="1:8" x14ac:dyDescent="0.25">
      <c r="A8" t="s">
        <v>55</v>
      </c>
    </row>
    <row r="9" spans="1:8" x14ac:dyDescent="0.25">
      <c r="A9" t="s">
        <v>56</v>
      </c>
    </row>
    <row r="10" spans="1:8" x14ac:dyDescent="0.25">
      <c r="A10" t="s">
        <v>57</v>
      </c>
    </row>
    <row r="11" spans="1:8" x14ac:dyDescent="0.25">
      <c r="A11" t="s">
        <v>95</v>
      </c>
    </row>
    <row r="12" spans="1:8" x14ac:dyDescent="0.25">
      <c r="A12" t="s">
        <v>341</v>
      </c>
    </row>
    <row r="19" spans="1:8" x14ac:dyDescent="0.25">
      <c r="B19" s="7" t="s">
        <v>6</v>
      </c>
      <c r="C19" s="7" t="s">
        <v>7</v>
      </c>
      <c r="D19" s="7" t="s">
        <v>10</v>
      </c>
      <c r="E19" s="7" t="s">
        <v>8</v>
      </c>
      <c r="F19" s="7" t="s">
        <v>9</v>
      </c>
      <c r="G19" s="7" t="s">
        <v>154</v>
      </c>
    </row>
    <row r="20" spans="1:8" s="7" customFormat="1" ht="80.25" customHeight="1" x14ac:dyDescent="0.25">
      <c r="A20" s="7" t="s">
        <v>100</v>
      </c>
      <c r="B20" s="29" t="s">
        <v>102</v>
      </c>
      <c r="C20" s="29"/>
      <c r="D20" s="29"/>
      <c r="E20" s="29"/>
      <c r="F20" s="29"/>
    </row>
    <row r="21" spans="1:8" ht="94.5" x14ac:dyDescent="0.25">
      <c r="A21" t="s">
        <v>162</v>
      </c>
      <c r="B21" s="7" t="s">
        <v>167</v>
      </c>
      <c r="C21" s="7" t="s">
        <v>251</v>
      </c>
      <c r="D21" s="7" t="s">
        <v>164</v>
      </c>
      <c r="E21" s="7" t="s">
        <v>165</v>
      </c>
      <c r="F21" s="7" t="s">
        <v>168</v>
      </c>
    </row>
    <row r="22" spans="1:8" ht="189" x14ac:dyDescent="0.25">
      <c r="A22" t="s">
        <v>163</v>
      </c>
      <c r="B22" s="7" t="s">
        <v>170</v>
      </c>
      <c r="C22" s="7" t="s">
        <v>179</v>
      </c>
      <c r="D22" s="7" t="s">
        <v>178</v>
      </c>
      <c r="E22" s="7" t="s">
        <v>176</v>
      </c>
      <c r="F22" s="7" t="s">
        <v>177</v>
      </c>
    </row>
    <row r="23" spans="1:8" ht="110.25" x14ac:dyDescent="0.25">
      <c r="A23" t="s">
        <v>171</v>
      </c>
      <c r="B23" s="7" t="s">
        <v>169</v>
      </c>
      <c r="C23" s="7" t="s">
        <v>172</v>
      </c>
      <c r="D23" s="7" t="s">
        <v>175</v>
      </c>
      <c r="E23" s="7" t="s">
        <v>173</v>
      </c>
      <c r="F23" s="7" t="s">
        <v>174</v>
      </c>
    </row>
    <row r="24" spans="1:8" ht="47.25" x14ac:dyDescent="0.25">
      <c r="A24" t="s">
        <v>180</v>
      </c>
      <c r="B24" s="7" t="s">
        <v>212</v>
      </c>
      <c r="C24" s="7" t="s">
        <v>213</v>
      </c>
      <c r="D24" s="7" t="s">
        <v>214</v>
      </c>
      <c r="E24" s="7" t="s">
        <v>215</v>
      </c>
      <c r="F24" s="7" t="s">
        <v>216</v>
      </c>
      <c r="H24" s="7" t="s">
        <v>217</v>
      </c>
    </row>
    <row r="25" spans="1:8" ht="47.25" x14ac:dyDescent="0.25">
      <c r="A25" t="s">
        <v>182</v>
      </c>
      <c r="B25" s="7" t="s">
        <v>220</v>
      </c>
      <c r="C25" s="7" t="s">
        <v>221</v>
      </c>
      <c r="D25" s="7" t="s">
        <v>222</v>
      </c>
      <c r="E25" s="7" t="s">
        <v>278</v>
      </c>
      <c r="F25" s="7" t="s">
        <v>277</v>
      </c>
      <c r="H25" s="7" t="s">
        <v>218</v>
      </c>
    </row>
    <row r="26" spans="1:8" ht="63" x14ac:dyDescent="0.25">
      <c r="A26" t="s">
        <v>181</v>
      </c>
      <c r="B26" s="7" t="s">
        <v>223</v>
      </c>
      <c r="C26" s="7" t="s">
        <v>224</v>
      </c>
      <c r="D26" s="7" t="s">
        <v>225</v>
      </c>
      <c r="E26" s="7" t="s">
        <v>270</v>
      </c>
      <c r="F26" s="7" t="s">
        <v>279</v>
      </c>
      <c r="H26" s="7" t="s">
        <v>219</v>
      </c>
    </row>
    <row r="27" spans="1:8" ht="110.25" x14ac:dyDescent="0.25">
      <c r="A27" t="s">
        <v>226</v>
      </c>
      <c r="B27" s="7" t="s">
        <v>227</v>
      </c>
      <c r="C27" s="7" t="s">
        <v>252</v>
      </c>
      <c r="D27" s="7" t="s">
        <v>228</v>
      </c>
      <c r="E27" s="7" t="s">
        <v>291</v>
      </c>
      <c r="F27" s="7" t="s">
        <v>229</v>
      </c>
      <c r="G27" s="7" t="s">
        <v>238</v>
      </c>
    </row>
    <row r="28" spans="1:8" ht="47.25" x14ac:dyDescent="0.25">
      <c r="A28" t="s">
        <v>239</v>
      </c>
      <c r="B28" s="28" t="s">
        <v>232</v>
      </c>
      <c r="C28" s="7" t="s">
        <v>231</v>
      </c>
      <c r="D28" s="7" t="s">
        <v>235</v>
      </c>
      <c r="E28" s="28" t="s">
        <v>234</v>
      </c>
      <c r="F28" s="7" t="s">
        <v>233</v>
      </c>
    </row>
  </sheetData>
  <mergeCells count="1">
    <mergeCell ref="B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90A0-4951-4ECF-AE6C-D6938F4AC6B5}">
  <dimension ref="A1:X194"/>
  <sheetViews>
    <sheetView tabSelected="1" zoomScale="82" zoomScaleNormal="82" workbookViewId="0">
      <pane ySplit="1" topLeftCell="A121" activePane="bottomLeft" state="frozen"/>
      <selection pane="bottomLeft" activeCell="I164" sqref="I164"/>
    </sheetView>
  </sheetViews>
  <sheetFormatPr defaultColWidth="8.875" defaultRowHeight="15.75" x14ac:dyDescent="0.25"/>
  <cols>
    <col min="1" max="1" width="23.625" bestFit="1" customWidth="1"/>
    <col min="3" max="3" width="20.375" bestFit="1" customWidth="1"/>
    <col min="6" max="6" width="37" style="7" customWidth="1"/>
    <col min="9" max="9" width="10.625" bestFit="1" customWidth="1"/>
    <col min="13" max="13" width="10.625" bestFit="1" customWidth="1"/>
    <col min="17" max="17" width="12" bestFit="1" customWidth="1"/>
    <col min="23" max="23" width="12.375" customWidth="1"/>
  </cols>
  <sheetData>
    <row r="1" spans="1:24" x14ac:dyDescent="0.25">
      <c r="A1" t="s">
        <v>23</v>
      </c>
      <c r="B1" t="s">
        <v>58</v>
      </c>
      <c r="C1" t="s">
        <v>24</v>
      </c>
      <c r="D1" t="s">
        <v>25</v>
      </c>
      <c r="E1" t="s">
        <v>26</v>
      </c>
      <c r="F1" s="7" t="s">
        <v>27</v>
      </c>
      <c r="G1" t="s">
        <v>91</v>
      </c>
      <c r="H1" t="s">
        <v>115</v>
      </c>
      <c r="I1" t="s">
        <v>116</v>
      </c>
      <c r="J1">
        <f>SUM(L1,N1,P1,R1,T1,V1,X1)</f>
        <v>181</v>
      </c>
      <c r="K1" s="14" t="s">
        <v>118</v>
      </c>
      <c r="L1" s="15">
        <f>COUNTIF($H:$H,"White")</f>
        <v>33</v>
      </c>
      <c r="M1" s="15" t="s">
        <v>119</v>
      </c>
      <c r="N1" s="15">
        <f>COUNTIF($H:$H,"Black")</f>
        <v>31</v>
      </c>
      <c r="O1" s="15" t="s">
        <v>120</v>
      </c>
      <c r="P1" s="15">
        <f>COUNTIF($H:$H,"Blue")</f>
        <v>30</v>
      </c>
      <c r="Q1" s="15" t="s">
        <v>121</v>
      </c>
      <c r="R1" s="15">
        <f>COUNTIF($H:$H,"Red")</f>
        <v>30</v>
      </c>
      <c r="S1" s="15" t="s">
        <v>122</v>
      </c>
      <c r="T1" s="15">
        <f>COUNTIF($H:$H,"Green")</f>
        <v>31</v>
      </c>
      <c r="U1" s="15" t="s">
        <v>123</v>
      </c>
      <c r="V1" s="15">
        <f>COUNTIF($H:$H,"Gold")</f>
        <v>9</v>
      </c>
      <c r="W1" s="15" t="s">
        <v>124</v>
      </c>
      <c r="X1" s="16">
        <f>COUNTIF($H:$H,"Colorless")</f>
        <v>17</v>
      </c>
    </row>
    <row r="2" spans="1:24" x14ac:dyDescent="0.25">
      <c r="K2" s="17" t="s">
        <v>1</v>
      </c>
      <c r="L2">
        <f>COUNTIF($I:$I,K2)</f>
        <v>26</v>
      </c>
      <c r="M2" t="s">
        <v>0</v>
      </c>
      <c r="N2">
        <f>COUNTIF($I:$I,M2)</f>
        <v>21</v>
      </c>
      <c r="O2" t="s">
        <v>3</v>
      </c>
      <c r="P2">
        <f>COUNTIF($I:$I,O2)</f>
        <v>27</v>
      </c>
      <c r="Q2" t="s">
        <v>147</v>
      </c>
      <c r="R2">
        <f>COUNTIF($I:$I,Q2)</f>
        <v>33</v>
      </c>
      <c r="S2" t="s">
        <v>4</v>
      </c>
      <c r="T2">
        <f>COUNTIF($I:$I,S2)</f>
        <v>20</v>
      </c>
      <c r="U2" t="s">
        <v>11</v>
      </c>
      <c r="V2">
        <f>COUNTIF($I:$I,U2)</f>
        <v>15</v>
      </c>
      <c r="W2" t="s">
        <v>5</v>
      </c>
      <c r="X2" s="18">
        <f>COUNTIF($I:$I,W2)</f>
        <v>15</v>
      </c>
    </row>
    <row r="3" spans="1:24" ht="16.5" thickBot="1" x14ac:dyDescent="0.3">
      <c r="A3" s="9" t="s">
        <v>98</v>
      </c>
      <c r="B3" s="1"/>
      <c r="C3" s="1"/>
      <c r="D3" s="1"/>
      <c r="E3" s="1"/>
      <c r="F3" s="8"/>
      <c r="K3" s="19" t="s">
        <v>92</v>
      </c>
      <c r="L3" s="20">
        <f>COUNTIF($G:$G,K3)</f>
        <v>83</v>
      </c>
      <c r="M3" s="20" t="s">
        <v>93</v>
      </c>
      <c r="N3" s="20">
        <f>COUNTIF($G:$G,M3)</f>
        <v>55</v>
      </c>
      <c r="O3" s="20" t="s">
        <v>94</v>
      </c>
      <c r="P3" s="20">
        <f>COUNTIF($G:$G,O3)</f>
        <v>43</v>
      </c>
      <c r="Q3" s="20"/>
      <c r="R3" s="20"/>
      <c r="S3" s="20"/>
      <c r="T3" s="20"/>
      <c r="U3" s="20"/>
      <c r="V3" s="20"/>
      <c r="W3" s="20"/>
      <c r="X3" s="21"/>
    </row>
    <row r="4" spans="1:24" ht="32.25" thickBot="1" x14ac:dyDescent="0.3">
      <c r="A4" s="9" t="s">
        <v>243</v>
      </c>
      <c r="B4" t="s">
        <v>41</v>
      </c>
      <c r="C4" t="s">
        <v>241</v>
      </c>
      <c r="D4">
        <v>1</v>
      </c>
      <c r="E4">
        <v>1</v>
      </c>
      <c r="F4" s="7" t="s">
        <v>242</v>
      </c>
      <c r="G4" t="s">
        <v>92</v>
      </c>
      <c r="H4" t="s">
        <v>10</v>
      </c>
      <c r="I4" t="s">
        <v>147</v>
      </c>
      <c r="K4" s="19" t="s">
        <v>236</v>
      </c>
      <c r="L4" s="20">
        <f>COUNTIF($C:$C,"*Creature*")</f>
        <v>110</v>
      </c>
      <c r="M4" s="19" t="s">
        <v>150</v>
      </c>
      <c r="N4" s="20">
        <f>COUNTIF($C:$C,"*Instant*")</f>
        <v>22</v>
      </c>
      <c r="O4" s="19" t="s">
        <v>208</v>
      </c>
      <c r="P4" s="20">
        <f>COUNTIF($C:$C,"*Sorcery*")</f>
        <v>16</v>
      </c>
      <c r="Q4" s="19" t="s">
        <v>183</v>
      </c>
      <c r="R4" s="20">
        <f>COUNTIF($C:$C,"*Enchantment*")</f>
        <v>20</v>
      </c>
      <c r="S4" s="19" t="s">
        <v>237</v>
      </c>
      <c r="T4" s="20">
        <f>COUNTIF($C:$C,"*Artifact*")</f>
        <v>10</v>
      </c>
      <c r="U4" s="19" t="s">
        <v>152</v>
      </c>
      <c r="V4" s="20">
        <f>COUNTIF($C:$C,"*Land*")</f>
        <v>4</v>
      </c>
      <c r="W4" s="19"/>
      <c r="X4" s="20"/>
    </row>
    <row r="5" spans="1:24" x14ac:dyDescent="0.25">
      <c r="A5" t="s">
        <v>69</v>
      </c>
      <c r="B5" t="s">
        <v>35</v>
      </c>
      <c r="C5" t="s">
        <v>60</v>
      </c>
      <c r="D5">
        <v>1</v>
      </c>
      <c r="E5">
        <v>1</v>
      </c>
      <c r="F5" s="7" t="s">
        <v>70</v>
      </c>
      <c r="G5" t="s">
        <v>92</v>
      </c>
      <c r="H5" t="s">
        <v>10</v>
      </c>
      <c r="I5" t="s">
        <v>1</v>
      </c>
    </row>
    <row r="6" spans="1:24" x14ac:dyDescent="0.25">
      <c r="A6" t="s">
        <v>74</v>
      </c>
      <c r="B6" t="s">
        <v>96</v>
      </c>
      <c r="C6" t="s">
        <v>60</v>
      </c>
      <c r="D6">
        <v>0</v>
      </c>
      <c r="E6">
        <v>0</v>
      </c>
      <c r="F6" s="7" t="s">
        <v>90</v>
      </c>
      <c r="G6" t="s">
        <v>92</v>
      </c>
      <c r="H6" t="s">
        <v>10</v>
      </c>
      <c r="I6" t="s">
        <v>1</v>
      </c>
    </row>
    <row r="7" spans="1:24" x14ac:dyDescent="0.25">
      <c r="A7" t="s">
        <v>77</v>
      </c>
      <c r="B7" t="s">
        <v>35</v>
      </c>
      <c r="C7" t="s">
        <v>60</v>
      </c>
      <c r="D7">
        <v>3</v>
      </c>
      <c r="E7">
        <v>1</v>
      </c>
      <c r="F7" s="7" t="s">
        <v>32</v>
      </c>
      <c r="G7" t="s">
        <v>92</v>
      </c>
      <c r="H7" t="s">
        <v>10</v>
      </c>
      <c r="I7" t="s">
        <v>1</v>
      </c>
    </row>
    <row r="8" spans="1:24" x14ac:dyDescent="0.25">
      <c r="A8" t="s">
        <v>81</v>
      </c>
      <c r="B8" t="s">
        <v>46</v>
      </c>
      <c r="C8" t="s">
        <v>60</v>
      </c>
      <c r="D8">
        <v>3</v>
      </c>
      <c r="E8">
        <v>3</v>
      </c>
      <c r="F8" s="7" t="s">
        <v>29</v>
      </c>
      <c r="G8" t="s">
        <v>92</v>
      </c>
      <c r="H8" t="s">
        <v>10</v>
      </c>
      <c r="I8" t="s">
        <v>1</v>
      </c>
    </row>
    <row r="9" spans="1:24" x14ac:dyDescent="0.25">
      <c r="A9" t="s">
        <v>125</v>
      </c>
      <c r="B9" t="s">
        <v>41</v>
      </c>
      <c r="C9" t="s">
        <v>126</v>
      </c>
      <c r="D9">
        <v>1</v>
      </c>
      <c r="E9">
        <v>1</v>
      </c>
      <c r="F9" s="7" t="s">
        <v>127</v>
      </c>
      <c r="G9" t="s">
        <v>92</v>
      </c>
      <c r="H9" t="s">
        <v>10</v>
      </c>
      <c r="I9" t="s">
        <v>0</v>
      </c>
    </row>
    <row r="10" spans="1:24" x14ac:dyDescent="0.25">
      <c r="A10" t="s">
        <v>304</v>
      </c>
      <c r="B10" t="s">
        <v>41</v>
      </c>
      <c r="C10" t="s">
        <v>126</v>
      </c>
      <c r="D10">
        <v>2</v>
      </c>
      <c r="E10">
        <v>1</v>
      </c>
      <c r="F10" s="7" t="s">
        <v>323</v>
      </c>
      <c r="G10" t="s">
        <v>92</v>
      </c>
      <c r="H10" t="s">
        <v>10</v>
      </c>
      <c r="I10" t="s">
        <v>0</v>
      </c>
    </row>
    <row r="11" spans="1:24" x14ac:dyDescent="0.25">
      <c r="A11" t="s">
        <v>128</v>
      </c>
      <c r="B11" t="s">
        <v>30</v>
      </c>
      <c r="C11" t="s">
        <v>131</v>
      </c>
      <c r="D11">
        <v>3</v>
      </c>
      <c r="E11">
        <v>3</v>
      </c>
      <c r="G11" t="s">
        <v>92</v>
      </c>
      <c r="H11" t="s">
        <v>10</v>
      </c>
      <c r="I11" t="s">
        <v>0</v>
      </c>
    </row>
    <row r="12" spans="1:24" x14ac:dyDescent="0.25">
      <c r="A12" t="s">
        <v>133</v>
      </c>
      <c r="B12" t="s">
        <v>129</v>
      </c>
      <c r="C12" t="s">
        <v>131</v>
      </c>
      <c r="D12">
        <v>3</v>
      </c>
      <c r="E12">
        <v>3</v>
      </c>
      <c r="F12" s="7" t="s">
        <v>323</v>
      </c>
      <c r="G12" t="s">
        <v>92</v>
      </c>
      <c r="H12" t="s">
        <v>10</v>
      </c>
      <c r="I12" t="s">
        <v>0</v>
      </c>
    </row>
    <row r="13" spans="1:24" x14ac:dyDescent="0.25">
      <c r="A13" t="s">
        <v>132</v>
      </c>
      <c r="B13" t="s">
        <v>129</v>
      </c>
      <c r="C13" t="s">
        <v>131</v>
      </c>
      <c r="D13">
        <v>3</v>
      </c>
      <c r="E13">
        <v>3</v>
      </c>
      <c r="F13" s="7" t="s">
        <v>127</v>
      </c>
      <c r="G13" t="s">
        <v>92</v>
      </c>
      <c r="H13" t="s">
        <v>10</v>
      </c>
      <c r="I13" t="s">
        <v>0</v>
      </c>
    </row>
    <row r="14" spans="1:24" x14ac:dyDescent="0.25">
      <c r="A14" t="s">
        <v>261</v>
      </c>
      <c r="B14" t="s">
        <v>35</v>
      </c>
      <c r="C14" t="s">
        <v>150</v>
      </c>
      <c r="F14" s="7" t="s">
        <v>262</v>
      </c>
      <c r="G14" t="s">
        <v>92</v>
      </c>
      <c r="H14" t="s">
        <v>10</v>
      </c>
      <c r="I14" t="s">
        <v>263</v>
      </c>
    </row>
    <row r="15" spans="1:24" x14ac:dyDescent="0.25">
      <c r="A15" t="s">
        <v>136</v>
      </c>
      <c r="B15" t="s">
        <v>35</v>
      </c>
      <c r="C15" t="s">
        <v>137</v>
      </c>
      <c r="D15">
        <v>2</v>
      </c>
      <c r="E15">
        <v>2</v>
      </c>
      <c r="G15" t="s">
        <v>92</v>
      </c>
      <c r="H15" t="s">
        <v>10</v>
      </c>
      <c r="I15" t="s">
        <v>0</v>
      </c>
    </row>
    <row r="16" spans="1:24" x14ac:dyDescent="0.25">
      <c r="A16" t="s">
        <v>187</v>
      </c>
      <c r="B16" t="s">
        <v>41</v>
      </c>
      <c r="C16" t="s">
        <v>183</v>
      </c>
      <c r="F16" s="7" t="s">
        <v>164</v>
      </c>
      <c r="G16" t="s">
        <v>92</v>
      </c>
      <c r="H16" t="s">
        <v>10</v>
      </c>
      <c r="I16" t="s">
        <v>147</v>
      </c>
    </row>
    <row r="17" spans="1:9" x14ac:dyDescent="0.25">
      <c r="A17" t="s">
        <v>302</v>
      </c>
      <c r="B17" t="s">
        <v>41</v>
      </c>
      <c r="C17" t="s">
        <v>150</v>
      </c>
      <c r="F17" s="7" t="s">
        <v>303</v>
      </c>
      <c r="G17" t="s">
        <v>93</v>
      </c>
      <c r="H17" t="s">
        <v>10</v>
      </c>
      <c r="I17" t="s">
        <v>3</v>
      </c>
    </row>
    <row r="18" spans="1:9" ht="47.25" x14ac:dyDescent="0.25">
      <c r="A18" t="s">
        <v>134</v>
      </c>
      <c r="B18" t="s">
        <v>35</v>
      </c>
      <c r="C18" t="s">
        <v>131</v>
      </c>
      <c r="D18">
        <v>2</v>
      </c>
      <c r="E18">
        <v>2</v>
      </c>
      <c r="F18" s="7" t="s">
        <v>135</v>
      </c>
      <c r="G18" t="s">
        <v>93</v>
      </c>
      <c r="H18" t="s">
        <v>10</v>
      </c>
      <c r="I18" t="s">
        <v>0</v>
      </c>
    </row>
    <row r="19" spans="1:9" x14ac:dyDescent="0.25">
      <c r="A19" t="s">
        <v>246</v>
      </c>
      <c r="B19" t="s">
        <v>41</v>
      </c>
      <c r="C19" t="s">
        <v>241</v>
      </c>
      <c r="D19">
        <v>1</v>
      </c>
      <c r="E19">
        <v>1</v>
      </c>
      <c r="F19" s="7" t="s">
        <v>250</v>
      </c>
      <c r="G19" t="s">
        <v>93</v>
      </c>
      <c r="H19" t="s">
        <v>10</v>
      </c>
      <c r="I19" t="s">
        <v>147</v>
      </c>
    </row>
    <row r="20" spans="1:9" x14ac:dyDescent="0.25">
      <c r="A20" t="s">
        <v>391</v>
      </c>
      <c r="B20" t="s">
        <v>30</v>
      </c>
      <c r="C20" t="s">
        <v>131</v>
      </c>
      <c r="D20">
        <v>2</v>
      </c>
      <c r="E20">
        <v>2</v>
      </c>
      <c r="F20" s="7" t="s">
        <v>392</v>
      </c>
      <c r="G20" t="s">
        <v>93</v>
      </c>
      <c r="H20" t="s">
        <v>10</v>
      </c>
      <c r="I20" t="s">
        <v>0</v>
      </c>
    </row>
    <row r="21" spans="1:9" ht="47.25" x14ac:dyDescent="0.25">
      <c r="A21" t="s">
        <v>79</v>
      </c>
      <c r="B21" t="s">
        <v>30</v>
      </c>
      <c r="C21" t="s">
        <v>60</v>
      </c>
      <c r="D21">
        <v>2</v>
      </c>
      <c r="E21">
        <v>2</v>
      </c>
      <c r="F21" s="7" t="s">
        <v>80</v>
      </c>
      <c r="G21" t="s">
        <v>93</v>
      </c>
      <c r="H21" t="s">
        <v>10</v>
      </c>
      <c r="I21" t="s">
        <v>1</v>
      </c>
    </row>
    <row r="22" spans="1:9" x14ac:dyDescent="0.25">
      <c r="A22" t="s">
        <v>471</v>
      </c>
      <c r="B22" t="s">
        <v>41</v>
      </c>
      <c r="C22" t="s">
        <v>415</v>
      </c>
      <c r="D22">
        <v>1</v>
      </c>
      <c r="E22">
        <v>1</v>
      </c>
      <c r="F22" s="7" t="s">
        <v>472</v>
      </c>
      <c r="G22" t="s">
        <v>93</v>
      </c>
      <c r="H22" t="s">
        <v>10</v>
      </c>
      <c r="I22" t="s">
        <v>3</v>
      </c>
    </row>
    <row r="23" spans="1:9" x14ac:dyDescent="0.25">
      <c r="A23" t="s">
        <v>155</v>
      </c>
      <c r="B23" t="s">
        <v>156</v>
      </c>
      <c r="C23" t="s">
        <v>131</v>
      </c>
      <c r="D23">
        <v>2</v>
      </c>
      <c r="E23">
        <v>2</v>
      </c>
      <c r="F23" s="7" t="s">
        <v>130</v>
      </c>
      <c r="G23" t="s">
        <v>93</v>
      </c>
      <c r="H23" t="s">
        <v>10</v>
      </c>
      <c r="I23" t="s">
        <v>0</v>
      </c>
    </row>
    <row r="24" spans="1:9" x14ac:dyDescent="0.25">
      <c r="A24" t="s">
        <v>144</v>
      </c>
      <c r="B24" t="s">
        <v>46</v>
      </c>
      <c r="C24" t="s">
        <v>131</v>
      </c>
      <c r="D24">
        <v>2</v>
      </c>
      <c r="E24">
        <v>2</v>
      </c>
      <c r="F24" s="7" t="s">
        <v>457</v>
      </c>
      <c r="G24" t="s">
        <v>93</v>
      </c>
      <c r="H24" t="s">
        <v>10</v>
      </c>
      <c r="I24" t="s">
        <v>0</v>
      </c>
    </row>
    <row r="25" spans="1:9" x14ac:dyDescent="0.25">
      <c r="A25" t="s">
        <v>146</v>
      </c>
      <c r="B25" t="s">
        <v>42</v>
      </c>
      <c r="C25" t="s">
        <v>131</v>
      </c>
      <c r="D25">
        <v>5</v>
      </c>
      <c r="E25">
        <v>5</v>
      </c>
      <c r="F25" s="7" t="s">
        <v>458</v>
      </c>
      <c r="G25" t="s">
        <v>93</v>
      </c>
      <c r="H25" t="s">
        <v>10</v>
      </c>
      <c r="I25" t="s">
        <v>0</v>
      </c>
    </row>
    <row r="26" spans="1:9" ht="78.75" x14ac:dyDescent="0.25">
      <c r="A26" t="s">
        <v>186</v>
      </c>
      <c r="B26" t="s">
        <v>30</v>
      </c>
      <c r="C26" t="s">
        <v>183</v>
      </c>
      <c r="F26" s="7" t="s">
        <v>178</v>
      </c>
      <c r="G26" t="s">
        <v>93</v>
      </c>
      <c r="H26" t="s">
        <v>10</v>
      </c>
      <c r="I26" t="s">
        <v>147</v>
      </c>
    </row>
    <row r="27" spans="1:9" ht="31.5" x14ac:dyDescent="0.25">
      <c r="A27" t="s">
        <v>380</v>
      </c>
      <c r="B27" t="s">
        <v>381</v>
      </c>
      <c r="C27" t="s">
        <v>126</v>
      </c>
      <c r="D27">
        <v>6</v>
      </c>
      <c r="E27">
        <v>6</v>
      </c>
      <c r="F27" s="7" t="s">
        <v>382</v>
      </c>
      <c r="G27" t="s">
        <v>93</v>
      </c>
      <c r="H27" t="s">
        <v>10</v>
      </c>
      <c r="I27" t="s">
        <v>0</v>
      </c>
    </row>
    <row r="28" spans="1:9" ht="63" x14ac:dyDescent="0.25">
      <c r="A28" t="s">
        <v>148</v>
      </c>
      <c r="B28" t="s">
        <v>30</v>
      </c>
      <c r="C28" t="s">
        <v>210</v>
      </c>
      <c r="F28" s="7" t="s">
        <v>211</v>
      </c>
      <c r="G28" t="s">
        <v>93</v>
      </c>
      <c r="H28" t="s">
        <v>10</v>
      </c>
    </row>
    <row r="29" spans="1:9" x14ac:dyDescent="0.25">
      <c r="A29" t="s">
        <v>185</v>
      </c>
      <c r="B29" t="s">
        <v>184</v>
      </c>
      <c r="C29" t="s">
        <v>183</v>
      </c>
      <c r="F29" s="7" t="s">
        <v>175</v>
      </c>
      <c r="G29" t="s">
        <v>94</v>
      </c>
      <c r="H29" t="s">
        <v>10</v>
      </c>
      <c r="I29" t="s">
        <v>147</v>
      </c>
    </row>
    <row r="30" spans="1:9" ht="47.25" x14ac:dyDescent="0.25">
      <c r="A30" t="s">
        <v>290</v>
      </c>
      <c r="B30" t="s">
        <v>30</v>
      </c>
      <c r="C30" t="s">
        <v>208</v>
      </c>
      <c r="F30" s="7" t="s">
        <v>292</v>
      </c>
      <c r="G30" t="s">
        <v>94</v>
      </c>
      <c r="H30" t="s">
        <v>10</v>
      </c>
      <c r="I30" t="s">
        <v>0</v>
      </c>
    </row>
    <row r="31" spans="1:9" ht="110.25" x14ac:dyDescent="0.25">
      <c r="A31" t="s">
        <v>142</v>
      </c>
      <c r="B31" t="s">
        <v>30</v>
      </c>
      <c r="C31" t="s">
        <v>131</v>
      </c>
      <c r="D31">
        <v>3</v>
      </c>
      <c r="E31">
        <v>3</v>
      </c>
      <c r="F31" s="7" t="s">
        <v>143</v>
      </c>
      <c r="G31" t="s">
        <v>94</v>
      </c>
      <c r="H31" t="s">
        <v>10</v>
      </c>
      <c r="I31" t="s">
        <v>0</v>
      </c>
    </row>
    <row r="32" spans="1:9" x14ac:dyDescent="0.25">
      <c r="A32" t="s">
        <v>455</v>
      </c>
      <c r="B32" t="s">
        <v>184</v>
      </c>
      <c r="C32" t="s">
        <v>183</v>
      </c>
      <c r="F32" s="7" t="s">
        <v>456</v>
      </c>
      <c r="G32" t="s">
        <v>94</v>
      </c>
      <c r="H32" t="s">
        <v>10</v>
      </c>
      <c r="I32" t="s">
        <v>0</v>
      </c>
    </row>
    <row r="33" spans="1:9" x14ac:dyDescent="0.25">
      <c r="A33" t="s">
        <v>140</v>
      </c>
      <c r="B33" t="s">
        <v>141</v>
      </c>
      <c r="C33" t="s">
        <v>131</v>
      </c>
      <c r="D33">
        <v>4</v>
      </c>
      <c r="E33">
        <v>4</v>
      </c>
      <c r="F33" s="7" t="s">
        <v>130</v>
      </c>
      <c r="G33" t="s">
        <v>94</v>
      </c>
      <c r="H33" t="s">
        <v>10</v>
      </c>
      <c r="I33" t="s">
        <v>0</v>
      </c>
    </row>
    <row r="34" spans="1:9" ht="63" x14ac:dyDescent="0.25">
      <c r="A34" t="s">
        <v>138</v>
      </c>
      <c r="B34" t="s">
        <v>30</v>
      </c>
      <c r="C34" t="s">
        <v>139</v>
      </c>
      <c r="D34">
        <v>1</v>
      </c>
      <c r="E34">
        <v>3</v>
      </c>
      <c r="F34" s="7" t="s">
        <v>145</v>
      </c>
      <c r="G34" t="s">
        <v>94</v>
      </c>
      <c r="H34" t="s">
        <v>10</v>
      </c>
      <c r="I34" t="s">
        <v>0</v>
      </c>
    </row>
    <row r="35" spans="1:9" x14ac:dyDescent="0.25">
      <c r="A35" t="s">
        <v>249</v>
      </c>
      <c r="B35" t="s">
        <v>247</v>
      </c>
      <c r="C35" t="s">
        <v>241</v>
      </c>
      <c r="D35">
        <v>3</v>
      </c>
      <c r="E35">
        <v>3</v>
      </c>
      <c r="F35" s="7" t="s">
        <v>248</v>
      </c>
      <c r="G35" t="s">
        <v>94</v>
      </c>
      <c r="H35" t="s">
        <v>10</v>
      </c>
      <c r="I35" t="s">
        <v>147</v>
      </c>
    </row>
    <row r="36" spans="1:9" x14ac:dyDescent="0.25">
      <c r="A36" t="s">
        <v>62</v>
      </c>
      <c r="B36" t="s">
        <v>30</v>
      </c>
      <c r="C36" t="s">
        <v>60</v>
      </c>
      <c r="D36">
        <v>2</v>
      </c>
      <c r="E36">
        <v>2</v>
      </c>
      <c r="F36" s="7" t="s">
        <v>63</v>
      </c>
      <c r="G36" t="s">
        <v>94</v>
      </c>
      <c r="H36" t="s">
        <v>10</v>
      </c>
      <c r="I36" t="s">
        <v>1</v>
      </c>
    </row>
    <row r="37" spans="1:9" x14ac:dyDescent="0.25">
      <c r="A37" t="s">
        <v>99</v>
      </c>
      <c r="B37" s="2"/>
      <c r="C37" s="2"/>
      <c r="D37" s="2"/>
      <c r="E37" s="2"/>
      <c r="F37" s="22"/>
    </row>
    <row r="38" spans="1:9" ht="31.5" x14ac:dyDescent="0.25">
      <c r="A38" t="s">
        <v>244</v>
      </c>
      <c r="B38" t="s">
        <v>201</v>
      </c>
      <c r="C38" t="s">
        <v>241</v>
      </c>
      <c r="D38">
        <v>2</v>
      </c>
      <c r="E38">
        <v>2</v>
      </c>
      <c r="F38" s="7" t="s">
        <v>245</v>
      </c>
      <c r="G38" t="s">
        <v>92</v>
      </c>
      <c r="H38" t="s">
        <v>7</v>
      </c>
      <c r="I38" t="s">
        <v>147</v>
      </c>
    </row>
    <row r="39" spans="1:9" ht="47.25" x14ac:dyDescent="0.25">
      <c r="A39" t="s">
        <v>511</v>
      </c>
      <c r="B39" t="s">
        <v>159</v>
      </c>
      <c r="C39" t="s">
        <v>465</v>
      </c>
      <c r="D39">
        <v>2</v>
      </c>
      <c r="E39">
        <v>2</v>
      </c>
      <c r="F39" s="7" t="s">
        <v>512</v>
      </c>
      <c r="G39" t="s">
        <v>92</v>
      </c>
      <c r="H39" t="s">
        <v>7</v>
      </c>
      <c r="I39" t="s">
        <v>5</v>
      </c>
    </row>
    <row r="40" spans="1:9" x14ac:dyDescent="0.25">
      <c r="A40" t="s">
        <v>468</v>
      </c>
      <c r="B40" t="s">
        <v>201</v>
      </c>
      <c r="C40" t="s">
        <v>465</v>
      </c>
      <c r="D40">
        <v>0</v>
      </c>
      <c r="E40">
        <v>2</v>
      </c>
      <c r="F40" s="7" t="s">
        <v>467</v>
      </c>
      <c r="G40" t="s">
        <v>92</v>
      </c>
      <c r="H40" t="s">
        <v>7</v>
      </c>
      <c r="I40" t="s">
        <v>5</v>
      </c>
    </row>
    <row r="41" spans="1:9" x14ac:dyDescent="0.25">
      <c r="A41" t="s">
        <v>59</v>
      </c>
      <c r="B41" t="s">
        <v>201</v>
      </c>
      <c r="C41" t="s">
        <v>60</v>
      </c>
      <c r="D41">
        <v>1</v>
      </c>
      <c r="E41">
        <v>1</v>
      </c>
      <c r="F41" s="7" t="s">
        <v>29</v>
      </c>
      <c r="G41" t="s">
        <v>92</v>
      </c>
      <c r="H41" t="s">
        <v>7</v>
      </c>
      <c r="I41" t="s">
        <v>1</v>
      </c>
    </row>
    <row r="42" spans="1:9" ht="31.5" x14ac:dyDescent="0.25">
      <c r="A42" t="s">
        <v>76</v>
      </c>
      <c r="B42" t="s">
        <v>44</v>
      </c>
      <c r="C42" t="s">
        <v>60</v>
      </c>
      <c r="D42">
        <v>3</v>
      </c>
      <c r="E42">
        <v>3</v>
      </c>
      <c r="F42" s="7" t="s">
        <v>240</v>
      </c>
      <c r="G42" t="s">
        <v>92</v>
      </c>
      <c r="H42" t="s">
        <v>7</v>
      </c>
      <c r="I42" t="s">
        <v>1</v>
      </c>
    </row>
    <row r="43" spans="1:9" ht="47.25" x14ac:dyDescent="0.25">
      <c r="A43" t="s">
        <v>525</v>
      </c>
      <c r="B43" t="s">
        <v>31</v>
      </c>
      <c r="C43" t="s">
        <v>465</v>
      </c>
      <c r="D43">
        <v>2</v>
      </c>
      <c r="E43">
        <v>3</v>
      </c>
      <c r="F43" s="7" t="s">
        <v>526</v>
      </c>
      <c r="G43" t="s">
        <v>92</v>
      </c>
      <c r="H43" t="s">
        <v>7</v>
      </c>
      <c r="I43" t="s">
        <v>5</v>
      </c>
    </row>
    <row r="44" spans="1:9" ht="47.25" x14ac:dyDescent="0.25">
      <c r="A44" t="s">
        <v>430</v>
      </c>
      <c r="B44" t="s">
        <v>159</v>
      </c>
      <c r="C44" t="s">
        <v>208</v>
      </c>
      <c r="F44" s="7" t="s">
        <v>431</v>
      </c>
      <c r="G44" t="s">
        <v>92</v>
      </c>
      <c r="H44" t="s">
        <v>7</v>
      </c>
    </row>
    <row r="45" spans="1:9" x14ac:dyDescent="0.25">
      <c r="A45" t="s">
        <v>466</v>
      </c>
      <c r="B45" t="s">
        <v>159</v>
      </c>
      <c r="C45" t="s">
        <v>465</v>
      </c>
      <c r="D45">
        <v>2</v>
      </c>
      <c r="E45">
        <v>1</v>
      </c>
      <c r="F45" s="7" t="s">
        <v>467</v>
      </c>
      <c r="G45" t="s">
        <v>92</v>
      </c>
      <c r="H45" t="s">
        <v>7</v>
      </c>
      <c r="I45" t="s">
        <v>5</v>
      </c>
    </row>
    <row r="46" spans="1:9" ht="31.5" x14ac:dyDescent="0.25">
      <c r="A46" t="s">
        <v>469</v>
      </c>
      <c r="B46" t="s">
        <v>201</v>
      </c>
      <c r="C46" t="s">
        <v>465</v>
      </c>
      <c r="D46">
        <v>1</v>
      </c>
      <c r="E46">
        <v>2</v>
      </c>
      <c r="F46" s="7" t="s">
        <v>528</v>
      </c>
      <c r="G46" t="s">
        <v>92</v>
      </c>
      <c r="H46" t="s">
        <v>7</v>
      </c>
      <c r="I46" t="s">
        <v>5</v>
      </c>
    </row>
    <row r="47" spans="1:9" ht="31.5" x14ac:dyDescent="0.25">
      <c r="A47" t="s">
        <v>541</v>
      </c>
      <c r="B47" t="s">
        <v>31</v>
      </c>
      <c r="C47" t="s">
        <v>208</v>
      </c>
      <c r="F47" s="7" t="s">
        <v>542</v>
      </c>
      <c r="G47" t="s">
        <v>92</v>
      </c>
      <c r="H47" t="s">
        <v>7</v>
      </c>
      <c r="I47" t="s">
        <v>5</v>
      </c>
    </row>
    <row r="48" spans="1:9" ht="31.5" x14ac:dyDescent="0.25">
      <c r="A48" t="s">
        <v>527</v>
      </c>
      <c r="B48" t="s">
        <v>159</v>
      </c>
      <c r="C48" t="s">
        <v>465</v>
      </c>
      <c r="D48">
        <v>2</v>
      </c>
      <c r="E48">
        <v>2</v>
      </c>
      <c r="F48" s="7" t="s">
        <v>529</v>
      </c>
      <c r="G48" t="s">
        <v>92</v>
      </c>
      <c r="H48" t="s">
        <v>7</v>
      </c>
      <c r="I48" t="s">
        <v>5</v>
      </c>
    </row>
    <row r="49" spans="1:9" ht="31.5" x14ac:dyDescent="0.25">
      <c r="A49" t="s">
        <v>203</v>
      </c>
      <c r="B49" t="s">
        <v>201</v>
      </c>
      <c r="C49" t="s">
        <v>183</v>
      </c>
      <c r="F49" s="7" t="s">
        <v>166</v>
      </c>
      <c r="G49" t="s">
        <v>92</v>
      </c>
      <c r="H49" t="s">
        <v>7</v>
      </c>
      <c r="I49" t="s">
        <v>147</v>
      </c>
    </row>
    <row r="50" spans="1:9" x14ac:dyDescent="0.25">
      <c r="A50" t="s">
        <v>522</v>
      </c>
      <c r="B50" t="s">
        <v>524</v>
      </c>
      <c r="C50" t="s">
        <v>518</v>
      </c>
      <c r="D50">
        <v>6</v>
      </c>
      <c r="E50">
        <v>6</v>
      </c>
      <c r="F50" s="7" t="s">
        <v>523</v>
      </c>
      <c r="G50" t="s">
        <v>92</v>
      </c>
      <c r="H50" t="s">
        <v>7</v>
      </c>
      <c r="I50" t="s">
        <v>5</v>
      </c>
    </row>
    <row r="51" spans="1:9" ht="47.25" x14ac:dyDescent="0.25">
      <c r="A51" t="s">
        <v>64</v>
      </c>
      <c r="B51" t="s">
        <v>31</v>
      </c>
      <c r="C51" t="s">
        <v>60</v>
      </c>
      <c r="D51">
        <v>2</v>
      </c>
      <c r="E51">
        <v>2</v>
      </c>
      <c r="F51" s="7" t="s">
        <v>65</v>
      </c>
      <c r="G51" t="s">
        <v>93</v>
      </c>
      <c r="H51" t="s">
        <v>7</v>
      </c>
      <c r="I51" t="s">
        <v>1</v>
      </c>
    </row>
    <row r="52" spans="1:9" ht="31.5" x14ac:dyDescent="0.25">
      <c r="A52" t="s">
        <v>158</v>
      </c>
      <c r="B52" t="s">
        <v>159</v>
      </c>
      <c r="C52" t="s">
        <v>60</v>
      </c>
      <c r="D52">
        <v>1</v>
      </c>
      <c r="E52">
        <v>1</v>
      </c>
      <c r="F52" s="7" t="s">
        <v>160</v>
      </c>
      <c r="G52" t="s">
        <v>93</v>
      </c>
      <c r="H52" t="s">
        <v>7</v>
      </c>
      <c r="I52" t="s">
        <v>1</v>
      </c>
    </row>
    <row r="53" spans="1:9" ht="47.25" x14ac:dyDescent="0.25">
      <c r="A53" t="s">
        <v>470</v>
      </c>
      <c r="B53" t="s">
        <v>31</v>
      </c>
      <c r="C53" t="s">
        <v>183</v>
      </c>
      <c r="F53" s="7" t="s">
        <v>513</v>
      </c>
      <c r="G53" t="s">
        <v>93</v>
      </c>
      <c r="H53" t="s">
        <v>7</v>
      </c>
      <c r="I53" t="s">
        <v>5</v>
      </c>
    </row>
    <row r="54" spans="1:9" ht="31.5" x14ac:dyDescent="0.25">
      <c r="A54" t="s">
        <v>508</v>
      </c>
      <c r="B54" t="s">
        <v>509</v>
      </c>
      <c r="C54" t="s">
        <v>208</v>
      </c>
      <c r="F54" s="7" t="s">
        <v>510</v>
      </c>
      <c r="G54" t="s">
        <v>93</v>
      </c>
      <c r="H54" t="s">
        <v>7</v>
      </c>
      <c r="I54" t="s">
        <v>5</v>
      </c>
    </row>
    <row r="55" spans="1:9" ht="31.5" x14ac:dyDescent="0.25">
      <c r="A55" t="s">
        <v>78</v>
      </c>
      <c r="B55" t="s">
        <v>45</v>
      </c>
      <c r="C55" t="s">
        <v>60</v>
      </c>
      <c r="D55">
        <v>2</v>
      </c>
      <c r="E55">
        <v>1</v>
      </c>
      <c r="F55" s="7" t="s">
        <v>157</v>
      </c>
      <c r="G55" t="s">
        <v>93</v>
      </c>
      <c r="H55" t="s">
        <v>7</v>
      </c>
      <c r="I55" t="s">
        <v>1</v>
      </c>
    </row>
    <row r="56" spans="1:9" x14ac:dyDescent="0.25">
      <c r="A56" t="s">
        <v>257</v>
      </c>
      <c r="B56" t="s">
        <v>31</v>
      </c>
      <c r="C56" t="s">
        <v>241</v>
      </c>
      <c r="D56">
        <v>2</v>
      </c>
      <c r="E56">
        <v>4</v>
      </c>
      <c r="F56" s="7" t="s">
        <v>256</v>
      </c>
      <c r="G56" t="s">
        <v>93</v>
      </c>
      <c r="H56" t="s">
        <v>7</v>
      </c>
      <c r="I56" t="s">
        <v>147</v>
      </c>
    </row>
    <row r="57" spans="1:9" ht="31.5" x14ac:dyDescent="0.25">
      <c r="A57" t="s">
        <v>517</v>
      </c>
      <c r="B57" t="s">
        <v>201</v>
      </c>
      <c r="C57" t="s">
        <v>518</v>
      </c>
      <c r="D57">
        <v>1</v>
      </c>
      <c r="E57">
        <v>1</v>
      </c>
      <c r="F57" s="7" t="s">
        <v>519</v>
      </c>
      <c r="G57" t="s">
        <v>93</v>
      </c>
      <c r="H57" t="s">
        <v>7</v>
      </c>
      <c r="I57" t="s">
        <v>5</v>
      </c>
    </row>
    <row r="58" spans="1:9" ht="31.5" x14ac:dyDescent="0.25">
      <c r="A58" t="s">
        <v>294</v>
      </c>
      <c r="B58" t="s">
        <v>159</v>
      </c>
      <c r="C58" t="s">
        <v>208</v>
      </c>
      <c r="F58" s="7" t="s">
        <v>293</v>
      </c>
      <c r="G58" t="s">
        <v>93</v>
      </c>
      <c r="H58" t="s">
        <v>7</v>
      </c>
      <c r="I58" t="s">
        <v>1</v>
      </c>
    </row>
    <row r="59" spans="1:9" ht="94.5" x14ac:dyDescent="0.25">
      <c r="A59" t="s">
        <v>540</v>
      </c>
      <c r="B59" t="s">
        <v>159</v>
      </c>
      <c r="C59" t="s">
        <v>208</v>
      </c>
      <c r="F59" s="7" t="s">
        <v>543</v>
      </c>
      <c r="G59" t="s">
        <v>93</v>
      </c>
      <c r="H59" t="s">
        <v>7</v>
      </c>
      <c r="I59" t="s">
        <v>5</v>
      </c>
    </row>
    <row r="60" spans="1:9" x14ac:dyDescent="0.25">
      <c r="A60" t="s">
        <v>305</v>
      </c>
      <c r="B60" t="s">
        <v>201</v>
      </c>
      <c r="C60" t="s">
        <v>150</v>
      </c>
      <c r="F60" s="7" t="s">
        <v>306</v>
      </c>
      <c r="G60" t="s">
        <v>93</v>
      </c>
      <c r="H60" t="s">
        <v>7</v>
      </c>
      <c r="I60" t="s">
        <v>5</v>
      </c>
    </row>
    <row r="61" spans="1:9" ht="31.5" x14ac:dyDescent="0.25">
      <c r="A61" t="s">
        <v>202</v>
      </c>
      <c r="B61" t="s">
        <v>31</v>
      </c>
      <c r="C61" t="s">
        <v>183</v>
      </c>
      <c r="F61" s="7" t="s">
        <v>179</v>
      </c>
      <c r="G61" t="s">
        <v>93</v>
      </c>
      <c r="H61" t="s">
        <v>7</v>
      </c>
      <c r="I61" t="s">
        <v>147</v>
      </c>
    </row>
    <row r="62" spans="1:9" x14ac:dyDescent="0.25">
      <c r="A62" t="s">
        <v>82</v>
      </c>
      <c r="B62" t="s">
        <v>31</v>
      </c>
      <c r="C62" t="s">
        <v>60</v>
      </c>
      <c r="D62">
        <v>2</v>
      </c>
      <c r="E62">
        <v>2</v>
      </c>
      <c r="F62" s="7" t="s">
        <v>83</v>
      </c>
      <c r="G62" t="s">
        <v>93</v>
      </c>
      <c r="H62" t="s">
        <v>7</v>
      </c>
      <c r="I62" t="s">
        <v>1</v>
      </c>
    </row>
    <row r="63" spans="1:9" ht="63" x14ac:dyDescent="0.25">
      <c r="A63" t="s">
        <v>39</v>
      </c>
      <c r="B63" t="s">
        <v>40</v>
      </c>
      <c r="C63" t="s">
        <v>60</v>
      </c>
      <c r="D63">
        <v>0</v>
      </c>
      <c r="E63">
        <v>0</v>
      </c>
      <c r="F63" s="7" t="s">
        <v>97</v>
      </c>
      <c r="G63" t="s">
        <v>94</v>
      </c>
      <c r="H63" t="s">
        <v>7</v>
      </c>
      <c r="I63" t="s">
        <v>1</v>
      </c>
    </row>
    <row r="64" spans="1:9" ht="31.5" x14ac:dyDescent="0.25">
      <c r="A64" t="s">
        <v>464</v>
      </c>
      <c r="B64" t="s">
        <v>45</v>
      </c>
      <c r="C64" t="s">
        <v>465</v>
      </c>
      <c r="D64">
        <v>1</v>
      </c>
      <c r="E64">
        <v>2</v>
      </c>
      <c r="F64" s="7" t="s">
        <v>507</v>
      </c>
      <c r="G64" t="s">
        <v>94</v>
      </c>
      <c r="H64" t="s">
        <v>7</v>
      </c>
      <c r="I64" t="s">
        <v>5</v>
      </c>
    </row>
    <row r="65" spans="1:9" x14ac:dyDescent="0.25">
      <c r="A65" t="s">
        <v>514</v>
      </c>
      <c r="B65" t="s">
        <v>44</v>
      </c>
      <c r="C65" t="s">
        <v>60</v>
      </c>
      <c r="D65">
        <v>0</v>
      </c>
      <c r="E65">
        <v>3</v>
      </c>
      <c r="F65" s="7" t="s">
        <v>456</v>
      </c>
      <c r="G65" t="s">
        <v>94</v>
      </c>
      <c r="H65" t="s">
        <v>7</v>
      </c>
      <c r="I65" t="s">
        <v>5</v>
      </c>
    </row>
    <row r="66" spans="1:9" ht="63" x14ac:dyDescent="0.25">
      <c r="A66" t="s">
        <v>75</v>
      </c>
      <c r="B66" t="s">
        <v>43</v>
      </c>
      <c r="C66" t="s">
        <v>60</v>
      </c>
      <c r="D66">
        <v>0</v>
      </c>
      <c r="E66">
        <v>0</v>
      </c>
      <c r="F66" s="7" t="s">
        <v>161</v>
      </c>
      <c r="G66" t="s">
        <v>94</v>
      </c>
      <c r="H66" t="s">
        <v>7</v>
      </c>
      <c r="I66" t="s">
        <v>1</v>
      </c>
    </row>
    <row r="67" spans="1:9" ht="31.5" x14ac:dyDescent="0.25">
      <c r="A67" t="s">
        <v>204</v>
      </c>
      <c r="B67" t="s">
        <v>44</v>
      </c>
      <c r="C67" t="s">
        <v>183</v>
      </c>
      <c r="F67" s="7" t="s">
        <v>172</v>
      </c>
      <c r="G67" t="s">
        <v>94</v>
      </c>
      <c r="H67" t="s">
        <v>7</v>
      </c>
      <c r="I67" t="s">
        <v>147</v>
      </c>
    </row>
    <row r="68" spans="1:9" x14ac:dyDescent="0.25">
      <c r="A68" t="s">
        <v>260</v>
      </c>
      <c r="B68" t="s">
        <v>258</v>
      </c>
      <c r="C68" t="s">
        <v>241</v>
      </c>
      <c r="D68">
        <v>4</v>
      </c>
      <c r="E68">
        <v>4</v>
      </c>
      <c r="F68" s="7" t="s">
        <v>259</v>
      </c>
      <c r="G68" t="s">
        <v>94</v>
      </c>
      <c r="H68" t="s">
        <v>7</v>
      </c>
      <c r="I68" t="s">
        <v>147</v>
      </c>
    </row>
    <row r="72" spans="1:9" x14ac:dyDescent="0.25">
      <c r="A72" t="s">
        <v>110</v>
      </c>
      <c r="B72" s="11"/>
      <c r="C72" s="11"/>
      <c r="D72" s="11"/>
      <c r="E72" s="11"/>
      <c r="F72" s="23"/>
    </row>
    <row r="73" spans="1:9" x14ac:dyDescent="0.25">
      <c r="A73" t="s">
        <v>199</v>
      </c>
      <c r="B73" t="s">
        <v>93</v>
      </c>
      <c r="C73" t="s">
        <v>183</v>
      </c>
      <c r="F73" s="7" t="s">
        <v>165</v>
      </c>
      <c r="G73" t="s">
        <v>92</v>
      </c>
      <c r="H73" t="s">
        <v>8</v>
      </c>
      <c r="I73" t="s">
        <v>147</v>
      </c>
    </row>
    <row r="74" spans="1:9" x14ac:dyDescent="0.25">
      <c r="A74" t="s">
        <v>296</v>
      </c>
      <c r="B74" t="s">
        <v>295</v>
      </c>
      <c r="C74" t="s">
        <v>150</v>
      </c>
      <c r="F74" s="7" t="s">
        <v>300</v>
      </c>
      <c r="G74" t="s">
        <v>92</v>
      </c>
      <c r="H74" t="s">
        <v>8</v>
      </c>
      <c r="I74" t="s">
        <v>11</v>
      </c>
    </row>
    <row r="75" spans="1:9" x14ac:dyDescent="0.25">
      <c r="A75" t="s">
        <v>109</v>
      </c>
      <c r="B75" t="s">
        <v>386</v>
      </c>
      <c r="C75" t="s">
        <v>150</v>
      </c>
      <c r="F75" s="7" t="s">
        <v>387</v>
      </c>
      <c r="G75" t="s">
        <v>92</v>
      </c>
      <c r="H75" t="s">
        <v>8</v>
      </c>
    </row>
    <row r="76" spans="1:9" x14ac:dyDescent="0.25">
      <c r="A76" t="s">
        <v>405</v>
      </c>
      <c r="B76" t="s">
        <v>196</v>
      </c>
      <c r="C76" t="s">
        <v>348</v>
      </c>
      <c r="D76">
        <v>2</v>
      </c>
      <c r="E76">
        <v>2</v>
      </c>
      <c r="F76" s="7" t="s">
        <v>406</v>
      </c>
      <c r="G76" t="s">
        <v>92</v>
      </c>
      <c r="H76" t="s">
        <v>8</v>
      </c>
      <c r="I76" t="s">
        <v>3</v>
      </c>
    </row>
    <row r="77" spans="1:9" ht="31.5" x14ac:dyDescent="0.25">
      <c r="A77" t="s">
        <v>444</v>
      </c>
      <c r="B77" t="s">
        <v>445</v>
      </c>
      <c r="C77" t="s">
        <v>438</v>
      </c>
      <c r="D77">
        <v>6</v>
      </c>
      <c r="E77">
        <v>6</v>
      </c>
      <c r="F77" s="7" t="s">
        <v>446</v>
      </c>
      <c r="G77" t="s">
        <v>92</v>
      </c>
      <c r="H77" t="s">
        <v>8</v>
      </c>
      <c r="I77" t="s">
        <v>11</v>
      </c>
    </row>
    <row r="78" spans="1:9" x14ac:dyDescent="0.25">
      <c r="A78" t="s">
        <v>530</v>
      </c>
      <c r="B78" t="s">
        <v>269</v>
      </c>
      <c r="C78" t="s">
        <v>150</v>
      </c>
      <c r="F78" s="7" t="s">
        <v>531</v>
      </c>
      <c r="G78" t="s">
        <v>92</v>
      </c>
      <c r="H78" t="s">
        <v>8</v>
      </c>
      <c r="I78" t="s">
        <v>11</v>
      </c>
    </row>
    <row r="79" spans="1:9" ht="31.5" x14ac:dyDescent="0.25">
      <c r="A79" t="s">
        <v>428</v>
      </c>
      <c r="B79" t="s">
        <v>295</v>
      </c>
      <c r="C79" t="s">
        <v>208</v>
      </c>
      <c r="F79" s="7" t="s">
        <v>429</v>
      </c>
      <c r="G79" t="s">
        <v>92</v>
      </c>
      <c r="H79" t="s">
        <v>8</v>
      </c>
    </row>
    <row r="80" spans="1:9" ht="31.5" x14ac:dyDescent="0.25">
      <c r="A80" t="s">
        <v>436</v>
      </c>
      <c r="B80" t="s">
        <v>295</v>
      </c>
      <c r="C80" t="s">
        <v>348</v>
      </c>
      <c r="D80">
        <v>1</v>
      </c>
      <c r="E80">
        <v>2</v>
      </c>
      <c r="F80" s="7" t="s">
        <v>437</v>
      </c>
      <c r="G80" t="s">
        <v>92</v>
      </c>
      <c r="H80" t="s">
        <v>8</v>
      </c>
      <c r="I80" t="s">
        <v>3</v>
      </c>
    </row>
    <row r="81" spans="1:9" ht="31.5" x14ac:dyDescent="0.25">
      <c r="A81" t="s">
        <v>539</v>
      </c>
      <c r="B81" t="s">
        <v>453</v>
      </c>
      <c r="C81" t="s">
        <v>348</v>
      </c>
      <c r="D81">
        <v>6</v>
      </c>
      <c r="E81">
        <v>6</v>
      </c>
      <c r="F81" s="7" t="s">
        <v>538</v>
      </c>
      <c r="G81" t="s">
        <v>92</v>
      </c>
      <c r="H81" t="s">
        <v>8</v>
      </c>
      <c r="I81" t="s">
        <v>3</v>
      </c>
    </row>
    <row r="82" spans="1:9" ht="47.25" x14ac:dyDescent="0.25">
      <c r="A82" t="s">
        <v>504</v>
      </c>
      <c r="B82" t="s">
        <v>93</v>
      </c>
      <c r="C82" t="s">
        <v>150</v>
      </c>
      <c r="F82" s="7" t="s">
        <v>505</v>
      </c>
      <c r="G82" t="s">
        <v>92</v>
      </c>
      <c r="H82" t="s">
        <v>8</v>
      </c>
      <c r="I82" t="s">
        <v>11</v>
      </c>
    </row>
    <row r="83" spans="1:9" ht="31.5" x14ac:dyDescent="0.25">
      <c r="A83" t="s">
        <v>388</v>
      </c>
      <c r="B83" t="s">
        <v>389</v>
      </c>
      <c r="C83" t="s">
        <v>150</v>
      </c>
      <c r="F83" s="7" t="s">
        <v>390</v>
      </c>
      <c r="G83" t="s">
        <v>92</v>
      </c>
      <c r="H83" t="s">
        <v>8</v>
      </c>
    </row>
    <row r="84" spans="1:9" x14ac:dyDescent="0.25">
      <c r="A84" t="s">
        <v>307</v>
      </c>
      <c r="B84" t="s">
        <v>93</v>
      </c>
      <c r="C84" t="s">
        <v>150</v>
      </c>
      <c r="F84" s="7" t="s">
        <v>308</v>
      </c>
      <c r="G84" t="s">
        <v>92</v>
      </c>
      <c r="H84" t="s">
        <v>8</v>
      </c>
      <c r="I84" t="s">
        <v>3</v>
      </c>
    </row>
    <row r="85" spans="1:9" ht="31.5" x14ac:dyDescent="0.25">
      <c r="A85" t="s">
        <v>266</v>
      </c>
      <c r="B85" t="s">
        <v>93</v>
      </c>
      <c r="C85" t="s">
        <v>241</v>
      </c>
      <c r="D85">
        <v>1</v>
      </c>
      <c r="E85">
        <v>1</v>
      </c>
      <c r="F85" s="7" t="s">
        <v>265</v>
      </c>
      <c r="G85" t="s">
        <v>92</v>
      </c>
      <c r="H85" t="s">
        <v>8</v>
      </c>
      <c r="I85" t="s">
        <v>147</v>
      </c>
    </row>
    <row r="86" spans="1:9" ht="31.5" x14ac:dyDescent="0.25">
      <c r="A86" t="s">
        <v>503</v>
      </c>
      <c r="B86" t="s">
        <v>295</v>
      </c>
      <c r="C86" t="s">
        <v>208</v>
      </c>
      <c r="F86" s="7" t="s">
        <v>506</v>
      </c>
      <c r="G86" t="s">
        <v>92</v>
      </c>
      <c r="H86" t="s">
        <v>8</v>
      </c>
      <c r="I86" t="s">
        <v>11</v>
      </c>
    </row>
    <row r="87" spans="1:9" x14ac:dyDescent="0.25">
      <c r="A87" t="s">
        <v>384</v>
      </c>
      <c r="B87" t="s">
        <v>295</v>
      </c>
      <c r="C87" t="s">
        <v>438</v>
      </c>
      <c r="D87">
        <v>1</v>
      </c>
      <c r="E87">
        <v>1</v>
      </c>
      <c r="F87" s="7" t="s">
        <v>385</v>
      </c>
      <c r="G87" t="s">
        <v>92</v>
      </c>
      <c r="H87" t="s">
        <v>8</v>
      </c>
      <c r="I87" t="s">
        <v>11</v>
      </c>
    </row>
    <row r="88" spans="1:9" x14ac:dyDescent="0.25">
      <c r="A88" t="s">
        <v>450</v>
      </c>
      <c r="B88" t="s">
        <v>93</v>
      </c>
      <c r="C88" t="s">
        <v>438</v>
      </c>
      <c r="D88">
        <v>1</v>
      </c>
      <c r="E88">
        <v>1</v>
      </c>
      <c r="F88" s="7" t="s">
        <v>451</v>
      </c>
      <c r="G88" t="s">
        <v>93</v>
      </c>
      <c r="H88" t="s">
        <v>8</v>
      </c>
      <c r="I88" t="s">
        <v>11</v>
      </c>
    </row>
    <row r="89" spans="1:9" x14ac:dyDescent="0.25">
      <c r="A89" t="s">
        <v>501</v>
      </c>
      <c r="B89" t="s">
        <v>196</v>
      </c>
      <c r="C89" t="s">
        <v>183</v>
      </c>
      <c r="F89" s="7" t="s">
        <v>502</v>
      </c>
      <c r="G89" t="s">
        <v>93</v>
      </c>
      <c r="H89" t="s">
        <v>8</v>
      </c>
      <c r="I89" t="s">
        <v>11</v>
      </c>
    </row>
    <row r="90" spans="1:9" ht="47.25" x14ac:dyDescent="0.25">
      <c r="A90" t="s">
        <v>434</v>
      </c>
      <c r="B90" t="s">
        <v>196</v>
      </c>
      <c r="C90" t="s">
        <v>348</v>
      </c>
      <c r="D90">
        <v>2</v>
      </c>
      <c r="E90">
        <v>2</v>
      </c>
      <c r="F90" s="7" t="s">
        <v>435</v>
      </c>
      <c r="G90" t="s">
        <v>93</v>
      </c>
      <c r="H90" t="s">
        <v>8</v>
      </c>
      <c r="I90" t="s">
        <v>3</v>
      </c>
    </row>
    <row r="91" spans="1:9" ht="31.5" x14ac:dyDescent="0.25">
      <c r="A91" t="s">
        <v>473</v>
      </c>
      <c r="B91" t="s">
        <v>197</v>
      </c>
      <c r="C91" t="s">
        <v>348</v>
      </c>
      <c r="D91">
        <v>3</v>
      </c>
      <c r="E91">
        <v>3</v>
      </c>
      <c r="F91" s="7" t="s">
        <v>474</v>
      </c>
      <c r="G91" t="s">
        <v>93</v>
      </c>
      <c r="H91" t="s">
        <v>8</v>
      </c>
      <c r="I91" t="s">
        <v>3</v>
      </c>
    </row>
    <row r="92" spans="1:9" x14ac:dyDescent="0.25">
      <c r="A92" t="s">
        <v>268</v>
      </c>
      <c r="B92" t="s">
        <v>386</v>
      </c>
      <c r="C92" t="s">
        <v>241</v>
      </c>
      <c r="D92">
        <v>2</v>
      </c>
      <c r="E92">
        <v>1</v>
      </c>
      <c r="F92" s="7" t="s">
        <v>267</v>
      </c>
      <c r="G92" t="s">
        <v>93</v>
      </c>
      <c r="H92" t="s">
        <v>8</v>
      </c>
      <c r="I92" t="s">
        <v>147</v>
      </c>
    </row>
    <row r="93" spans="1:9" ht="47.25" x14ac:dyDescent="0.25">
      <c r="A93" t="s">
        <v>536</v>
      </c>
      <c r="B93" t="s">
        <v>196</v>
      </c>
      <c r="C93" t="s">
        <v>208</v>
      </c>
      <c r="F93" s="7" t="s">
        <v>537</v>
      </c>
      <c r="G93" t="s">
        <v>93</v>
      </c>
      <c r="H93" t="s">
        <v>8</v>
      </c>
    </row>
    <row r="94" spans="1:9" x14ac:dyDescent="0.25">
      <c r="A94" t="s">
        <v>440</v>
      </c>
      <c r="B94" t="s">
        <v>93</v>
      </c>
      <c r="C94" t="s">
        <v>438</v>
      </c>
      <c r="D94">
        <v>1</v>
      </c>
      <c r="E94">
        <v>1</v>
      </c>
      <c r="F94" s="7" t="s">
        <v>441</v>
      </c>
      <c r="G94" t="s">
        <v>93</v>
      </c>
      <c r="H94" t="s">
        <v>8</v>
      </c>
      <c r="I94" t="s">
        <v>11</v>
      </c>
    </row>
    <row r="95" spans="1:9" ht="47.25" x14ac:dyDescent="0.25">
      <c r="A95" t="s">
        <v>447</v>
      </c>
      <c r="B95" t="s">
        <v>295</v>
      </c>
      <c r="C95" t="s">
        <v>438</v>
      </c>
      <c r="D95">
        <v>2</v>
      </c>
      <c r="E95">
        <v>2</v>
      </c>
      <c r="F95" s="7" t="s">
        <v>448</v>
      </c>
      <c r="G95" t="s">
        <v>93</v>
      </c>
      <c r="H95" t="s">
        <v>8</v>
      </c>
      <c r="I95" t="s">
        <v>11</v>
      </c>
    </row>
    <row r="96" spans="1:9" ht="47.25" x14ac:dyDescent="0.25">
      <c r="A96" t="s">
        <v>200</v>
      </c>
      <c r="B96" t="s">
        <v>196</v>
      </c>
      <c r="C96" t="s">
        <v>183</v>
      </c>
      <c r="F96" s="7" t="s">
        <v>264</v>
      </c>
      <c r="G96" t="s">
        <v>93</v>
      </c>
      <c r="H96" t="s">
        <v>8</v>
      </c>
      <c r="I96" t="s">
        <v>147</v>
      </c>
    </row>
    <row r="97" spans="1:9" x14ac:dyDescent="0.25">
      <c r="A97" t="s">
        <v>452</v>
      </c>
      <c r="B97" t="s">
        <v>453</v>
      </c>
      <c r="C97" t="s">
        <v>150</v>
      </c>
      <c r="F97" s="7" t="s">
        <v>454</v>
      </c>
      <c r="G97" t="s">
        <v>94</v>
      </c>
      <c r="H97" t="s">
        <v>8</v>
      </c>
      <c r="I97" t="s">
        <v>11</v>
      </c>
    </row>
    <row r="98" spans="1:9" x14ac:dyDescent="0.25">
      <c r="A98" t="s">
        <v>461</v>
      </c>
      <c r="B98" t="s">
        <v>295</v>
      </c>
      <c r="C98" t="s">
        <v>462</v>
      </c>
      <c r="D98">
        <v>0</v>
      </c>
      <c r="E98">
        <v>0</v>
      </c>
      <c r="F98" s="7" t="s">
        <v>463</v>
      </c>
      <c r="G98" t="s">
        <v>94</v>
      </c>
      <c r="H98" t="s">
        <v>8</v>
      </c>
      <c r="I98" t="s">
        <v>11</v>
      </c>
    </row>
    <row r="99" spans="1:9" x14ac:dyDescent="0.25">
      <c r="A99" t="s">
        <v>475</v>
      </c>
      <c r="B99" t="s">
        <v>93</v>
      </c>
      <c r="C99" t="s">
        <v>348</v>
      </c>
      <c r="D99">
        <v>1</v>
      </c>
      <c r="E99">
        <v>1</v>
      </c>
      <c r="F99" s="7" t="s">
        <v>476</v>
      </c>
      <c r="G99" t="s">
        <v>94</v>
      </c>
      <c r="H99" t="s">
        <v>8</v>
      </c>
      <c r="I99" t="s">
        <v>3</v>
      </c>
    </row>
    <row r="100" spans="1:9" ht="78.75" x14ac:dyDescent="0.25">
      <c r="A100" t="s">
        <v>443</v>
      </c>
      <c r="B100">
        <v>0</v>
      </c>
      <c r="C100" t="s">
        <v>208</v>
      </c>
      <c r="F100" s="7" t="s">
        <v>442</v>
      </c>
      <c r="G100" t="s">
        <v>94</v>
      </c>
      <c r="H100" t="s">
        <v>8</v>
      </c>
      <c r="I100" t="s">
        <v>11</v>
      </c>
    </row>
    <row r="101" spans="1:9" ht="31.5" x14ac:dyDescent="0.25">
      <c r="A101" t="s">
        <v>383</v>
      </c>
      <c r="B101" t="s">
        <v>269</v>
      </c>
      <c r="C101" t="s">
        <v>241</v>
      </c>
      <c r="D101">
        <v>1</v>
      </c>
      <c r="E101">
        <v>4</v>
      </c>
      <c r="F101" s="7" t="s">
        <v>271</v>
      </c>
      <c r="G101" t="s">
        <v>94</v>
      </c>
      <c r="H101" t="s">
        <v>8</v>
      </c>
      <c r="I101" t="s">
        <v>147</v>
      </c>
    </row>
    <row r="102" spans="1:9" ht="31.5" x14ac:dyDescent="0.25">
      <c r="A102" t="s">
        <v>198</v>
      </c>
      <c r="B102" t="s">
        <v>197</v>
      </c>
      <c r="C102" t="s">
        <v>183</v>
      </c>
      <c r="F102" s="7" t="s">
        <v>173</v>
      </c>
      <c r="G102" t="s">
        <v>94</v>
      </c>
      <c r="H102" t="s">
        <v>8</v>
      </c>
      <c r="I102" t="s">
        <v>147</v>
      </c>
    </row>
    <row r="103" spans="1:9" x14ac:dyDescent="0.25">
      <c r="A103" t="s">
        <v>111</v>
      </c>
      <c r="B103" s="12"/>
      <c r="C103" s="12"/>
      <c r="D103" s="12"/>
      <c r="E103" s="12"/>
      <c r="F103" s="24"/>
    </row>
    <row r="104" spans="1:9" x14ac:dyDescent="0.25">
      <c r="A104" t="s">
        <v>87</v>
      </c>
      <c r="B104" t="s">
        <v>48</v>
      </c>
      <c r="C104" t="s">
        <v>60</v>
      </c>
      <c r="D104">
        <v>2</v>
      </c>
      <c r="E104">
        <v>1</v>
      </c>
      <c r="F104" s="7" t="s">
        <v>84</v>
      </c>
      <c r="G104" t="s">
        <v>92</v>
      </c>
      <c r="H104" t="s">
        <v>9</v>
      </c>
      <c r="I104" t="s">
        <v>1</v>
      </c>
    </row>
    <row r="105" spans="1:9" x14ac:dyDescent="0.25">
      <c r="A105" t="s">
        <v>313</v>
      </c>
      <c r="B105" t="s">
        <v>88</v>
      </c>
      <c r="C105" t="s">
        <v>348</v>
      </c>
      <c r="D105">
        <v>1</v>
      </c>
      <c r="E105">
        <v>1</v>
      </c>
      <c r="F105" s="7" t="s">
        <v>422</v>
      </c>
      <c r="G105" t="s">
        <v>92</v>
      </c>
      <c r="H105" t="s">
        <v>9</v>
      </c>
      <c r="I105" t="s">
        <v>3</v>
      </c>
    </row>
    <row r="106" spans="1:9" ht="31.5" x14ac:dyDescent="0.25">
      <c r="A106" t="s">
        <v>532</v>
      </c>
      <c r="B106" t="s">
        <v>88</v>
      </c>
      <c r="C106" t="s">
        <v>150</v>
      </c>
      <c r="F106" s="7" t="s">
        <v>533</v>
      </c>
      <c r="G106" t="s">
        <v>92</v>
      </c>
      <c r="H106" t="s">
        <v>9</v>
      </c>
    </row>
    <row r="107" spans="1:9" ht="31.5" x14ac:dyDescent="0.25">
      <c r="A107" t="s">
        <v>416</v>
      </c>
      <c r="B107" t="s">
        <v>48</v>
      </c>
      <c r="C107" t="s">
        <v>348</v>
      </c>
      <c r="D107">
        <v>3</v>
      </c>
      <c r="E107">
        <v>2</v>
      </c>
      <c r="F107" s="7" t="s">
        <v>419</v>
      </c>
      <c r="G107" t="s">
        <v>92</v>
      </c>
      <c r="H107" t="s">
        <v>9</v>
      </c>
      <c r="I107" t="s">
        <v>3</v>
      </c>
    </row>
    <row r="108" spans="1:9" ht="47.25" x14ac:dyDescent="0.25">
      <c r="A108" t="s">
        <v>534</v>
      </c>
      <c r="B108" t="s">
        <v>88</v>
      </c>
      <c r="C108" t="s">
        <v>208</v>
      </c>
      <c r="F108" s="7" t="s">
        <v>535</v>
      </c>
      <c r="G108" t="s">
        <v>92</v>
      </c>
      <c r="H108" t="s">
        <v>9</v>
      </c>
    </row>
    <row r="109" spans="1:9" x14ac:dyDescent="0.25">
      <c r="A109" t="s">
        <v>426</v>
      </c>
      <c r="B109" t="s">
        <v>427</v>
      </c>
      <c r="C109" t="s">
        <v>348</v>
      </c>
      <c r="D109">
        <v>6</v>
      </c>
      <c r="E109">
        <v>6</v>
      </c>
      <c r="F109" s="7" t="s">
        <v>449</v>
      </c>
      <c r="G109" t="s">
        <v>92</v>
      </c>
      <c r="H109" t="s">
        <v>9</v>
      </c>
      <c r="I109" t="s">
        <v>3</v>
      </c>
    </row>
    <row r="110" spans="1:9" x14ac:dyDescent="0.25">
      <c r="A110" t="s">
        <v>479</v>
      </c>
      <c r="B110" t="s">
        <v>48</v>
      </c>
      <c r="C110" t="s">
        <v>150</v>
      </c>
      <c r="F110" s="7" t="s">
        <v>463</v>
      </c>
      <c r="G110" t="s">
        <v>92</v>
      </c>
      <c r="H110" t="s">
        <v>9</v>
      </c>
    </row>
    <row r="111" spans="1:9" x14ac:dyDescent="0.25">
      <c r="A111" t="s">
        <v>477</v>
      </c>
      <c r="B111" t="s">
        <v>88</v>
      </c>
      <c r="C111" t="s">
        <v>208</v>
      </c>
      <c r="F111" s="7" t="s">
        <v>478</v>
      </c>
      <c r="G111" t="s">
        <v>92</v>
      </c>
      <c r="H111" t="s">
        <v>9</v>
      </c>
    </row>
    <row r="112" spans="1:9" ht="31.5" x14ac:dyDescent="0.25">
      <c r="A112" t="s">
        <v>272</v>
      </c>
      <c r="B112" t="s">
        <v>88</v>
      </c>
      <c r="C112" t="s">
        <v>241</v>
      </c>
      <c r="D112">
        <v>1</v>
      </c>
      <c r="E112">
        <v>1</v>
      </c>
      <c r="F112" s="7" t="s">
        <v>273</v>
      </c>
      <c r="G112" t="s">
        <v>92</v>
      </c>
      <c r="H112" t="s">
        <v>9</v>
      </c>
      <c r="I112" t="s">
        <v>147</v>
      </c>
    </row>
    <row r="113" spans="1:10" x14ac:dyDescent="0.25">
      <c r="A113" t="s">
        <v>297</v>
      </c>
      <c r="B113" t="s">
        <v>88</v>
      </c>
      <c r="C113" t="s">
        <v>150</v>
      </c>
      <c r="F113" s="7" t="s">
        <v>299</v>
      </c>
      <c r="G113" t="s">
        <v>92</v>
      </c>
      <c r="H113" t="s">
        <v>9</v>
      </c>
      <c r="I113" t="s">
        <v>4</v>
      </c>
    </row>
    <row r="114" spans="1:10" x14ac:dyDescent="0.25">
      <c r="A114" t="s">
        <v>417</v>
      </c>
      <c r="B114" t="s">
        <v>88</v>
      </c>
      <c r="C114" t="s">
        <v>348</v>
      </c>
      <c r="D114">
        <v>1</v>
      </c>
      <c r="E114">
        <v>1</v>
      </c>
      <c r="F114" s="7" t="s">
        <v>418</v>
      </c>
      <c r="G114" t="s">
        <v>92</v>
      </c>
      <c r="H114" t="s">
        <v>9</v>
      </c>
      <c r="I114" t="s">
        <v>3</v>
      </c>
    </row>
    <row r="115" spans="1:10" ht="31.5" x14ac:dyDescent="0.25">
      <c r="A115" t="s">
        <v>189</v>
      </c>
      <c r="B115" t="s">
        <v>88</v>
      </c>
      <c r="C115" t="s">
        <v>183</v>
      </c>
      <c r="F115" s="7" t="s">
        <v>168</v>
      </c>
      <c r="G115" t="s">
        <v>92</v>
      </c>
      <c r="H115" t="s">
        <v>9</v>
      </c>
      <c r="I115" t="s">
        <v>147</v>
      </c>
    </row>
    <row r="116" spans="1:10" x14ac:dyDescent="0.25">
      <c r="A116" t="s">
        <v>360</v>
      </c>
      <c r="B116" t="s">
        <v>48</v>
      </c>
      <c r="C116" t="s">
        <v>150</v>
      </c>
      <c r="F116" s="7" t="s">
        <v>361</v>
      </c>
      <c r="G116" t="s">
        <v>92</v>
      </c>
      <c r="H116" t="s">
        <v>9</v>
      </c>
      <c r="J116" t="s">
        <v>3</v>
      </c>
    </row>
    <row r="117" spans="1:10" x14ac:dyDescent="0.25">
      <c r="A117" t="s">
        <v>107</v>
      </c>
      <c r="B117" t="s">
        <v>352</v>
      </c>
      <c r="C117" t="s">
        <v>150</v>
      </c>
      <c r="F117" s="7" t="s">
        <v>353</v>
      </c>
      <c r="G117" t="s">
        <v>92</v>
      </c>
      <c r="H117" t="s">
        <v>9</v>
      </c>
      <c r="J117" t="s">
        <v>359</v>
      </c>
    </row>
    <row r="118" spans="1:10" ht="31.5" x14ac:dyDescent="0.25">
      <c r="A118" t="s">
        <v>47</v>
      </c>
      <c r="B118" t="s">
        <v>88</v>
      </c>
      <c r="C118" t="s">
        <v>60</v>
      </c>
      <c r="D118">
        <v>1</v>
      </c>
      <c r="E118">
        <v>1</v>
      </c>
      <c r="F118" s="7" t="s">
        <v>89</v>
      </c>
      <c r="G118" t="s">
        <v>92</v>
      </c>
      <c r="H118" t="s">
        <v>9</v>
      </c>
      <c r="I118" t="s">
        <v>1</v>
      </c>
    </row>
    <row r="119" spans="1:10" x14ac:dyDescent="0.25">
      <c r="A119" t="s">
        <v>274</v>
      </c>
      <c r="B119" t="s">
        <v>48</v>
      </c>
      <c r="C119" t="s">
        <v>241</v>
      </c>
      <c r="D119">
        <v>2</v>
      </c>
      <c r="E119">
        <v>2</v>
      </c>
      <c r="F119" s="7" t="s">
        <v>275</v>
      </c>
      <c r="G119" t="s">
        <v>93</v>
      </c>
      <c r="H119" t="s">
        <v>9</v>
      </c>
      <c r="I119" t="s">
        <v>147</v>
      </c>
    </row>
    <row r="120" spans="1:10" x14ac:dyDescent="0.25">
      <c r="A120" t="s">
        <v>407</v>
      </c>
      <c r="B120" t="s">
        <v>33</v>
      </c>
      <c r="C120" t="s">
        <v>348</v>
      </c>
      <c r="D120">
        <v>1</v>
      </c>
      <c r="E120">
        <v>1</v>
      </c>
      <c r="F120" s="7" t="s">
        <v>408</v>
      </c>
      <c r="G120" t="s">
        <v>93</v>
      </c>
      <c r="H120" t="s">
        <v>9</v>
      </c>
      <c r="I120" t="s">
        <v>3</v>
      </c>
    </row>
    <row r="121" spans="1:10" ht="31.5" x14ac:dyDescent="0.25">
      <c r="A121" t="s">
        <v>66</v>
      </c>
      <c r="B121" t="s">
        <v>33</v>
      </c>
      <c r="C121" t="s">
        <v>60</v>
      </c>
      <c r="D121">
        <v>2</v>
      </c>
      <c r="E121">
        <v>2</v>
      </c>
      <c r="F121" s="7" t="s">
        <v>67</v>
      </c>
      <c r="G121" t="s">
        <v>93</v>
      </c>
      <c r="H121" t="s">
        <v>9</v>
      </c>
      <c r="I121" t="s">
        <v>1</v>
      </c>
    </row>
    <row r="122" spans="1:10" x14ac:dyDescent="0.25">
      <c r="A122" t="s">
        <v>424</v>
      </c>
      <c r="B122" t="s">
        <v>49</v>
      </c>
      <c r="C122" t="s">
        <v>348</v>
      </c>
      <c r="D122">
        <v>3</v>
      </c>
      <c r="E122">
        <v>3</v>
      </c>
      <c r="F122" s="7" t="s">
        <v>425</v>
      </c>
      <c r="G122" t="s">
        <v>93</v>
      </c>
      <c r="H122" t="s">
        <v>9</v>
      </c>
      <c r="I122" t="s">
        <v>3</v>
      </c>
    </row>
    <row r="123" spans="1:10" ht="31.5" x14ac:dyDescent="0.25">
      <c r="A123" t="s">
        <v>413</v>
      </c>
      <c r="B123" t="s">
        <v>48</v>
      </c>
      <c r="C123" t="s">
        <v>415</v>
      </c>
      <c r="D123">
        <v>2</v>
      </c>
      <c r="E123">
        <v>2</v>
      </c>
      <c r="F123" s="7" t="s">
        <v>414</v>
      </c>
      <c r="G123" t="s">
        <v>93</v>
      </c>
      <c r="H123" t="s">
        <v>9</v>
      </c>
      <c r="I123" t="s">
        <v>3</v>
      </c>
    </row>
    <row r="124" spans="1:10" ht="31.5" x14ac:dyDescent="0.25">
      <c r="A124" t="s">
        <v>188</v>
      </c>
      <c r="B124" t="s">
        <v>33</v>
      </c>
      <c r="C124" t="s">
        <v>183</v>
      </c>
      <c r="F124" s="7" t="s">
        <v>177</v>
      </c>
      <c r="G124" t="s">
        <v>93</v>
      </c>
      <c r="H124" t="s">
        <v>9</v>
      </c>
      <c r="I124" t="s">
        <v>147</v>
      </c>
    </row>
    <row r="125" spans="1:10" ht="47.25" x14ac:dyDescent="0.25">
      <c r="A125" t="s">
        <v>439</v>
      </c>
      <c r="B125" t="s">
        <v>48</v>
      </c>
      <c r="C125" t="s">
        <v>348</v>
      </c>
      <c r="D125">
        <v>1</v>
      </c>
      <c r="E125">
        <v>1</v>
      </c>
      <c r="F125" s="7" t="s">
        <v>484</v>
      </c>
      <c r="G125" t="s">
        <v>93</v>
      </c>
      <c r="H125" t="s">
        <v>9</v>
      </c>
      <c r="I125" t="s">
        <v>3</v>
      </c>
    </row>
    <row r="126" spans="1:10" ht="47.25" x14ac:dyDescent="0.25">
      <c r="A126" t="s">
        <v>482</v>
      </c>
      <c r="B126" t="s">
        <v>49</v>
      </c>
      <c r="C126" t="s">
        <v>348</v>
      </c>
      <c r="D126">
        <v>2</v>
      </c>
      <c r="E126">
        <v>4</v>
      </c>
      <c r="F126" s="7" t="s">
        <v>483</v>
      </c>
      <c r="G126" t="s">
        <v>93</v>
      </c>
      <c r="H126" t="s">
        <v>9</v>
      </c>
      <c r="I126" t="s">
        <v>3</v>
      </c>
    </row>
    <row r="127" spans="1:10" ht="31.5" x14ac:dyDescent="0.25">
      <c r="A127" t="s">
        <v>85</v>
      </c>
      <c r="B127" t="s">
        <v>49</v>
      </c>
      <c r="C127" t="s">
        <v>60</v>
      </c>
      <c r="D127">
        <v>2</v>
      </c>
      <c r="E127">
        <v>4</v>
      </c>
      <c r="F127" s="7" t="s">
        <v>86</v>
      </c>
      <c r="G127" t="s">
        <v>93</v>
      </c>
      <c r="H127" t="s">
        <v>9</v>
      </c>
      <c r="I127" t="s">
        <v>1</v>
      </c>
    </row>
    <row r="128" spans="1:10" ht="31.5" x14ac:dyDescent="0.25">
      <c r="A128" t="s">
        <v>310</v>
      </c>
      <c r="B128" t="s">
        <v>88</v>
      </c>
      <c r="C128" t="s">
        <v>150</v>
      </c>
      <c r="F128" s="7" t="s">
        <v>309</v>
      </c>
      <c r="G128" t="s">
        <v>94</v>
      </c>
      <c r="H128" t="s">
        <v>9</v>
      </c>
      <c r="I128" t="s">
        <v>3</v>
      </c>
    </row>
    <row r="129" spans="1:9" ht="63" x14ac:dyDescent="0.25">
      <c r="A129" t="s">
        <v>373</v>
      </c>
      <c r="B129" t="s">
        <v>88</v>
      </c>
      <c r="C129" t="s">
        <v>316</v>
      </c>
      <c r="D129">
        <v>1</v>
      </c>
      <c r="E129">
        <v>1</v>
      </c>
      <c r="F129" s="7" t="s">
        <v>374</v>
      </c>
      <c r="G129" t="s">
        <v>94</v>
      </c>
      <c r="H129" t="s">
        <v>9</v>
      </c>
      <c r="I129" t="s">
        <v>4</v>
      </c>
    </row>
    <row r="130" spans="1:9" ht="31.5" x14ac:dyDescent="0.25">
      <c r="A130" t="s">
        <v>190</v>
      </c>
      <c r="B130" t="s">
        <v>49</v>
      </c>
      <c r="C130" t="s">
        <v>183</v>
      </c>
      <c r="F130" s="7" t="s">
        <v>174</v>
      </c>
      <c r="G130" t="s">
        <v>94</v>
      </c>
      <c r="H130" t="s">
        <v>9</v>
      </c>
      <c r="I130" t="s">
        <v>147</v>
      </c>
    </row>
    <row r="131" spans="1:9" ht="47.25" x14ac:dyDescent="0.25">
      <c r="A131" t="s">
        <v>480</v>
      </c>
      <c r="B131" t="s">
        <v>352</v>
      </c>
      <c r="C131" t="s">
        <v>183</v>
      </c>
      <c r="F131" s="7" t="s">
        <v>481</v>
      </c>
      <c r="G131" t="s">
        <v>94</v>
      </c>
      <c r="H131" t="s">
        <v>9</v>
      </c>
      <c r="I131" t="s">
        <v>3</v>
      </c>
    </row>
    <row r="132" spans="1:9" ht="47.25" x14ac:dyDescent="0.25">
      <c r="A132" t="s">
        <v>364</v>
      </c>
      <c r="B132" t="s">
        <v>352</v>
      </c>
      <c r="C132" t="s">
        <v>60</v>
      </c>
      <c r="D132">
        <v>2</v>
      </c>
      <c r="E132">
        <v>2</v>
      </c>
      <c r="F132" s="7" t="s">
        <v>368</v>
      </c>
      <c r="G132" t="s">
        <v>94</v>
      </c>
      <c r="H132" t="s">
        <v>9</v>
      </c>
      <c r="I132" t="s">
        <v>1</v>
      </c>
    </row>
    <row r="133" spans="1:9" ht="31.5" x14ac:dyDescent="0.25">
      <c r="A133" t="s">
        <v>350</v>
      </c>
      <c r="B133" t="s">
        <v>88</v>
      </c>
      <c r="C133" t="s">
        <v>316</v>
      </c>
      <c r="D133">
        <v>1</v>
      </c>
      <c r="E133">
        <v>1</v>
      </c>
      <c r="F133" s="7" t="s">
        <v>351</v>
      </c>
      <c r="G133" t="s">
        <v>94</v>
      </c>
      <c r="H133" t="s">
        <v>9</v>
      </c>
      <c r="I133" t="s">
        <v>4</v>
      </c>
    </row>
    <row r="134" spans="1:9" ht="31.5" x14ac:dyDescent="0.25">
      <c r="A134" t="s">
        <v>281</v>
      </c>
      <c r="B134" t="s">
        <v>276</v>
      </c>
      <c r="C134" t="s">
        <v>241</v>
      </c>
      <c r="D134">
        <v>3</v>
      </c>
      <c r="E134">
        <v>3</v>
      </c>
      <c r="F134" s="7" t="s">
        <v>280</v>
      </c>
      <c r="G134" t="s">
        <v>94</v>
      </c>
      <c r="H134" t="s">
        <v>9</v>
      </c>
      <c r="I134" t="s">
        <v>147</v>
      </c>
    </row>
    <row r="136" spans="1:9" x14ac:dyDescent="0.25">
      <c r="A136" t="s">
        <v>112</v>
      </c>
      <c r="B136" s="3"/>
      <c r="C136" s="3"/>
      <c r="D136" s="3"/>
      <c r="E136" s="3"/>
      <c r="F136" s="25"/>
    </row>
    <row r="137" spans="1:9" ht="31.5" x14ac:dyDescent="0.25">
      <c r="A137" t="s">
        <v>312</v>
      </c>
      <c r="B137" t="s">
        <v>94</v>
      </c>
      <c r="C137" t="s">
        <v>150</v>
      </c>
      <c r="F137" s="7" t="s">
        <v>311</v>
      </c>
      <c r="G137" t="s">
        <v>92</v>
      </c>
      <c r="H137" t="s">
        <v>6</v>
      </c>
      <c r="I137" t="s">
        <v>4</v>
      </c>
    </row>
    <row r="138" spans="1:9" x14ac:dyDescent="0.25">
      <c r="A138" t="s">
        <v>324</v>
      </c>
      <c r="B138" t="s">
        <v>94</v>
      </c>
      <c r="C138" t="s">
        <v>321</v>
      </c>
      <c r="D138">
        <v>1</v>
      </c>
      <c r="E138">
        <v>1</v>
      </c>
      <c r="F138" s="7" t="s">
        <v>323</v>
      </c>
      <c r="G138" t="s">
        <v>92</v>
      </c>
      <c r="H138" t="s">
        <v>6</v>
      </c>
      <c r="I138" t="s">
        <v>4</v>
      </c>
    </row>
    <row r="139" spans="1:9" ht="31.5" x14ac:dyDescent="0.25">
      <c r="A139" t="s">
        <v>544</v>
      </c>
      <c r="B139" t="s">
        <v>285</v>
      </c>
      <c r="C139" t="s">
        <v>150</v>
      </c>
      <c r="F139" s="7" t="s">
        <v>545</v>
      </c>
      <c r="G139" t="s">
        <v>92</v>
      </c>
      <c r="H139" t="s">
        <v>6</v>
      </c>
      <c r="I139" t="s">
        <v>4</v>
      </c>
    </row>
    <row r="140" spans="1:9" ht="47.25" x14ac:dyDescent="0.25">
      <c r="A140" t="s">
        <v>149</v>
      </c>
      <c r="B140" t="s">
        <v>94</v>
      </c>
      <c r="C140" t="s">
        <v>150</v>
      </c>
      <c r="F140" s="7" t="s">
        <v>151</v>
      </c>
      <c r="G140" t="s">
        <v>92</v>
      </c>
      <c r="H140" t="s">
        <v>6</v>
      </c>
      <c r="I140" t="s">
        <v>147</v>
      </c>
    </row>
    <row r="141" spans="1:9" x14ac:dyDescent="0.25">
      <c r="A141" t="s">
        <v>318</v>
      </c>
      <c r="B141" t="s">
        <v>94</v>
      </c>
      <c r="C141" t="s">
        <v>316</v>
      </c>
      <c r="D141">
        <v>2</v>
      </c>
      <c r="E141">
        <v>1</v>
      </c>
      <c r="F141" s="7" t="s">
        <v>326</v>
      </c>
      <c r="G141" t="s">
        <v>92</v>
      </c>
      <c r="H141" t="s">
        <v>6</v>
      </c>
      <c r="I141" t="s">
        <v>4</v>
      </c>
    </row>
    <row r="142" spans="1:9" x14ac:dyDescent="0.25">
      <c r="A142" t="s">
        <v>409</v>
      </c>
      <c r="B142" t="s">
        <v>285</v>
      </c>
      <c r="C142" t="s">
        <v>348</v>
      </c>
      <c r="D142">
        <v>2</v>
      </c>
      <c r="E142">
        <v>1</v>
      </c>
      <c r="F142" s="7" t="s">
        <v>410</v>
      </c>
      <c r="G142" t="s">
        <v>92</v>
      </c>
      <c r="H142" t="s">
        <v>6</v>
      </c>
      <c r="I142" t="s">
        <v>3</v>
      </c>
    </row>
    <row r="143" spans="1:9" ht="31.5" x14ac:dyDescent="0.25">
      <c r="A143" t="s">
        <v>282</v>
      </c>
      <c r="B143" t="s">
        <v>94</v>
      </c>
      <c r="C143" t="s">
        <v>241</v>
      </c>
      <c r="D143">
        <v>1</v>
      </c>
      <c r="E143">
        <v>1</v>
      </c>
      <c r="F143" s="7" t="s">
        <v>283</v>
      </c>
      <c r="G143" t="s">
        <v>92</v>
      </c>
      <c r="H143" t="s">
        <v>6</v>
      </c>
      <c r="I143" t="s">
        <v>147</v>
      </c>
    </row>
    <row r="144" spans="1:9" x14ac:dyDescent="0.25">
      <c r="A144" t="s">
        <v>335</v>
      </c>
      <c r="B144" t="s">
        <v>285</v>
      </c>
      <c r="C144" t="s">
        <v>316</v>
      </c>
      <c r="D144">
        <v>4</v>
      </c>
      <c r="E144">
        <v>1</v>
      </c>
      <c r="F144" s="7" t="s">
        <v>336</v>
      </c>
      <c r="G144" t="s">
        <v>92</v>
      </c>
      <c r="H144" t="s">
        <v>6</v>
      </c>
      <c r="I144" t="s">
        <v>4</v>
      </c>
    </row>
    <row r="145" spans="1:9" x14ac:dyDescent="0.25">
      <c r="A145" t="s">
        <v>319</v>
      </c>
      <c r="B145" t="s">
        <v>191</v>
      </c>
      <c r="C145" t="s">
        <v>316</v>
      </c>
      <c r="D145">
        <v>4</v>
      </c>
      <c r="E145">
        <v>2</v>
      </c>
      <c r="F145" s="7" t="s">
        <v>327</v>
      </c>
      <c r="G145" t="s">
        <v>92</v>
      </c>
      <c r="H145" t="s">
        <v>6</v>
      </c>
      <c r="I145" t="s">
        <v>4</v>
      </c>
    </row>
    <row r="146" spans="1:9" x14ac:dyDescent="0.25">
      <c r="A146" t="s">
        <v>320</v>
      </c>
      <c r="B146" t="s">
        <v>191</v>
      </c>
      <c r="C146" t="s">
        <v>321</v>
      </c>
      <c r="D146">
        <v>3</v>
      </c>
      <c r="E146">
        <v>3</v>
      </c>
      <c r="F146" s="7" t="s">
        <v>322</v>
      </c>
      <c r="G146" t="s">
        <v>92</v>
      </c>
      <c r="H146" t="s">
        <v>6</v>
      </c>
      <c r="I146" t="s">
        <v>4</v>
      </c>
    </row>
    <row r="147" spans="1:9" ht="31.5" x14ac:dyDescent="0.25">
      <c r="A147" t="s">
        <v>195</v>
      </c>
      <c r="B147" t="s">
        <v>94</v>
      </c>
      <c r="C147" t="s">
        <v>183</v>
      </c>
      <c r="F147" s="7" t="s">
        <v>167</v>
      </c>
      <c r="G147" t="s">
        <v>92</v>
      </c>
      <c r="H147" t="s">
        <v>6</v>
      </c>
      <c r="I147" t="s">
        <v>147</v>
      </c>
    </row>
    <row r="148" spans="1:9" x14ac:dyDescent="0.25">
      <c r="A148" t="s">
        <v>317</v>
      </c>
      <c r="B148" t="s">
        <v>191</v>
      </c>
      <c r="C148" t="s">
        <v>150</v>
      </c>
      <c r="F148" s="7" t="s">
        <v>298</v>
      </c>
      <c r="G148" t="s">
        <v>92</v>
      </c>
      <c r="H148" t="s">
        <v>6</v>
      </c>
      <c r="I148" t="s">
        <v>147</v>
      </c>
    </row>
    <row r="149" spans="1:9" ht="63" x14ac:dyDescent="0.25">
      <c r="A149" t="s">
        <v>205</v>
      </c>
      <c r="B149" t="s">
        <v>191</v>
      </c>
      <c r="C149" t="s">
        <v>150</v>
      </c>
      <c r="F149" s="7" t="s">
        <v>206</v>
      </c>
      <c r="G149" t="s">
        <v>93</v>
      </c>
      <c r="H149" t="s">
        <v>6</v>
      </c>
      <c r="I149" t="s">
        <v>263</v>
      </c>
    </row>
    <row r="150" spans="1:9" x14ac:dyDescent="0.25">
      <c r="A150" t="s">
        <v>284</v>
      </c>
      <c r="B150" t="s">
        <v>285</v>
      </c>
      <c r="C150" t="s">
        <v>241</v>
      </c>
      <c r="D150">
        <v>3</v>
      </c>
      <c r="E150">
        <v>1</v>
      </c>
      <c r="F150" s="7" t="s">
        <v>286</v>
      </c>
      <c r="G150" t="s">
        <v>93</v>
      </c>
      <c r="H150" t="s">
        <v>6</v>
      </c>
      <c r="I150" t="s">
        <v>147</v>
      </c>
    </row>
    <row r="151" spans="1:9" x14ac:dyDescent="0.25">
      <c r="A151" t="s">
        <v>315</v>
      </c>
      <c r="B151" t="s">
        <v>94</v>
      </c>
      <c r="C151" t="s">
        <v>316</v>
      </c>
      <c r="D151">
        <v>2</v>
      </c>
      <c r="E151">
        <v>1</v>
      </c>
      <c r="F151" s="7" t="s">
        <v>325</v>
      </c>
      <c r="G151" t="s">
        <v>93</v>
      </c>
      <c r="H151" t="s">
        <v>6</v>
      </c>
      <c r="I151" t="s">
        <v>4</v>
      </c>
    </row>
    <row r="152" spans="1:9" x14ac:dyDescent="0.25">
      <c r="A152" t="s">
        <v>334</v>
      </c>
      <c r="B152" t="s">
        <v>191</v>
      </c>
      <c r="C152" t="s">
        <v>316</v>
      </c>
      <c r="D152">
        <v>5</v>
      </c>
      <c r="E152">
        <v>2</v>
      </c>
      <c r="F152" s="7" t="s">
        <v>338</v>
      </c>
      <c r="G152" t="s">
        <v>93</v>
      </c>
      <c r="H152" t="s">
        <v>6</v>
      </c>
      <c r="I152" t="s">
        <v>4</v>
      </c>
    </row>
    <row r="153" spans="1:9" ht="31.5" x14ac:dyDescent="0.25">
      <c r="A153" t="s">
        <v>420</v>
      </c>
      <c r="B153" t="s">
        <v>191</v>
      </c>
      <c r="C153" t="s">
        <v>348</v>
      </c>
      <c r="D153">
        <v>3</v>
      </c>
      <c r="E153">
        <v>3</v>
      </c>
      <c r="F153" s="7" t="s">
        <v>421</v>
      </c>
      <c r="G153" t="s">
        <v>93</v>
      </c>
      <c r="H153" t="s">
        <v>6</v>
      </c>
      <c r="I153" t="s">
        <v>3</v>
      </c>
    </row>
    <row r="154" spans="1:9" x14ac:dyDescent="0.25">
      <c r="A154" t="s">
        <v>337</v>
      </c>
      <c r="B154" t="s">
        <v>191</v>
      </c>
      <c r="C154" t="s">
        <v>316</v>
      </c>
      <c r="D154">
        <v>4</v>
      </c>
      <c r="E154">
        <v>3</v>
      </c>
      <c r="F154" s="7" t="s">
        <v>339</v>
      </c>
      <c r="G154" t="s">
        <v>93</v>
      </c>
      <c r="H154" t="s">
        <v>6</v>
      </c>
      <c r="I154" t="s">
        <v>4</v>
      </c>
    </row>
    <row r="155" spans="1:9" x14ac:dyDescent="0.25">
      <c r="A155" t="s">
        <v>331</v>
      </c>
      <c r="B155" t="s">
        <v>332</v>
      </c>
      <c r="C155" t="s">
        <v>316</v>
      </c>
      <c r="D155">
        <v>5</v>
      </c>
      <c r="E155">
        <v>2</v>
      </c>
      <c r="F155" s="7" t="s">
        <v>340</v>
      </c>
      <c r="G155" t="s">
        <v>93</v>
      </c>
      <c r="H155" t="s">
        <v>6</v>
      </c>
      <c r="I155" t="s">
        <v>4</v>
      </c>
    </row>
    <row r="156" spans="1:9" x14ac:dyDescent="0.25">
      <c r="A156" t="s">
        <v>375</v>
      </c>
      <c r="B156" t="s">
        <v>285</v>
      </c>
      <c r="C156" t="s">
        <v>208</v>
      </c>
      <c r="F156" s="7" t="s">
        <v>376</v>
      </c>
      <c r="G156" t="s">
        <v>93</v>
      </c>
      <c r="H156" t="s">
        <v>6</v>
      </c>
    </row>
    <row r="157" spans="1:9" ht="47.25" x14ac:dyDescent="0.25">
      <c r="A157" t="s">
        <v>520</v>
      </c>
      <c r="B157" t="s">
        <v>285</v>
      </c>
      <c r="C157" t="s">
        <v>316</v>
      </c>
      <c r="D157">
        <v>3</v>
      </c>
      <c r="E157">
        <v>2</v>
      </c>
      <c r="F157" s="7" t="s">
        <v>521</v>
      </c>
      <c r="G157" t="s">
        <v>93</v>
      </c>
      <c r="H157" t="s">
        <v>6</v>
      </c>
      <c r="I157" t="s">
        <v>4</v>
      </c>
    </row>
    <row r="158" spans="1:9" ht="78.75" x14ac:dyDescent="0.25">
      <c r="A158" t="s">
        <v>346</v>
      </c>
      <c r="B158" t="s">
        <v>191</v>
      </c>
      <c r="C158" t="s">
        <v>316</v>
      </c>
      <c r="D158">
        <v>2</v>
      </c>
      <c r="E158">
        <v>2</v>
      </c>
      <c r="F158" s="7" t="s">
        <v>347</v>
      </c>
      <c r="G158" t="s">
        <v>93</v>
      </c>
      <c r="H158" t="s">
        <v>6</v>
      </c>
      <c r="I158" t="s">
        <v>4</v>
      </c>
    </row>
    <row r="159" spans="1:9" ht="63" x14ac:dyDescent="0.25">
      <c r="A159" t="s">
        <v>193</v>
      </c>
      <c r="B159" t="s">
        <v>191</v>
      </c>
      <c r="C159" t="s">
        <v>183</v>
      </c>
      <c r="F159" s="7" t="s">
        <v>170</v>
      </c>
      <c r="G159" t="s">
        <v>93</v>
      </c>
      <c r="H159" t="s">
        <v>6</v>
      </c>
      <c r="I159" t="s">
        <v>147</v>
      </c>
    </row>
    <row r="160" spans="1:9" ht="47.25" x14ac:dyDescent="0.25">
      <c r="A160" t="s">
        <v>333</v>
      </c>
      <c r="B160" t="s">
        <v>332</v>
      </c>
      <c r="C160" t="s">
        <v>316</v>
      </c>
      <c r="D160">
        <v>2</v>
      </c>
      <c r="E160">
        <v>2</v>
      </c>
      <c r="F160" s="7" t="s">
        <v>370</v>
      </c>
      <c r="G160" t="s">
        <v>94</v>
      </c>
      <c r="H160" t="s">
        <v>6</v>
      </c>
      <c r="I160" t="s">
        <v>4</v>
      </c>
    </row>
    <row r="161" spans="1:9" ht="141.75" x14ac:dyDescent="0.25">
      <c r="A161" t="s">
        <v>485</v>
      </c>
      <c r="B161" t="s">
        <v>486</v>
      </c>
      <c r="C161" t="s">
        <v>415</v>
      </c>
      <c r="D161">
        <v>1</v>
      </c>
      <c r="E161">
        <v>1</v>
      </c>
      <c r="F161" s="7" t="s">
        <v>487</v>
      </c>
      <c r="G161" t="s">
        <v>94</v>
      </c>
      <c r="H161" t="s">
        <v>6</v>
      </c>
      <c r="I161" t="s">
        <v>3</v>
      </c>
    </row>
    <row r="162" spans="1:9" ht="31.5" x14ac:dyDescent="0.25">
      <c r="A162" t="s">
        <v>207</v>
      </c>
      <c r="B162" t="s">
        <v>192</v>
      </c>
      <c r="C162" t="s">
        <v>208</v>
      </c>
      <c r="F162" s="7" t="s">
        <v>209</v>
      </c>
      <c r="G162" t="s">
        <v>94</v>
      </c>
      <c r="H162" t="s">
        <v>6</v>
      </c>
    </row>
    <row r="163" spans="1:9" x14ac:dyDescent="0.25">
      <c r="A163" t="s">
        <v>411</v>
      </c>
      <c r="B163" t="s">
        <v>332</v>
      </c>
      <c r="C163" t="s">
        <v>348</v>
      </c>
      <c r="D163">
        <v>3</v>
      </c>
      <c r="E163">
        <v>3</v>
      </c>
      <c r="F163" s="7" t="s">
        <v>412</v>
      </c>
      <c r="G163" t="s">
        <v>94</v>
      </c>
      <c r="H163" t="s">
        <v>6</v>
      </c>
      <c r="I163" t="s">
        <v>3</v>
      </c>
    </row>
    <row r="164" spans="1:9" ht="47.25" x14ac:dyDescent="0.25">
      <c r="A164" t="s">
        <v>349</v>
      </c>
      <c r="B164" t="s">
        <v>191</v>
      </c>
      <c r="C164" t="s">
        <v>316</v>
      </c>
      <c r="D164">
        <v>3</v>
      </c>
      <c r="E164">
        <v>2</v>
      </c>
      <c r="F164" s="7" t="s">
        <v>371</v>
      </c>
      <c r="G164" t="s">
        <v>94</v>
      </c>
      <c r="H164" t="s">
        <v>6</v>
      </c>
      <c r="I164" t="s">
        <v>4</v>
      </c>
    </row>
    <row r="165" spans="1:9" ht="94.5" x14ac:dyDescent="0.25">
      <c r="A165" t="s">
        <v>289</v>
      </c>
      <c r="B165" t="s">
        <v>287</v>
      </c>
      <c r="C165" t="s">
        <v>241</v>
      </c>
      <c r="D165">
        <v>3</v>
      </c>
      <c r="E165">
        <v>3</v>
      </c>
      <c r="F165" s="7" t="s">
        <v>288</v>
      </c>
      <c r="G165" t="s">
        <v>94</v>
      </c>
      <c r="H165" t="s">
        <v>6</v>
      </c>
      <c r="I165" t="s">
        <v>147</v>
      </c>
    </row>
    <row r="166" spans="1:9" ht="31.5" x14ac:dyDescent="0.25">
      <c r="A166" t="s">
        <v>194</v>
      </c>
      <c r="B166" t="s">
        <v>192</v>
      </c>
      <c r="C166" t="s">
        <v>183</v>
      </c>
      <c r="F166" s="7" t="s">
        <v>169</v>
      </c>
      <c r="G166" t="s">
        <v>94</v>
      </c>
      <c r="H166" t="s">
        <v>6</v>
      </c>
      <c r="I166" t="s">
        <v>147</v>
      </c>
    </row>
    <row r="167" spans="1:9" x14ac:dyDescent="0.25">
      <c r="A167" t="s">
        <v>113</v>
      </c>
      <c r="B167" s="10"/>
      <c r="C167" s="10"/>
      <c r="D167" s="10"/>
      <c r="E167" s="10"/>
      <c r="F167" s="26"/>
    </row>
    <row r="168" spans="1:9" x14ac:dyDescent="0.25">
      <c r="A168" t="s">
        <v>59</v>
      </c>
      <c r="B168" t="s">
        <v>28</v>
      </c>
      <c r="C168" t="s">
        <v>60</v>
      </c>
      <c r="D168">
        <v>1</v>
      </c>
      <c r="E168">
        <v>1</v>
      </c>
      <c r="F168" s="7" t="s">
        <v>29</v>
      </c>
      <c r="G168" t="s">
        <v>92</v>
      </c>
      <c r="H168" t="s">
        <v>117</v>
      </c>
      <c r="I168" t="s">
        <v>1</v>
      </c>
    </row>
    <row r="169" spans="1:9" x14ac:dyDescent="0.25">
      <c r="A169" t="s">
        <v>61</v>
      </c>
      <c r="B169">
        <v>0</v>
      </c>
      <c r="C169" t="s">
        <v>60</v>
      </c>
      <c r="D169">
        <v>0</v>
      </c>
      <c r="E169">
        <v>1</v>
      </c>
      <c r="F169" s="7" t="s">
        <v>29</v>
      </c>
      <c r="G169" t="s">
        <v>92</v>
      </c>
      <c r="H169" t="s">
        <v>117</v>
      </c>
      <c r="I169" t="s">
        <v>1</v>
      </c>
    </row>
    <row r="170" spans="1:9" ht="31.5" x14ac:dyDescent="0.25">
      <c r="A170" t="s">
        <v>377</v>
      </c>
      <c r="B170" t="s">
        <v>378</v>
      </c>
      <c r="C170" t="s">
        <v>150</v>
      </c>
      <c r="F170" s="7" t="s">
        <v>379</v>
      </c>
      <c r="G170" t="s">
        <v>92</v>
      </c>
      <c r="H170" t="s">
        <v>117</v>
      </c>
      <c r="I170" t="s">
        <v>11</v>
      </c>
    </row>
    <row r="171" spans="1:9" x14ac:dyDescent="0.25">
      <c r="A171" t="s">
        <v>68</v>
      </c>
      <c r="B171" t="s">
        <v>34</v>
      </c>
      <c r="C171" t="s">
        <v>60</v>
      </c>
      <c r="D171">
        <v>2</v>
      </c>
      <c r="E171">
        <v>2</v>
      </c>
      <c r="F171" s="7" t="s">
        <v>29</v>
      </c>
      <c r="G171" t="s">
        <v>92</v>
      </c>
      <c r="H171" t="s">
        <v>117</v>
      </c>
      <c r="I171" t="s">
        <v>1</v>
      </c>
    </row>
    <row r="172" spans="1:9" x14ac:dyDescent="0.25">
      <c r="A172" t="s">
        <v>36</v>
      </c>
      <c r="B172" t="s">
        <v>37</v>
      </c>
      <c r="C172" t="s">
        <v>60</v>
      </c>
      <c r="D172">
        <v>1</v>
      </c>
      <c r="E172">
        <v>1</v>
      </c>
      <c r="F172" s="7" t="s">
        <v>71</v>
      </c>
      <c r="G172" t="s">
        <v>93</v>
      </c>
      <c r="H172" t="s">
        <v>117</v>
      </c>
      <c r="I172" t="s">
        <v>1</v>
      </c>
    </row>
    <row r="173" spans="1:9" ht="63" x14ac:dyDescent="0.25">
      <c r="A173" t="s">
        <v>72</v>
      </c>
      <c r="B173" t="s">
        <v>38</v>
      </c>
      <c r="C173" t="s">
        <v>60</v>
      </c>
      <c r="D173">
        <v>1</v>
      </c>
      <c r="E173">
        <v>1</v>
      </c>
      <c r="F173" s="7" t="s">
        <v>73</v>
      </c>
      <c r="G173" t="s">
        <v>94</v>
      </c>
      <c r="H173" t="s">
        <v>117</v>
      </c>
      <c r="I173" t="s">
        <v>1</v>
      </c>
    </row>
    <row r="174" spans="1:9" x14ac:dyDescent="0.25">
      <c r="A174" t="s">
        <v>354</v>
      </c>
      <c r="B174" t="s">
        <v>355</v>
      </c>
      <c r="C174" t="s">
        <v>316</v>
      </c>
      <c r="D174">
        <v>2</v>
      </c>
      <c r="E174">
        <v>2</v>
      </c>
      <c r="F174" s="7" t="s">
        <v>356</v>
      </c>
      <c r="G174" t="s">
        <v>94</v>
      </c>
      <c r="H174" t="s">
        <v>117</v>
      </c>
      <c r="I174" t="s">
        <v>4</v>
      </c>
    </row>
    <row r="175" spans="1:9" ht="31.5" x14ac:dyDescent="0.25">
      <c r="A175" t="s">
        <v>498</v>
      </c>
      <c r="B175" t="s">
        <v>499</v>
      </c>
      <c r="C175" t="s">
        <v>208</v>
      </c>
      <c r="F175" s="7" t="s">
        <v>500</v>
      </c>
      <c r="G175" t="s">
        <v>94</v>
      </c>
      <c r="H175" t="s">
        <v>117</v>
      </c>
      <c r="I175" t="s">
        <v>147</v>
      </c>
    </row>
    <row r="176" spans="1:9" ht="47.25" x14ac:dyDescent="0.25">
      <c r="A176" t="s">
        <v>365</v>
      </c>
      <c r="B176" t="s">
        <v>366</v>
      </c>
      <c r="C176" t="s">
        <v>60</v>
      </c>
      <c r="D176">
        <v>2</v>
      </c>
      <c r="E176">
        <v>2</v>
      </c>
      <c r="F176" s="7" t="s">
        <v>367</v>
      </c>
      <c r="G176" t="s">
        <v>94</v>
      </c>
      <c r="H176" t="s">
        <v>117</v>
      </c>
      <c r="I176" t="s">
        <v>1</v>
      </c>
    </row>
    <row r="177" spans="1:10" x14ac:dyDescent="0.25">
      <c r="A177" t="s">
        <v>114</v>
      </c>
      <c r="B177" s="13"/>
      <c r="C177" s="13"/>
      <c r="D177" s="13"/>
      <c r="E177" s="13"/>
      <c r="F177" s="27"/>
    </row>
    <row r="178" spans="1:10" x14ac:dyDescent="0.25">
      <c r="A178" t="s">
        <v>357</v>
      </c>
      <c r="B178">
        <v>2</v>
      </c>
      <c r="C178" t="s">
        <v>358</v>
      </c>
      <c r="D178">
        <v>2</v>
      </c>
      <c r="E178">
        <v>2</v>
      </c>
      <c r="G178" t="s">
        <v>92</v>
      </c>
      <c r="H178" t="s">
        <v>154</v>
      </c>
    </row>
    <row r="179" spans="1:10" ht="78.75" x14ac:dyDescent="0.25">
      <c r="A179" t="s">
        <v>492</v>
      </c>
      <c r="C179" t="s">
        <v>152</v>
      </c>
      <c r="F179" s="7" t="s">
        <v>153</v>
      </c>
      <c r="G179" s="7" t="s">
        <v>92</v>
      </c>
      <c r="H179" s="7" t="s">
        <v>154</v>
      </c>
      <c r="I179" s="7"/>
      <c r="J179" s="7"/>
    </row>
    <row r="180" spans="1:10" ht="31.5" x14ac:dyDescent="0.25">
      <c r="A180" t="s">
        <v>253</v>
      </c>
      <c r="B180">
        <v>0</v>
      </c>
      <c r="C180" t="s">
        <v>254</v>
      </c>
      <c r="F180" s="7" t="s">
        <v>255</v>
      </c>
      <c r="G180" t="s">
        <v>92</v>
      </c>
      <c r="H180" t="s">
        <v>154</v>
      </c>
    </row>
    <row r="181" spans="1:10" x14ac:dyDescent="0.25">
      <c r="A181" t="s">
        <v>491</v>
      </c>
      <c r="C181" t="s">
        <v>152</v>
      </c>
      <c r="F181" s="7" t="s">
        <v>463</v>
      </c>
      <c r="G181" t="s">
        <v>92</v>
      </c>
      <c r="H181" t="s">
        <v>154</v>
      </c>
    </row>
    <row r="182" spans="1:10" ht="31.5" x14ac:dyDescent="0.25">
      <c r="A182" t="s">
        <v>301</v>
      </c>
      <c r="B182">
        <v>3</v>
      </c>
      <c r="C182" t="s">
        <v>208</v>
      </c>
      <c r="F182" s="7" t="s">
        <v>372</v>
      </c>
      <c r="G182" t="s">
        <v>92</v>
      </c>
      <c r="H182" t="s">
        <v>154</v>
      </c>
      <c r="I182" t="s">
        <v>3</v>
      </c>
    </row>
    <row r="183" spans="1:10" x14ac:dyDescent="0.25">
      <c r="A183" t="s">
        <v>314</v>
      </c>
      <c r="B183">
        <v>0</v>
      </c>
      <c r="C183" t="s">
        <v>348</v>
      </c>
      <c r="D183">
        <v>0</v>
      </c>
      <c r="E183">
        <v>1</v>
      </c>
      <c r="F183" s="7" t="s">
        <v>423</v>
      </c>
      <c r="G183" t="s">
        <v>92</v>
      </c>
      <c r="H183" t="s">
        <v>154</v>
      </c>
      <c r="I183" t="s">
        <v>3</v>
      </c>
    </row>
    <row r="184" spans="1:10" ht="63" x14ac:dyDescent="0.25">
      <c r="A184" t="s">
        <v>393</v>
      </c>
      <c r="B184">
        <v>3</v>
      </c>
      <c r="C184" t="s">
        <v>254</v>
      </c>
      <c r="F184" s="7" t="s">
        <v>398</v>
      </c>
      <c r="G184" t="s">
        <v>92</v>
      </c>
      <c r="H184" t="s">
        <v>154</v>
      </c>
      <c r="I184" t="s">
        <v>0</v>
      </c>
    </row>
    <row r="185" spans="1:10" ht="31.5" x14ac:dyDescent="0.25">
      <c r="A185" t="s">
        <v>394</v>
      </c>
      <c r="B185">
        <v>3</v>
      </c>
      <c r="C185" t="s">
        <v>254</v>
      </c>
      <c r="F185" s="7" t="s">
        <v>395</v>
      </c>
      <c r="G185" t="s">
        <v>92</v>
      </c>
      <c r="H185" t="s">
        <v>154</v>
      </c>
      <c r="I185" t="s">
        <v>0</v>
      </c>
    </row>
    <row r="186" spans="1:10" ht="31.5" x14ac:dyDescent="0.25">
      <c r="A186" t="s">
        <v>396</v>
      </c>
      <c r="B186">
        <v>3</v>
      </c>
      <c r="C186" t="s">
        <v>254</v>
      </c>
      <c r="F186" s="7" t="s">
        <v>397</v>
      </c>
      <c r="G186" t="s">
        <v>92</v>
      </c>
      <c r="H186" t="s">
        <v>154</v>
      </c>
      <c r="I186" t="s">
        <v>0</v>
      </c>
    </row>
    <row r="187" spans="1:10" ht="31.5" x14ac:dyDescent="0.25">
      <c r="A187" t="s">
        <v>459</v>
      </c>
      <c r="B187">
        <v>2</v>
      </c>
      <c r="C187" t="s">
        <v>254</v>
      </c>
      <c r="F187" s="7" t="s">
        <v>460</v>
      </c>
      <c r="G187" t="s">
        <v>92</v>
      </c>
      <c r="H187" t="s">
        <v>154</v>
      </c>
      <c r="I187" t="s">
        <v>0</v>
      </c>
    </row>
    <row r="188" spans="1:10" ht="94.5" x14ac:dyDescent="0.25">
      <c r="A188" t="s">
        <v>399</v>
      </c>
      <c r="B188">
        <v>2</v>
      </c>
      <c r="C188" t="s">
        <v>237</v>
      </c>
      <c r="F188" s="7" t="s">
        <v>400</v>
      </c>
      <c r="G188" t="s">
        <v>92</v>
      </c>
      <c r="H188" t="s">
        <v>154</v>
      </c>
    </row>
    <row r="189" spans="1:10" x14ac:dyDescent="0.25">
      <c r="A189" t="s">
        <v>432</v>
      </c>
      <c r="B189">
        <v>2</v>
      </c>
      <c r="C189" t="s">
        <v>348</v>
      </c>
      <c r="D189">
        <v>1</v>
      </c>
      <c r="E189">
        <v>1</v>
      </c>
      <c r="F189" s="7" t="s">
        <v>433</v>
      </c>
      <c r="G189" t="s">
        <v>93</v>
      </c>
      <c r="H189" t="s">
        <v>154</v>
      </c>
      <c r="I189" t="s">
        <v>3</v>
      </c>
    </row>
    <row r="190" spans="1:10" x14ac:dyDescent="0.25">
      <c r="A190" t="s">
        <v>515</v>
      </c>
      <c r="B190">
        <v>1</v>
      </c>
      <c r="C190" t="s">
        <v>237</v>
      </c>
      <c r="F190" s="7" t="s">
        <v>516</v>
      </c>
      <c r="G190" t="s">
        <v>94</v>
      </c>
      <c r="H190" t="s">
        <v>154</v>
      </c>
      <c r="I190" t="s">
        <v>11</v>
      </c>
    </row>
    <row r="191" spans="1:10" x14ac:dyDescent="0.25">
      <c r="A191" t="s">
        <v>488</v>
      </c>
      <c r="B191">
        <v>3</v>
      </c>
      <c r="C191" t="s">
        <v>237</v>
      </c>
      <c r="F191" s="7" t="s">
        <v>489</v>
      </c>
      <c r="G191" t="s">
        <v>94</v>
      </c>
      <c r="H191" t="s">
        <v>154</v>
      </c>
    </row>
    <row r="192" spans="1:10" ht="47.25" x14ac:dyDescent="0.25">
      <c r="A192" t="s">
        <v>495</v>
      </c>
      <c r="B192">
        <v>5</v>
      </c>
      <c r="C192" t="s">
        <v>237</v>
      </c>
      <c r="F192" s="7" t="s">
        <v>496</v>
      </c>
      <c r="G192" t="s">
        <v>94</v>
      </c>
      <c r="H192" t="s">
        <v>154</v>
      </c>
      <c r="I192" t="s">
        <v>4</v>
      </c>
    </row>
    <row r="193" spans="1:8" ht="94.5" x14ac:dyDescent="0.25">
      <c r="A193" t="s">
        <v>497</v>
      </c>
      <c r="C193" t="s">
        <v>152</v>
      </c>
      <c r="F193" s="7" t="s">
        <v>490</v>
      </c>
      <c r="G193" t="s">
        <v>94</v>
      </c>
      <c r="H193" t="s">
        <v>154</v>
      </c>
    </row>
    <row r="194" spans="1:8" ht="31.5" x14ac:dyDescent="0.25">
      <c r="A194" t="s">
        <v>493</v>
      </c>
      <c r="C194" t="s">
        <v>152</v>
      </c>
      <c r="F194" s="7" t="s">
        <v>494</v>
      </c>
      <c r="G194" t="s">
        <v>94</v>
      </c>
      <c r="H194" t="s">
        <v>154</v>
      </c>
    </row>
  </sheetData>
  <sortState xmlns:xlrd2="http://schemas.microsoft.com/office/spreadsheetml/2017/richdata2" ref="A5:G36">
    <sortCondition ref="G5:G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Cycles</vt:lpstr>
      <vt:lpstr>Card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Mansfield</dc:creator>
  <cp:lastModifiedBy>Nicholas Mansfield</cp:lastModifiedBy>
  <dcterms:created xsi:type="dcterms:W3CDTF">2024-05-13T02:21:47Z</dcterms:created>
  <dcterms:modified xsi:type="dcterms:W3CDTF">2024-06-18T18:59:48Z</dcterms:modified>
</cp:coreProperties>
</file>