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tables/table2.xml" ContentType="application/vnd.openxmlformats-officedocument.spreadsheetml.table+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01 Programs\GitHub\ProjectMan\Documents\Backlogs\"/>
    </mc:Choice>
  </mc:AlternateContent>
  <bookViews>
    <workbookView xWindow="0" yWindow="0" windowWidth="28800" windowHeight="12300" activeTab="1"/>
  </bookViews>
  <sheets>
    <sheet name="Revision History" sheetId="1" r:id="rId1"/>
    <sheet name="Sprint Backlog" sheetId="2" r:id="rId2"/>
    <sheet name="Burndown" sheetId="7" r:id="rId3"/>
  </sheets>
  <definedNames>
    <definedName name="Slicer_Assigned_To">#N/A</definedName>
    <definedName name="Slicer_Status">#N/A</definedName>
    <definedName name="Slicer_Story_ID">#N/A</definedName>
  </definedNames>
  <calcPr calcId="162913"/>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4"/>
        <x14:slicerCache r:id="rId5"/>
        <x14:slicerCache r:id="rId6"/>
      </x15:slicerCache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18" i="2" l="1"/>
  <c r="F18" i="2" s="1"/>
  <c r="P19" i="2"/>
  <c r="F19" i="2" s="1"/>
  <c r="P20" i="2"/>
  <c r="F20" i="2" s="1"/>
  <c r="P21" i="2"/>
  <c r="F21" i="2" s="1"/>
  <c r="P22" i="2"/>
  <c r="F22" i="2" s="1"/>
  <c r="P23" i="2"/>
  <c r="P24" i="2"/>
  <c r="P25" i="2"/>
  <c r="P26" i="2"/>
  <c r="F26" i="2" s="1"/>
  <c r="P27" i="2"/>
  <c r="F27" i="2" s="1"/>
  <c r="P28" i="2"/>
  <c r="P29" i="2"/>
  <c r="F29" i="2" s="1"/>
  <c r="P30" i="2"/>
  <c r="F30" i="2" s="1"/>
  <c r="F23" i="2"/>
  <c r="F24" i="2"/>
  <c r="F25" i="2"/>
  <c r="F28" i="2"/>
  <c r="P16" i="2" l="1"/>
  <c r="F16" i="2" s="1"/>
  <c r="P17" i="2"/>
  <c r="F17" i="2" s="1"/>
  <c r="P31" i="2" l="1"/>
  <c r="G31" i="2"/>
  <c r="H31" i="2" s="1"/>
  <c r="I31" i="2" s="1"/>
  <c r="J31" i="2" s="1"/>
  <c r="K31" i="2" s="1"/>
  <c r="L31" i="2" s="1"/>
  <c r="M31" i="2" s="1"/>
  <c r="N31" i="2" s="1"/>
  <c r="O31" i="2" s="1"/>
  <c r="G14" i="2" l="1"/>
  <c r="H14" i="2" s="1"/>
  <c r="I14" i="2" s="1"/>
  <c r="J14" i="2" s="1"/>
  <c r="K14" i="2" s="1"/>
  <c r="L14" i="2" s="1"/>
  <c r="M14" i="2" s="1"/>
  <c r="N14" i="2" s="1"/>
  <c r="O14" i="2" s="1"/>
</calcChain>
</file>

<file path=xl/sharedStrings.xml><?xml version="1.0" encoding="utf-8"?>
<sst xmlns="http://schemas.openxmlformats.org/spreadsheetml/2006/main" count="43" uniqueCount="40">
  <si>
    <t>Version</t>
  </si>
  <si>
    <t>Notes</t>
  </si>
  <si>
    <t>Modified By</t>
  </si>
  <si>
    <t>Date</t>
  </si>
  <si>
    <t>Team Member</t>
  </si>
  <si>
    <t>Initial version</t>
  </si>
  <si>
    <t>Different Member</t>
  </si>
  <si>
    <t>ID</t>
  </si>
  <si>
    <t>Status</t>
  </si>
  <si>
    <t>Sprint Backlog Revision History</t>
  </si>
  <si>
    <t>Added a new task</t>
  </si>
  <si>
    <t>Added my work details for first scrum</t>
  </si>
  <si>
    <t>Dev One</t>
  </si>
  <si>
    <t>Dev Two</t>
  </si>
  <si>
    <t>Story ID</t>
  </si>
  <si>
    <t>Task Description</t>
  </si>
  <si>
    <t>Assigned To</t>
  </si>
  <si>
    <t>Estimate</t>
  </si>
  <si>
    <t>Remaining</t>
  </si>
  <si>
    <t>Sprint Backlog</t>
  </si>
  <si>
    <t xml:space="preserve">WORK REMAINING: </t>
  </si>
  <si>
    <t>IDEAL PATH:</t>
  </si>
  <si>
    <t>Create a basic GUI with Play/pause, next/previous, volumn slider.</t>
  </si>
  <si>
    <t>Nick</t>
  </si>
  <si>
    <t>Shuffle, playlist, etc. Buttons to add</t>
  </si>
  <si>
    <t>2016-01-25</t>
  </si>
  <si>
    <t>2016-01-26</t>
  </si>
  <si>
    <t>File structure</t>
  </si>
  <si>
    <t>Trevor</t>
  </si>
  <si>
    <t>Gino</t>
  </si>
  <si>
    <t>Pause and Play</t>
  </si>
  <si>
    <t>Volumn Control</t>
  </si>
  <si>
    <t>David</t>
  </si>
  <si>
    <t>Song Object</t>
  </si>
  <si>
    <t>2016-01-27</t>
  </si>
  <si>
    <t>2016-01-28</t>
  </si>
  <si>
    <t>2016-01-29</t>
  </si>
  <si>
    <t>2016-01-30</t>
  </si>
  <si>
    <t>2016-01-31</t>
  </si>
  <si>
    <t>2016-02-01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</si>
</sst>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
    <numFmt numFmtId="165" formatCode="yyyy\-mm\-dd"/>
  </numFmts>
  <fonts count="3" x14ac:knownFonts="1">
    <font>
      <sz val="11"/>
      <color theme="1"/>
      <name val="Calibri"/>
      <family val="2"/>
      <scheme val="minor"/>
    </font>
    <font>
      <b/>
      <sz val="11"/>
      <color theme="1"/>
      <name val="Calibri"/>
      <family val="2"/>
      <scheme val="minor"/>
    </font>
    <font>
      <b/>
      <sz val="14"/>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2">
    <xf numFmtId="0" fontId="0" fillId="0" borderId="0" xfId="0"/>
    <xf numFmtId="0" fontId="0" fillId="0" borderId="0" xfId="0" applyAlignment="1">
      <alignment wrapText="1"/>
    </xf>
    <xf numFmtId="164" fontId="0" fillId="0" borderId="0" xfId="0" applyNumberFormat="1"/>
    <xf numFmtId="165" fontId="0" fillId="0" borderId="0" xfId="0" applyNumberFormat="1"/>
    <xf numFmtId="164" fontId="2" fillId="0" borderId="0" xfId="0" applyNumberFormat="1" applyFont="1"/>
    <xf numFmtId="0" fontId="0" fillId="0" borderId="0" xfId="0" applyNumberFormat="1"/>
    <xf numFmtId="0" fontId="0" fillId="0" borderId="0" xfId="0" applyFill="1"/>
    <xf numFmtId="164" fontId="1" fillId="0" borderId="0" xfId="0" applyNumberFormat="1" applyFont="1" applyFill="1" applyBorder="1"/>
    <xf numFmtId="0" fontId="1" fillId="0" borderId="0" xfId="0" applyFont="1" applyFill="1" applyBorder="1" applyAlignment="1">
      <alignment wrapText="1"/>
    </xf>
    <xf numFmtId="0" fontId="1" fillId="0" borderId="0" xfId="0" applyFont="1" applyFill="1" applyBorder="1"/>
    <xf numFmtId="165" fontId="1" fillId="0" borderId="0" xfId="0" applyNumberFormat="1" applyFont="1" applyFill="1" applyBorder="1"/>
    <xf numFmtId="164" fontId="0" fillId="0" borderId="0" xfId="0" applyNumberFormat="1" applyBorder="1"/>
    <xf numFmtId="0" fontId="0" fillId="0" borderId="0" xfId="0" applyBorder="1" applyAlignment="1">
      <alignment wrapText="1"/>
    </xf>
    <xf numFmtId="0" fontId="0" fillId="0" borderId="0" xfId="0" applyBorder="1"/>
    <xf numFmtId="165" fontId="0" fillId="0" borderId="0" xfId="0" applyNumberFormat="1" applyBorder="1"/>
    <xf numFmtId="0" fontId="0" fillId="0" borderId="0" xfId="0" applyFill="1" applyBorder="1"/>
    <xf numFmtId="0" fontId="0" fillId="0" borderId="0" xfId="0" applyFill="1" applyBorder="1" applyAlignment="1">
      <alignment wrapText="1"/>
    </xf>
    <xf numFmtId="0" fontId="1" fillId="0" borderId="0" xfId="0" applyNumberFormat="1" applyFont="1" applyFill="1" applyBorder="1"/>
    <xf numFmtId="0" fontId="0" fillId="0" borderId="0" xfId="0" applyNumberFormat="1" applyFill="1" applyBorder="1"/>
    <xf numFmtId="0" fontId="2" fillId="0" borderId="0" xfId="0" applyFont="1" applyAlignment="1"/>
    <xf numFmtId="0" fontId="0" fillId="0" borderId="0" xfId="0" applyAlignment="1">
      <alignment horizontal="left"/>
    </xf>
    <xf numFmtId="0" fontId="0" fillId="0" borderId="0" xfId="0" applyAlignment="1">
      <alignment horizontal="left" indent="1"/>
    </xf>
    <xf numFmtId="0" fontId="0" fillId="0" borderId="0" xfId="0" applyAlignment="1">
      <alignment horizontal="left" indent="2"/>
    </xf>
    <xf numFmtId="0" fontId="0" fillId="0" borderId="0" xfId="0" applyAlignment="1">
      <alignment horizontal="left" indent="3"/>
    </xf>
    <xf numFmtId="0" fontId="0" fillId="0" borderId="0" xfId="0" applyAlignment="1">
      <alignment horizontal="left" indent="4"/>
    </xf>
    <xf numFmtId="0" fontId="0" fillId="0" borderId="0" xfId="0" applyAlignment="1">
      <alignment horizontal="left" indent="5"/>
    </xf>
    <xf numFmtId="0" fontId="0" fillId="0" borderId="0" xfId="0" applyAlignment="1">
      <alignment horizontal="left" indent="6"/>
    </xf>
    <xf numFmtId="0" fontId="0" fillId="0" borderId="0" xfId="0" applyFill="1" applyAlignment="1">
      <alignment wrapText="1"/>
    </xf>
    <xf numFmtId="0" fontId="0" fillId="0" borderId="0" xfId="0" applyFill="1" applyAlignment="1">
      <alignment horizontal="right"/>
    </xf>
    <xf numFmtId="2" fontId="0" fillId="0" borderId="0" xfId="0" applyNumberFormat="1"/>
    <xf numFmtId="2" fontId="0" fillId="0" borderId="0" xfId="0" applyNumberFormat="1" applyAlignment="1">
      <alignment wrapText="1"/>
    </xf>
    <xf numFmtId="2" fontId="0" fillId="0" borderId="0" xfId="0" applyNumberFormat="1" applyFill="1" applyBorder="1"/>
  </cellXfs>
  <cellStyles count="1">
    <cellStyle name="Normal" xfId="0" builtinId="0"/>
  </cellStyles>
  <dxfs count="35">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alignment horizontal="right" vertical="bottom" textRotation="0" wrapText="0" indent="0" justifyLastLine="0" shrinkToFit="0" readingOrder="0"/>
    </dxf>
    <dxf>
      <fill>
        <patternFill patternType="none">
          <fgColor indexed="64"/>
          <bgColor indexed="65"/>
        </patternFill>
      </fill>
    </dxf>
    <dxf>
      <fill>
        <patternFill patternType="none">
          <fgColor indexed="64"/>
          <bgColor indexed="65"/>
        </patternFill>
      </fill>
      <alignment horizontal="general" vertical="bottom" textRotation="0" wrapText="1" indent="0" justifyLastLine="0" shrinkToFit="0" readingOrder="0"/>
    </dxf>
    <dxf>
      <fill>
        <patternFill patternType="none">
          <fgColor indexed="64"/>
          <bgColor indexed="65"/>
        </patternFill>
      </fill>
    </dxf>
    <dxf>
      <fill>
        <patternFill patternType="none">
          <fgColor indexed="64"/>
          <bgColor indexed="65"/>
        </patternFill>
      </fill>
    </dxf>
    <dxf>
      <numFmt numFmtId="0" formatCode="General"/>
      <fill>
        <patternFill patternType="none">
          <fgColor indexed="64"/>
          <bgColor auto="1"/>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auto="1"/>
        </patternFill>
      </fill>
    </dxf>
    <dxf>
      <numFmt numFmtId="0" formatCode="General"/>
      <fill>
        <patternFill patternType="none">
          <fgColor indexed="64"/>
          <bgColor indexed="65"/>
        </patternFill>
      </fill>
    </dxf>
    <dxf>
      <fill>
        <patternFill patternType="none">
          <fgColor indexed="64"/>
          <bgColor auto="1"/>
        </patternFill>
      </fill>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ont>
        <b/>
        <i val="0"/>
        <strike val="0"/>
        <condense val="0"/>
        <extend val="0"/>
        <outline val="0"/>
        <shadow val="0"/>
        <u val="none"/>
        <vertAlign val="baseline"/>
        <sz val="11"/>
        <color theme="1"/>
        <name val="Calibri"/>
        <scheme val="minor"/>
      </font>
      <fill>
        <patternFill patternType="none">
          <fgColor indexed="64"/>
          <bgColor auto="1"/>
        </patternFill>
      </fill>
      <border diagonalUp="0" diagonalDown="0" outline="0">
        <left style="thin">
          <color indexed="64"/>
        </left>
        <right style="thin">
          <color indexed="64"/>
        </right>
        <top/>
        <bottom/>
      </border>
    </dxf>
    <dxf>
      <numFmt numFmtId="165" formatCode="yyyy\-mm\-dd"/>
    </dxf>
    <dxf>
      <alignment horizontal="general" vertical="bottom" textRotation="0" wrapText="1" indent="0" justifyLastLine="0" shrinkToFit="0" readingOrder="0"/>
    </dxf>
    <dxf>
      <numFmt numFmtId="164" formatCode="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3.xml"/><Relationship Id="rId5" Type="http://schemas.microsoft.com/office/2007/relationships/slicerCache" Target="slicerCaches/slicerCache2.xml"/><Relationship Id="rId10" Type="http://schemas.openxmlformats.org/officeDocument/2006/relationships/calcChain" Target="calcChain.xml"/><Relationship Id="rId4" Type="http://schemas.microsoft.com/office/2007/relationships/slicerCache" Target="slicerCaches/slicerCache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CA"/>
              <a:t>Burndown</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lineChart>
        <c:grouping val="standard"/>
        <c:varyColors val="0"/>
        <c:ser>
          <c:idx val="0"/>
          <c:order val="0"/>
          <c:spPr>
            <a:ln w="31750"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no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'Sprint Backlog'!$G$15:$O$15</c:f>
              <c:strCache>
                <c:ptCount val="9"/>
                <c:pt idx="0">
                  <c:v>Estimate</c:v>
                </c:pt>
                <c:pt idx="1">
                  <c:v>2016-01-25</c:v>
                </c:pt>
                <c:pt idx="2">
                  <c:v>2016-01-26</c:v>
                </c:pt>
                <c:pt idx="3">
                  <c:v>2016-01-27</c:v>
                </c:pt>
                <c:pt idx="4">
                  <c:v>2016-01-28</c:v>
                </c:pt>
                <c:pt idx="5">
                  <c:v>2016-01-29</c:v>
                </c:pt>
                <c:pt idx="6">
                  <c:v>2016-01-30</c:v>
                </c:pt>
                <c:pt idx="7">
                  <c:v>2016-01-31</c:v>
                </c:pt>
                <c:pt idx="8">
                  <c:v>2016-02-01</c:v>
                </c:pt>
              </c:strCache>
            </c:strRef>
          </c:cat>
          <c:val>
            <c:numRef>
              <c:f>'Sprint Backlog'!$G$31:$O$31</c:f>
              <c:numCache>
                <c:formatCode>General</c:formatCode>
                <c:ptCount val="9"/>
                <c:pt idx="0">
                  <c:v>44</c:v>
                </c:pt>
                <c:pt idx="1">
                  <c:v>41</c:v>
                </c:pt>
                <c:pt idx="2">
                  <c:v>41</c:v>
                </c:pt>
                <c:pt idx="3">
                  <c:v>41</c:v>
                </c:pt>
                <c:pt idx="4">
                  <c:v>41</c:v>
                </c:pt>
                <c:pt idx="5">
                  <c:v>41</c:v>
                </c:pt>
                <c:pt idx="6">
                  <c:v>41</c:v>
                </c:pt>
                <c:pt idx="7">
                  <c:v>41</c:v>
                </c:pt>
                <c:pt idx="8">
                  <c:v>41</c:v>
                </c:pt>
              </c:numCache>
            </c:numRef>
          </c:val>
          <c:smooth val="0"/>
          <c:extLst>
            <c:ext xmlns:c16="http://schemas.microsoft.com/office/drawing/2014/chart" uri="{C3380CC4-5D6E-409C-BE32-E72D297353CC}">
              <c16:uniqueId val="{00000000-8FD7-4DB1-8B45-B082B48652C8}"/>
            </c:ext>
          </c:extLst>
        </c:ser>
        <c:ser>
          <c:idx val="1"/>
          <c:order val="1"/>
          <c:tx>
            <c:v>Ideal Path</c:v>
          </c:tx>
          <c:spPr>
            <a:ln w="31750"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no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'Sprint Backlog'!$G$14:$O$14</c:f>
              <c:numCache>
                <c:formatCode>0.00</c:formatCode>
                <c:ptCount val="9"/>
                <c:pt idx="0">
                  <c:v>44</c:v>
                </c:pt>
                <c:pt idx="1">
                  <c:v>38.5</c:v>
                </c:pt>
                <c:pt idx="2">
                  <c:v>33</c:v>
                </c:pt>
                <c:pt idx="3">
                  <c:v>27.5</c:v>
                </c:pt>
                <c:pt idx="4">
                  <c:v>22</c:v>
                </c:pt>
                <c:pt idx="5">
                  <c:v>16.5</c:v>
                </c:pt>
                <c:pt idx="6">
                  <c:v>11</c:v>
                </c:pt>
                <c:pt idx="7">
                  <c:v>5.5</c:v>
                </c:pt>
                <c:pt idx="8">
                  <c:v>0</c:v>
                </c:pt>
              </c:numCache>
            </c:numRef>
          </c:val>
          <c:smooth val="0"/>
          <c:extLst>
            <c:ext xmlns:c16="http://schemas.microsoft.com/office/drawing/2014/chart" uri="{C3380CC4-5D6E-409C-BE32-E72D297353CC}">
              <c16:uniqueId val="{00000001-8FD7-4DB1-8B45-B082B48652C8}"/>
            </c:ext>
          </c:extLst>
        </c:ser>
        <c:dLbls>
          <c:dLblPos val="ctr"/>
          <c:showLegendKey val="0"/>
          <c:showVal val="1"/>
          <c:showCatName val="0"/>
          <c:showSerName val="0"/>
          <c:showPercent val="0"/>
          <c:showBubbleSize val="0"/>
        </c:dLbls>
        <c:smooth val="0"/>
        <c:axId val="395825896"/>
        <c:axId val="298817776"/>
      </c:lineChart>
      <c:dateAx>
        <c:axId val="395825896"/>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98817776"/>
        <c:crosses val="autoZero"/>
        <c:auto val="0"/>
        <c:lblOffset val="100"/>
        <c:baseTimeUnit val="days"/>
      </c:dateAx>
      <c:valAx>
        <c:axId val="298817776"/>
        <c:scaling>
          <c:orientation val="minMax"/>
          <c:min val="0"/>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395825896"/>
        <c:crosses val="autoZero"/>
        <c:crossBetween val="between"/>
      </c:valAx>
      <c:spPr>
        <a:noFill/>
        <a:ln>
          <a:noFill/>
        </a:ln>
        <a:effectLst/>
      </c:spPr>
    </c:plotArea>
    <c:plotVisOnly val="0"/>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absolute">
    <xdr:from>
      <xdr:col>1</xdr:col>
      <xdr:colOff>0</xdr:colOff>
      <xdr:row>2</xdr:row>
      <xdr:rowOff>38100</xdr:rowOff>
    </xdr:from>
    <xdr:to>
      <xdr:col>3</xdr:col>
      <xdr:colOff>876300</xdr:colOff>
      <xdr:row>12</xdr:row>
      <xdr:rowOff>144779</xdr:rowOff>
    </xdr:to>
    <mc:AlternateContent xmlns:mc="http://schemas.openxmlformats.org/markup-compatibility/2006" xmlns:sle15="http://schemas.microsoft.com/office/drawing/2012/slicer">
      <mc:Choice Requires="sle15">
        <xdr:graphicFrame macro="">
          <xdr:nvGraphicFramePr>
            <xdr:cNvPr id="2" name="Story ID"/>
            <xdr:cNvGraphicFramePr/>
          </xdr:nvGraphicFramePr>
          <xdr:xfrm>
            <a:off x="0" y="0"/>
            <a:ext cx="0" cy="0"/>
          </xdr:xfrm>
          <a:graphic>
            <a:graphicData uri="http://schemas.microsoft.com/office/drawing/2010/slicer">
              <sle:slicer xmlns:sle="http://schemas.microsoft.com/office/drawing/2010/slicer" name="Story ID"/>
            </a:graphicData>
          </a:graphic>
        </xdr:graphicFrame>
      </mc:Choice>
      <mc:Fallback xmlns="">
        <xdr:sp macro="" textlink="">
          <xdr:nvSpPr>
            <xdr:cNvPr id="0" name=""/>
            <xdr:cNvSpPr>
              <a:spLocks noTextEdit="1"/>
            </xdr:cNvSpPr>
          </xdr:nvSpPr>
          <xdr:spPr>
            <a:xfrm>
              <a:off x="76200" y="342900"/>
              <a:ext cx="1859280" cy="1935479"/>
            </a:xfrm>
            <a:prstGeom prst="rect">
              <a:avLst/>
            </a:prstGeom>
            <a:solidFill>
              <a:prstClr val="white"/>
            </a:solidFill>
            <a:ln w="1">
              <a:solidFill>
                <a:prstClr val="green"/>
              </a:solidFill>
            </a:ln>
          </xdr:spPr>
          <xdr:txBody>
            <a:bodyPr vertOverflow="clip" horzOverflow="clip"/>
            <a:lstStyle/>
            <a:p>
              <a:r>
                <a:rPr lang="en-CA" sz="1100"/>
                <a:t>This shape represents a table slicer. Table slicers are supported in Excel 2013 or later.
If the shape was modified in an earlier version of Excel, or if the workbook was saved in Excel 2007 or earlier, the slicer can't be used.</a:t>
              </a:r>
            </a:p>
          </xdr:txBody>
        </xdr:sp>
      </mc:Fallback>
    </mc:AlternateContent>
    <xdr:clientData/>
  </xdr:twoCellAnchor>
  <xdr:twoCellAnchor editAs="absolute">
    <xdr:from>
      <xdr:col>3</xdr:col>
      <xdr:colOff>2750820</xdr:colOff>
      <xdr:row>2</xdr:row>
      <xdr:rowOff>38100</xdr:rowOff>
    </xdr:from>
    <xdr:to>
      <xdr:col>5</xdr:col>
      <xdr:colOff>388620</xdr:colOff>
      <xdr:row>12</xdr:row>
      <xdr:rowOff>147828</xdr:rowOff>
    </xdr:to>
    <mc:AlternateContent xmlns:mc="http://schemas.openxmlformats.org/markup-compatibility/2006" xmlns:sle15="http://schemas.microsoft.com/office/drawing/2012/slicer">
      <mc:Choice Requires="sle15">
        <xdr:graphicFrame macro="">
          <xdr:nvGraphicFramePr>
            <xdr:cNvPr id="3" name="Assigned To"/>
            <xdr:cNvGraphicFramePr/>
          </xdr:nvGraphicFramePr>
          <xdr:xfrm>
            <a:off x="0" y="0"/>
            <a:ext cx="0" cy="0"/>
          </xdr:xfrm>
          <a:graphic>
            <a:graphicData uri="http://schemas.microsoft.com/office/drawing/2010/slicer">
              <sle:slicer xmlns:sle="http://schemas.microsoft.com/office/drawing/2010/slicer" name="Assigned To"/>
            </a:graphicData>
          </a:graphic>
        </xdr:graphicFrame>
      </mc:Choice>
      <mc:Fallback xmlns="">
        <xdr:sp macro="" textlink="">
          <xdr:nvSpPr>
            <xdr:cNvPr id="0" name=""/>
            <xdr:cNvSpPr>
              <a:spLocks noTextEdit="1"/>
            </xdr:cNvSpPr>
          </xdr:nvSpPr>
          <xdr:spPr>
            <a:xfrm>
              <a:off x="3810000" y="342900"/>
              <a:ext cx="1828800" cy="1938528"/>
            </a:xfrm>
            <a:prstGeom prst="rect">
              <a:avLst/>
            </a:prstGeom>
            <a:solidFill>
              <a:prstClr val="white"/>
            </a:solidFill>
            <a:ln w="1">
              <a:solidFill>
                <a:prstClr val="green"/>
              </a:solidFill>
            </a:ln>
          </xdr:spPr>
          <xdr:txBody>
            <a:bodyPr vertOverflow="clip" horzOverflow="clip"/>
            <a:lstStyle/>
            <a:p>
              <a:r>
                <a:rPr lang="en-CA" sz="1100"/>
                <a:t>This shape represents a table slicer. Table slicers are supported in Excel 2013 or later.
If the shape was modified in an earlier version of Excel, or if the workbook was saved in Excel 2007 or earlier, the slicer can't be used.</a:t>
              </a:r>
            </a:p>
          </xdr:txBody>
        </xdr:sp>
      </mc:Fallback>
    </mc:AlternateContent>
    <xdr:clientData/>
  </xdr:twoCellAnchor>
  <xdr:twoCellAnchor editAs="absolute">
    <xdr:from>
      <xdr:col>3</xdr:col>
      <xdr:colOff>899160</xdr:colOff>
      <xdr:row>2</xdr:row>
      <xdr:rowOff>38101</xdr:rowOff>
    </xdr:from>
    <xdr:to>
      <xdr:col>3</xdr:col>
      <xdr:colOff>2727960</xdr:colOff>
      <xdr:row>12</xdr:row>
      <xdr:rowOff>147829</xdr:rowOff>
    </xdr:to>
    <mc:AlternateContent xmlns:mc="http://schemas.openxmlformats.org/markup-compatibility/2006" xmlns:sle15="http://schemas.microsoft.com/office/drawing/2012/slicer">
      <mc:Choice Requires="sle15">
        <xdr:graphicFrame macro="">
          <xdr:nvGraphicFramePr>
            <xdr:cNvPr id="7" name="Status"/>
            <xdr:cNvGraphicFramePr/>
          </xdr:nvGraphicFramePr>
          <xdr:xfrm>
            <a:off x="0" y="0"/>
            <a:ext cx="0" cy="0"/>
          </xdr:xfrm>
          <a:graphic>
            <a:graphicData uri="http://schemas.microsoft.com/office/drawing/2010/slicer">
              <sle:slicer xmlns:sle="http://schemas.microsoft.com/office/drawing/2010/slicer" name="Status"/>
            </a:graphicData>
          </a:graphic>
        </xdr:graphicFrame>
      </mc:Choice>
      <mc:Fallback xmlns="">
        <xdr:sp macro="" textlink="">
          <xdr:nvSpPr>
            <xdr:cNvPr id="0" name=""/>
            <xdr:cNvSpPr>
              <a:spLocks noTextEdit="1"/>
            </xdr:cNvSpPr>
          </xdr:nvSpPr>
          <xdr:spPr>
            <a:xfrm>
              <a:off x="1958340" y="342901"/>
              <a:ext cx="1828800" cy="1938528"/>
            </a:xfrm>
            <a:prstGeom prst="rect">
              <a:avLst/>
            </a:prstGeom>
            <a:solidFill>
              <a:prstClr val="white"/>
            </a:solidFill>
            <a:ln w="1">
              <a:solidFill>
                <a:prstClr val="green"/>
              </a:solidFill>
            </a:ln>
          </xdr:spPr>
          <xdr:txBody>
            <a:bodyPr vertOverflow="clip" horzOverflow="clip"/>
            <a:lstStyle/>
            <a:p>
              <a:r>
                <a:rPr lang="en-CA" sz="1100"/>
                <a:t>This shape represents a table slicer. Table slicers are supported in Excel 2013 or later.
If the shape was modified in an earlier version of Excel, or if the workbook was saved in Excel 2007 or earlier, the slicer can't be used.</a:t>
              </a:r>
            </a:p>
          </xdr:txBody>
        </xdr:sp>
      </mc:Fallback>
    </mc:AlternateContent>
    <xdr:clientData/>
  </xdr:twoCellAnchor>
  <xdr:twoCellAnchor>
    <xdr:from>
      <xdr:col>5</xdr:col>
      <xdr:colOff>411480</xdr:colOff>
      <xdr:row>2</xdr:row>
      <xdr:rowOff>34290</xdr:rowOff>
    </xdr:from>
    <xdr:to>
      <xdr:col>10</xdr:col>
      <xdr:colOff>845820</xdr:colOff>
      <xdr:row>12</xdr:row>
      <xdr:rowOff>144018</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tory_ID" sourceName="Story ID">
  <extLst>
    <x:ext xmlns:x15="http://schemas.microsoft.com/office/spreadsheetml/2010/11/main" uri="{2F2917AC-EB37-4324-AD4E-5DD8C200BD13}">
      <x15:tableSlicerCache tableId="2" column="2"/>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Assigned_To" sourceName="Assigned To">
  <extLst>
    <x:ext xmlns:x15="http://schemas.microsoft.com/office/spreadsheetml/2010/11/main" uri="{2F2917AC-EB37-4324-AD4E-5DD8C200BD13}">
      <x15:tableSlicerCache tableId="2" column="4"/>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Status" sourceName="Status">
  <extLst>
    <x:ext xmlns:x15="http://schemas.microsoft.com/office/spreadsheetml/2010/11/main" uri="{2F2917AC-EB37-4324-AD4E-5DD8C200BD13}">
      <x15:tableSlicerCache tableId="2" column="5"/>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tory ID" cache="Slicer_Story_ID" caption="Story ID" rowHeight="234950"/>
  <slicer name="Assigned To" cache="Slicer_Assigned_To" caption="Assigned To" rowHeight="234950"/>
  <slicer name="Status" cache="Slicer_Status" caption="Status" rowHeight="234950"/>
</slicers>
</file>

<file path=xl/tables/table1.xml><?xml version="1.0" encoding="utf-8"?>
<table xmlns="http://schemas.openxmlformats.org/spreadsheetml/2006/main" id="3" name="Table3" displayName="Table3" ref="B4:E10" totalsRowShown="0">
  <autoFilter ref="B4:E10"/>
  <tableColumns count="4">
    <tableColumn id="1" name="Version" dataDxfId="34"/>
    <tableColumn id="2" name="Notes" dataDxfId="33"/>
    <tableColumn id="3" name="Modified By"/>
    <tableColumn id="4" name="Date" dataDxfId="32"/>
  </tableColumns>
  <tableStyleInfo name="TableStyleMedium13" showFirstColumn="0" showLastColumn="0" showRowStripes="1" showColumnStripes="0"/>
</table>
</file>

<file path=xl/tables/table2.xml><?xml version="1.0" encoding="utf-8"?>
<table xmlns="http://schemas.openxmlformats.org/spreadsheetml/2006/main" id="2" name="Initial" displayName="Initial" ref="B15:P31" totalsRowCount="1" headerRowDxfId="31" dataDxfId="30">
  <autoFilter ref="B15:P30"/>
  <tableColumns count="15">
    <tableColumn id="1" name="ID" dataDxfId="29" totalsRowDxfId="14"/>
    <tableColumn id="2" name="Story ID" dataDxfId="28" totalsRowDxfId="13"/>
    <tableColumn id="3" name="Task Description" dataDxfId="27" totalsRowDxfId="12"/>
    <tableColumn id="4" name="Assigned To" dataDxfId="26" totalsRowDxfId="11"/>
    <tableColumn id="5" name="Status" totalsRowLabel="WORK REMAINING: " dataDxfId="25" totalsRowDxfId="10">
      <calculatedColumnFormula>IF(Initial[[#This Row],[Estimate]]=Initial[[#This Row],[Remaining]],"Not Started",IF(Initial[Remaining]=0,"Complete","In Progress"))</calculatedColumnFormula>
    </tableColumn>
    <tableColumn id="6" name="Estimate" totalsRowFunction="sum" dataDxfId="24" totalsRowDxfId="9"/>
    <tableColumn id="9" name="2016-01-25" totalsRowFunction="custom" dataDxfId="23" totalsRowDxfId="8">
      <totalsRowFormula>IF(COUNTA(Initial[2016-01-25])&gt;0,Initial[[#Totals],[Estimate]]-SUBTOTAL(109,Initial[2016-01-25]),NA())</totalsRowFormula>
    </tableColumn>
    <tableColumn id="10" name="2016-01-26" totalsRowFunction="custom" dataDxfId="22" totalsRowDxfId="7">
      <totalsRowFormula>IF(COUNTA(Initial[2016-01-26])&gt;0,Initial[[#Totals],[2016-01-25]]-SUBTOTAL(109,Initial[2016-01-26]),NA())</totalsRowFormula>
    </tableColumn>
    <tableColumn id="11" name="2016-01-27" totalsRowFunction="custom" dataDxfId="21" totalsRowDxfId="6">
      <totalsRowFormula>IF(COUNTA(Initial[2016-01-27])&gt;0,Initial[[#Totals],[2016-01-26]]-SUBTOTAL(109,Initial[2016-01-27]),NA())</totalsRowFormula>
    </tableColumn>
    <tableColumn id="12" name="2016-01-28" totalsRowFunction="custom" dataDxfId="20" totalsRowDxfId="5">
      <totalsRowFormula>IF(COUNTA(Initial[2016-01-28])&gt;0,Initial[[#Totals],[2016-01-27]]-SUBTOTAL(109,Initial[2016-01-28]),NA())</totalsRowFormula>
    </tableColumn>
    <tableColumn id="13" name="2016-01-29" totalsRowFunction="custom" dataDxfId="19" totalsRowDxfId="4">
      <totalsRowFormula>IF(COUNTA(Initial[2016-01-29])&gt;0,Initial[[#Totals],[2016-01-28]]-SUBTOTAL(109,Initial[2016-01-29]),NA())</totalsRowFormula>
    </tableColumn>
    <tableColumn id="14" name="2016-01-30" totalsRowFunction="custom" dataDxfId="18" totalsRowDxfId="3">
      <totalsRowFormula>IF(COUNTA(Initial[2016-01-30])&gt;0,Initial[[#Totals],[2016-01-29]]-SUBTOTAL(109,Initial[2016-01-30]),NA())</totalsRowFormula>
    </tableColumn>
    <tableColumn id="16" name="2016-01-31" totalsRowFunction="custom" dataDxfId="17" totalsRowDxfId="2">
      <totalsRowFormula>IF(COUNTA(Initial[2016-01-31])&gt;0,Initial[[#Totals],[2016-01-30]]-SUBTOTAL(109,Initial[2016-01-31]),NA())</totalsRowFormula>
    </tableColumn>
    <tableColumn id="15" name="2016-02-01" totalsRowFunction="custom" dataDxfId="16" totalsRowDxfId="1">
      <totalsRowFormula>IF(COUNTA(Initial[2016-02-01])&gt;0,Initial[[#Totals],[2016-01-31]]-SUBTOTAL(109,Initial[2016-02-01]),NA())</totalsRowFormula>
    </tableColumn>
    <tableColumn id="8" name="Remaining" totalsRowFunction="sum" dataDxfId="15" totalsRowDxfId="0">
      <calculatedColumnFormula>Initial[[#This Row],[Estimate]]-SUM(Initial[[#This Row],[2016-01-25]:[2016-02-01]])</calculatedColumnFormula>
    </tableColumn>
  </tableColumns>
  <tableStyleInfo name="TableStyleMedium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12"/>
  <sheetViews>
    <sheetView workbookViewId="0">
      <selection activeCell="C21" sqref="C21"/>
    </sheetView>
  </sheetViews>
  <sheetFormatPr defaultRowHeight="15" x14ac:dyDescent="0.25"/>
  <cols>
    <col min="1" max="1" width="1.140625" customWidth="1"/>
    <col min="2" max="2" width="9.28515625" style="2" customWidth="1"/>
    <col min="3" max="3" width="44.28515625" style="1" customWidth="1"/>
    <col min="4" max="4" width="15.7109375" customWidth="1"/>
    <col min="5" max="5" width="13.28515625" style="3" customWidth="1"/>
  </cols>
  <sheetData>
    <row r="1" spans="2:5" ht="6" customHeight="1" x14ac:dyDescent="0.25"/>
    <row r="2" spans="2:5" ht="18.75" x14ac:dyDescent="0.3">
      <c r="B2" s="4" t="s">
        <v>9</v>
      </c>
    </row>
    <row r="4" spans="2:5" x14ac:dyDescent="0.25">
      <c r="B4" s="7" t="s">
        <v>0</v>
      </c>
      <c r="C4" s="8" t="s">
        <v>1</v>
      </c>
      <c r="D4" s="9" t="s">
        <v>2</v>
      </c>
      <c r="E4" s="10" t="s">
        <v>3</v>
      </c>
    </row>
    <row r="5" spans="2:5" x14ac:dyDescent="0.25">
      <c r="B5" s="11">
        <v>1</v>
      </c>
      <c r="C5" s="12" t="s">
        <v>5</v>
      </c>
      <c r="D5" s="13" t="s">
        <v>4</v>
      </c>
      <c r="E5" s="14">
        <v>42078</v>
      </c>
    </row>
    <row r="6" spans="2:5" x14ac:dyDescent="0.25">
      <c r="B6" s="11">
        <v>1.1000000000000001</v>
      </c>
      <c r="C6" s="12" t="s">
        <v>10</v>
      </c>
      <c r="D6" s="13" t="s">
        <v>6</v>
      </c>
      <c r="E6" s="14">
        <v>42083</v>
      </c>
    </row>
    <row r="7" spans="2:5" x14ac:dyDescent="0.25">
      <c r="B7" s="11">
        <v>1.2</v>
      </c>
      <c r="C7" s="12" t="s">
        <v>11</v>
      </c>
      <c r="D7" s="13" t="s">
        <v>12</v>
      </c>
      <c r="E7" s="14">
        <v>42084</v>
      </c>
    </row>
    <row r="8" spans="2:5" x14ac:dyDescent="0.25">
      <c r="B8" s="11">
        <v>1.3</v>
      </c>
      <c r="C8" s="12" t="s">
        <v>11</v>
      </c>
      <c r="D8" s="13" t="s">
        <v>13</v>
      </c>
      <c r="E8" s="14">
        <v>42084</v>
      </c>
    </row>
    <row r="9" spans="2:5" x14ac:dyDescent="0.25">
      <c r="B9" s="11"/>
      <c r="C9" s="12"/>
      <c r="D9" s="13"/>
      <c r="E9" s="14"/>
    </row>
    <row r="10" spans="2:5" x14ac:dyDescent="0.25">
      <c r="B10" s="11"/>
      <c r="C10" s="12"/>
      <c r="D10" s="13"/>
      <c r="E10" s="14"/>
    </row>
    <row r="11" spans="2:5" x14ac:dyDescent="0.25">
      <c r="B11" s="11"/>
      <c r="C11" s="12"/>
      <c r="D11" s="13"/>
      <c r="E11" s="14"/>
    </row>
    <row r="12" spans="2:5" x14ac:dyDescent="0.25">
      <c r="B12" s="11"/>
      <c r="C12" s="12"/>
      <c r="D12" s="13"/>
      <c r="E12" s="14"/>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W33"/>
  <sheetViews>
    <sheetView tabSelected="1" zoomScaleNormal="100" workbookViewId="0">
      <selection activeCell="D20" sqref="D20"/>
    </sheetView>
  </sheetViews>
  <sheetFormatPr defaultRowHeight="15" x14ac:dyDescent="0.25"/>
  <cols>
    <col min="1" max="1" width="1.140625" customWidth="1"/>
    <col min="2" max="2" width="4.7109375" customWidth="1"/>
    <col min="3" max="3" width="9.7109375" customWidth="1"/>
    <col min="4" max="4" width="48.140625" style="1" customWidth="1"/>
    <col min="5" max="5" width="13" customWidth="1"/>
    <col min="6" max="6" width="11.42578125" customWidth="1"/>
    <col min="7" max="7" width="10.5703125" customWidth="1"/>
    <col min="8" max="15" width="12.7109375" customWidth="1"/>
    <col min="16" max="16" width="12" style="5" customWidth="1"/>
    <col min="17" max="19" width="7.42578125" customWidth="1"/>
    <col min="20" max="20" width="10.7109375" customWidth="1"/>
    <col min="21" max="21" width="3" customWidth="1"/>
    <col min="22" max="22" width="10.7109375" bestFit="1" customWidth="1"/>
  </cols>
  <sheetData>
    <row r="1" spans="2:16" ht="6" customHeight="1" x14ac:dyDescent="0.25"/>
    <row r="2" spans="2:16" ht="18.75" x14ac:dyDescent="0.3">
      <c r="B2" s="19" t="s">
        <v>19</v>
      </c>
      <c r="C2" s="19"/>
      <c r="D2" s="19"/>
      <c r="E2" s="19"/>
      <c r="F2" s="19"/>
      <c r="G2" s="19"/>
      <c r="H2" s="19"/>
      <c r="I2" s="19"/>
      <c r="J2" s="19"/>
      <c r="K2" s="19"/>
      <c r="L2" s="19"/>
      <c r="M2" s="19"/>
      <c r="N2" s="19"/>
      <c r="O2" s="19"/>
      <c r="P2" s="19"/>
    </row>
    <row r="14" spans="2:16" s="29" customFormat="1" hidden="1" x14ac:dyDescent="0.25">
      <c r="D14" s="30"/>
      <c r="F14" s="31" t="s">
        <v>21</v>
      </c>
      <c r="G14" s="31">
        <f>Initial[[#Totals],[Estimate]]</f>
        <v>44</v>
      </c>
      <c r="H14" s="31">
        <f>G14-($G$14/(COUNTA(Initial[[#Headers],[Estimate]:[2016-02-01]])-1))</f>
        <v>38.5</v>
      </c>
      <c r="I14" s="31">
        <f>H14-($G$14/(COUNTA(Initial[[#Headers],[Estimate]:[2016-02-01]])-1))</f>
        <v>33</v>
      </c>
      <c r="J14" s="31">
        <f>I14-($G$14/(COUNTA(Initial[[#Headers],[Estimate]:[2016-02-01]])-1))</f>
        <v>27.5</v>
      </c>
      <c r="K14" s="31">
        <f>J14-($G$14/(COUNTA(Initial[[#Headers],[Estimate]:[2016-02-01]])-1))</f>
        <v>22</v>
      </c>
      <c r="L14" s="31">
        <f>K14-($G$14/(COUNTA(Initial[[#Headers],[Estimate]:[2016-02-01]])-1))</f>
        <v>16.5</v>
      </c>
      <c r="M14" s="31">
        <f>L14-($G$14/(COUNTA(Initial[[#Headers],[Estimate]:[2016-02-01]])-1))</f>
        <v>11</v>
      </c>
      <c r="N14" s="31">
        <f>M14-($G$14/(COUNTA(Initial[[#Headers],[Estimate]:[2016-02-01]])-1))</f>
        <v>5.5</v>
      </c>
      <c r="O14" s="31">
        <f>N14-($G$14/(COUNTA(Initial[[#Headers],[Estimate]:[2016-02-01]])-1))</f>
        <v>0</v>
      </c>
    </row>
    <row r="15" spans="2:16" s="6" customFormat="1" x14ac:dyDescent="0.25">
      <c r="B15" s="9" t="s">
        <v>7</v>
      </c>
      <c r="C15" s="9" t="s">
        <v>14</v>
      </c>
      <c r="D15" s="8" t="s">
        <v>15</v>
      </c>
      <c r="E15" s="9" t="s">
        <v>16</v>
      </c>
      <c r="F15" s="9" t="s">
        <v>8</v>
      </c>
      <c r="G15" s="9" t="s">
        <v>17</v>
      </c>
      <c r="H15" s="10" t="s">
        <v>25</v>
      </c>
      <c r="I15" s="10" t="s">
        <v>26</v>
      </c>
      <c r="J15" s="10" t="s">
        <v>34</v>
      </c>
      <c r="K15" s="10" t="s">
        <v>35</v>
      </c>
      <c r="L15" s="10" t="s">
        <v>36</v>
      </c>
      <c r="M15" s="10" t="s">
        <v>37</v>
      </c>
      <c r="N15" s="10" t="s">
        <v>38</v>
      </c>
      <c r="O15" s="10" t="s">
        <v>39</v>
      </c>
      <c r="P15" s="17" t="s">
        <v>18</v>
      </c>
    </row>
    <row r="16" spans="2:16" ht="30" x14ac:dyDescent="0.25">
      <c r="B16" s="15">
        <v>1</v>
      </c>
      <c r="C16" s="15">
        <v>1</v>
      </c>
      <c r="D16" s="16" t="s">
        <v>22</v>
      </c>
      <c r="E16" s="15" t="s">
        <v>23</v>
      </c>
      <c r="F16" s="15" t="str">
        <f>IF(Initial[[#This Row],[Estimate]]=Initial[[#This Row],[Remaining]],"Not Started",IF(Initial[Remaining]=0,"Complete","In Progress"))</f>
        <v>Complete</v>
      </c>
      <c r="G16" s="15">
        <v>2</v>
      </c>
      <c r="H16" s="15">
        <v>2</v>
      </c>
      <c r="I16" s="15">
        <v>0</v>
      </c>
      <c r="J16" s="15">
        <v>0</v>
      </c>
      <c r="K16" s="15">
        <v>0</v>
      </c>
      <c r="L16" s="15">
        <v>0</v>
      </c>
      <c r="M16" s="15">
        <v>0</v>
      </c>
      <c r="N16" s="15">
        <v>0</v>
      </c>
      <c r="O16" s="15">
        <v>0</v>
      </c>
      <c r="P16" s="18">
        <f>Initial[[#This Row],[Estimate]]-SUM(Initial[[#This Row],[2016-01-25]:[2016-02-01]])</f>
        <v>0</v>
      </c>
    </row>
    <row r="17" spans="2:16" x14ac:dyDescent="0.25">
      <c r="B17" s="15">
        <v>2</v>
      </c>
      <c r="C17" s="15">
        <v>1</v>
      </c>
      <c r="D17" s="16" t="s">
        <v>24</v>
      </c>
      <c r="E17" s="15" t="s">
        <v>23</v>
      </c>
      <c r="F17" s="15" t="str">
        <f>IF(Initial[[#This Row],[Estimate]]=Initial[[#This Row],[Remaining]],"Not Started",IF(Initial[Remaining]=0,"Complete","In Progress"))</f>
        <v>Complete</v>
      </c>
      <c r="G17" s="15">
        <v>1</v>
      </c>
      <c r="H17" s="15">
        <v>1</v>
      </c>
      <c r="I17" s="15">
        <v>0</v>
      </c>
      <c r="J17" s="15">
        <v>0</v>
      </c>
      <c r="K17" s="15">
        <v>0</v>
      </c>
      <c r="L17" s="15">
        <v>0</v>
      </c>
      <c r="M17" s="15">
        <v>0</v>
      </c>
      <c r="N17" s="15">
        <v>0</v>
      </c>
      <c r="O17" s="15">
        <v>0</v>
      </c>
      <c r="P17" s="18">
        <f>Initial[[#This Row],[Estimate]]-SUM(Initial[[#This Row],[2016-01-25]:[2016-02-01]])</f>
        <v>0</v>
      </c>
    </row>
    <row r="18" spans="2:16" x14ac:dyDescent="0.25">
      <c r="B18" s="15">
        <v>3</v>
      </c>
      <c r="C18" s="15">
        <v>2</v>
      </c>
      <c r="D18" s="16" t="s">
        <v>27</v>
      </c>
      <c r="E18" s="15" t="s">
        <v>28</v>
      </c>
      <c r="F18" s="15" t="str">
        <f>IF(Initial[[#This Row],[Estimate]]=Initial[[#This Row],[Remaining]],"Not Started",IF(Initial[Remaining]=0,"Complete","In Progress"))</f>
        <v>Not Started</v>
      </c>
      <c r="G18" s="15">
        <v>16</v>
      </c>
      <c r="H18" s="15">
        <v>0</v>
      </c>
      <c r="I18" s="15"/>
      <c r="J18" s="15"/>
      <c r="K18" s="15"/>
      <c r="L18" s="15"/>
      <c r="M18" s="15"/>
      <c r="N18" s="15"/>
      <c r="O18" s="15"/>
      <c r="P18" s="18">
        <f>Initial[[#This Row],[Estimate]]-SUM(Initial[[#This Row],[2016-01-25]:[2016-02-01]])</f>
        <v>16</v>
      </c>
    </row>
    <row r="19" spans="2:16" x14ac:dyDescent="0.25">
      <c r="B19" s="15">
        <v>4</v>
      </c>
      <c r="C19" s="15">
        <v>2</v>
      </c>
      <c r="D19" s="16" t="s">
        <v>33</v>
      </c>
      <c r="E19" s="15" t="s">
        <v>28</v>
      </c>
      <c r="F19" s="15" t="str">
        <f>IF(Initial[[#This Row],[Estimate]]=Initial[[#This Row],[Remaining]],"Not Started",IF(Initial[Remaining]=0,"Complete","In Progress"))</f>
        <v>Not Started</v>
      </c>
      <c r="G19" s="15">
        <v>16</v>
      </c>
      <c r="H19" s="15">
        <v>0</v>
      </c>
      <c r="I19" s="15"/>
      <c r="J19" s="15"/>
      <c r="K19" s="15"/>
      <c r="L19" s="15"/>
      <c r="M19" s="15"/>
      <c r="N19" s="15"/>
      <c r="O19" s="15"/>
      <c r="P19" s="18">
        <f>Initial[[#This Row],[Estimate]]-SUM(Initial[[#This Row],[2016-01-25]:[2016-02-01]])</f>
        <v>16</v>
      </c>
    </row>
    <row r="20" spans="2:16" x14ac:dyDescent="0.25">
      <c r="B20" s="15">
        <v>5</v>
      </c>
      <c r="C20" s="15">
        <v>6</v>
      </c>
      <c r="D20" s="16" t="s">
        <v>31</v>
      </c>
      <c r="E20" s="15" t="s">
        <v>32</v>
      </c>
      <c r="F20" s="15" t="str">
        <f>IF(Initial[[#This Row],[Estimate]]=Initial[[#This Row],[Remaining]],"Not Started",IF(Initial[Remaining]=0,"Complete","In Progress"))</f>
        <v>Not Started</v>
      </c>
      <c r="G20" s="15">
        <v>4</v>
      </c>
      <c r="H20" s="15">
        <v>0</v>
      </c>
      <c r="I20" s="15"/>
      <c r="J20" s="15"/>
      <c r="K20" s="15"/>
      <c r="L20" s="15"/>
      <c r="M20" s="15"/>
      <c r="N20" s="15"/>
      <c r="O20" s="15"/>
      <c r="P20" s="18">
        <f>Initial[[#This Row],[Estimate]]-SUM(Initial[[#This Row],[2016-01-25]:[2016-02-01]])</f>
        <v>4</v>
      </c>
    </row>
    <row r="21" spans="2:16" x14ac:dyDescent="0.25">
      <c r="B21" s="15">
        <v>6</v>
      </c>
      <c r="C21" s="15">
        <v>6</v>
      </c>
      <c r="D21" s="16" t="s">
        <v>30</v>
      </c>
      <c r="E21" s="15" t="s">
        <v>29</v>
      </c>
      <c r="F21" s="15" t="str">
        <f>IF(Initial[[#This Row],[Estimate]]=Initial[[#This Row],[Remaining]],"Not Started",IF(Initial[Remaining]=0,"Complete","In Progress"))</f>
        <v>Not Started</v>
      </c>
      <c r="G21" s="15">
        <v>5</v>
      </c>
      <c r="H21" s="15">
        <v>0</v>
      </c>
      <c r="I21" s="15"/>
      <c r="J21" s="15"/>
      <c r="K21" s="15"/>
      <c r="L21" s="15"/>
      <c r="M21" s="15"/>
      <c r="N21" s="15"/>
      <c r="O21" s="15"/>
      <c r="P21" s="18">
        <f>Initial[[#This Row],[Estimate]]-SUM(Initial[[#This Row],[2016-01-25]:[2016-02-01]])</f>
        <v>5</v>
      </c>
    </row>
    <row r="22" spans="2:16" x14ac:dyDescent="0.25">
      <c r="B22" s="15">
        <v>7</v>
      </c>
      <c r="C22" s="15"/>
      <c r="D22" s="16"/>
      <c r="E22" s="15"/>
      <c r="F22" s="15" t="str">
        <f>IF(Initial[[#This Row],[Estimate]]=Initial[[#This Row],[Remaining]],"Not Started",IF(Initial[Remaining]=0,"Complete","In Progress"))</f>
        <v>Not Started</v>
      </c>
      <c r="G22" s="15"/>
      <c r="H22" s="15"/>
      <c r="I22" s="15"/>
      <c r="J22" s="15"/>
      <c r="K22" s="15"/>
      <c r="L22" s="15"/>
      <c r="M22" s="15"/>
      <c r="N22" s="15"/>
      <c r="O22" s="15"/>
      <c r="P22" s="18">
        <f>Initial[[#This Row],[Estimate]]-SUM(Initial[[#This Row],[2016-01-25]:[2016-02-01]])</f>
        <v>0</v>
      </c>
    </row>
    <row r="23" spans="2:16" x14ac:dyDescent="0.25">
      <c r="B23" s="15">
        <v>8</v>
      </c>
      <c r="C23" s="15"/>
      <c r="D23" s="16"/>
      <c r="E23" s="15"/>
      <c r="F23" s="15" t="str">
        <f>IF(Initial[[#This Row],[Estimate]]=Initial[[#This Row],[Remaining]],"Not Started",IF(Initial[Remaining]=0,"Complete","In Progress"))</f>
        <v>Not Started</v>
      </c>
      <c r="G23" s="15"/>
      <c r="H23" s="15"/>
      <c r="I23" s="15"/>
      <c r="J23" s="15"/>
      <c r="K23" s="15"/>
      <c r="L23" s="15"/>
      <c r="M23" s="15"/>
      <c r="N23" s="15"/>
      <c r="O23" s="15"/>
      <c r="P23" s="18">
        <f>Initial[[#This Row],[Estimate]]-SUM(Initial[[#This Row],[2016-01-25]:[2016-02-01]])</f>
        <v>0</v>
      </c>
    </row>
    <row r="24" spans="2:16" x14ac:dyDescent="0.25">
      <c r="B24" s="15">
        <v>9</v>
      </c>
      <c r="C24" s="15"/>
      <c r="D24" s="16"/>
      <c r="E24" s="15"/>
      <c r="F24" s="15" t="str">
        <f>IF(Initial[[#This Row],[Estimate]]=Initial[[#This Row],[Remaining]],"Not Started",IF(Initial[Remaining]=0,"Complete","In Progress"))</f>
        <v>Not Started</v>
      </c>
      <c r="G24" s="15"/>
      <c r="H24" s="15"/>
      <c r="I24" s="15"/>
      <c r="J24" s="15"/>
      <c r="K24" s="15"/>
      <c r="L24" s="15"/>
      <c r="M24" s="15"/>
      <c r="N24" s="15"/>
      <c r="O24" s="15"/>
      <c r="P24" s="18">
        <f>Initial[[#This Row],[Estimate]]-SUM(Initial[[#This Row],[2016-01-25]:[2016-02-01]])</f>
        <v>0</v>
      </c>
    </row>
    <row r="25" spans="2:16" x14ac:dyDescent="0.25">
      <c r="B25" s="15">
        <v>10</v>
      </c>
      <c r="C25" s="15"/>
      <c r="D25" s="16"/>
      <c r="E25" s="15"/>
      <c r="F25" s="15" t="str">
        <f>IF(Initial[[#This Row],[Estimate]]=Initial[[#This Row],[Remaining]],"Not Started",IF(Initial[Remaining]=0,"Complete","In Progress"))</f>
        <v>Not Started</v>
      </c>
      <c r="G25" s="15"/>
      <c r="H25" s="15"/>
      <c r="I25" s="15"/>
      <c r="J25" s="15"/>
      <c r="K25" s="15"/>
      <c r="L25" s="15"/>
      <c r="M25" s="15"/>
      <c r="N25" s="15"/>
      <c r="O25" s="15"/>
      <c r="P25" s="18">
        <f>Initial[[#This Row],[Estimate]]-SUM(Initial[[#This Row],[2016-01-25]:[2016-02-01]])</f>
        <v>0</v>
      </c>
    </row>
    <row r="26" spans="2:16" x14ac:dyDescent="0.25">
      <c r="B26" s="15">
        <v>11</v>
      </c>
      <c r="C26" s="15"/>
      <c r="D26" s="16"/>
      <c r="E26" s="15"/>
      <c r="F26" s="15" t="str">
        <f>IF(Initial[[#This Row],[Estimate]]=Initial[[#This Row],[Remaining]],"Not Started",IF(Initial[Remaining]=0,"Complete","In Progress"))</f>
        <v>Not Started</v>
      </c>
      <c r="G26" s="15"/>
      <c r="H26" s="15"/>
      <c r="I26" s="15"/>
      <c r="J26" s="15"/>
      <c r="K26" s="15"/>
      <c r="L26" s="15"/>
      <c r="M26" s="15"/>
      <c r="N26" s="15"/>
      <c r="O26" s="15"/>
      <c r="P26" s="18">
        <f>Initial[[#This Row],[Estimate]]-SUM(Initial[[#This Row],[2016-01-25]:[2016-02-01]])</f>
        <v>0</v>
      </c>
    </row>
    <row r="27" spans="2:16" x14ac:dyDescent="0.25">
      <c r="B27" s="15">
        <v>12</v>
      </c>
      <c r="C27" s="15"/>
      <c r="D27" s="16"/>
      <c r="E27" s="15"/>
      <c r="F27" s="15" t="str">
        <f>IF(Initial[[#This Row],[Estimate]]=Initial[[#This Row],[Remaining]],"Not Started",IF(Initial[Remaining]=0,"Complete","In Progress"))</f>
        <v>Not Started</v>
      </c>
      <c r="G27" s="15"/>
      <c r="H27" s="15"/>
      <c r="I27" s="15"/>
      <c r="J27" s="15"/>
      <c r="K27" s="15"/>
      <c r="L27" s="15"/>
      <c r="M27" s="15"/>
      <c r="N27" s="15"/>
      <c r="O27" s="15"/>
      <c r="P27" s="18">
        <f>Initial[[#This Row],[Estimate]]-SUM(Initial[[#This Row],[2016-01-25]:[2016-02-01]])</f>
        <v>0</v>
      </c>
    </row>
    <row r="28" spans="2:16" x14ac:dyDescent="0.25">
      <c r="B28" s="15">
        <v>13</v>
      </c>
      <c r="C28" s="15"/>
      <c r="D28" s="16"/>
      <c r="E28" s="15"/>
      <c r="F28" s="15" t="str">
        <f>IF(Initial[[#This Row],[Estimate]]=Initial[[#This Row],[Remaining]],"Not Started",IF(Initial[Remaining]=0,"Complete","In Progress"))</f>
        <v>Not Started</v>
      </c>
      <c r="G28" s="15"/>
      <c r="H28" s="15"/>
      <c r="I28" s="15"/>
      <c r="J28" s="15"/>
      <c r="K28" s="15"/>
      <c r="L28" s="15"/>
      <c r="M28" s="15"/>
      <c r="N28" s="15"/>
      <c r="O28" s="15"/>
      <c r="P28" s="18">
        <f>Initial[[#This Row],[Estimate]]-SUM(Initial[[#This Row],[2016-01-25]:[2016-02-01]])</f>
        <v>0</v>
      </c>
    </row>
    <row r="29" spans="2:16" x14ac:dyDescent="0.25">
      <c r="B29" s="15">
        <v>14</v>
      </c>
      <c r="C29" s="15"/>
      <c r="D29" s="16"/>
      <c r="E29" s="15"/>
      <c r="F29" s="15" t="str">
        <f>IF(Initial[[#This Row],[Estimate]]=Initial[[#This Row],[Remaining]],"Not Started",IF(Initial[Remaining]=0,"Complete","In Progress"))</f>
        <v>Not Started</v>
      </c>
      <c r="G29" s="15"/>
      <c r="H29" s="15"/>
      <c r="I29" s="15"/>
      <c r="J29" s="15"/>
      <c r="K29" s="15"/>
      <c r="L29" s="15"/>
      <c r="M29" s="15"/>
      <c r="N29" s="15"/>
      <c r="O29" s="15"/>
      <c r="P29" s="18">
        <f>Initial[[#This Row],[Estimate]]-SUM(Initial[[#This Row],[2016-01-25]:[2016-02-01]])</f>
        <v>0</v>
      </c>
    </row>
    <row r="30" spans="2:16" x14ac:dyDescent="0.25">
      <c r="B30" s="15">
        <v>15</v>
      </c>
      <c r="C30" s="15"/>
      <c r="D30" s="16"/>
      <c r="E30" s="15"/>
      <c r="F30" s="15" t="str">
        <f>IF(Initial[[#This Row],[Estimate]]=Initial[[#This Row],[Remaining]],"Not Started",IF(Initial[Remaining]=0,"Complete","In Progress"))</f>
        <v>Not Started</v>
      </c>
      <c r="G30" s="15"/>
      <c r="H30" s="15"/>
      <c r="I30" s="15"/>
      <c r="J30" s="15"/>
      <c r="K30" s="15"/>
      <c r="L30" s="15"/>
      <c r="M30" s="15"/>
      <c r="N30" s="15"/>
      <c r="O30" s="15"/>
      <c r="P30" s="18">
        <f>Initial[[#This Row],[Estimate]]-SUM(Initial[[#This Row],[2016-01-25]:[2016-02-01]])</f>
        <v>0</v>
      </c>
    </row>
    <row r="31" spans="2:16" x14ac:dyDescent="0.25">
      <c r="B31" s="6"/>
      <c r="C31" s="6"/>
      <c r="D31" s="27"/>
      <c r="E31" s="6"/>
      <c r="F31" s="28" t="s">
        <v>20</v>
      </c>
      <c r="G31" s="6">
        <f>SUBTOTAL(109,Initial[Estimate])</f>
        <v>44</v>
      </c>
      <c r="H31" s="6">
        <f>IF(COUNTA(Initial[2016-01-25])&gt;0,Initial[[#Totals],[Estimate]]-SUBTOTAL(109,Initial[2016-01-25]),NA())</f>
        <v>41</v>
      </c>
      <c r="I31" s="6">
        <f>IF(COUNTA(Initial[2016-01-26])&gt;0,Initial[[#Totals],[2016-01-25]]-SUBTOTAL(109,Initial[2016-01-26]),NA())</f>
        <v>41</v>
      </c>
      <c r="J31" s="6">
        <f>IF(COUNTA(Initial[2016-01-27])&gt;0,Initial[[#Totals],[2016-01-26]]-SUBTOTAL(109,Initial[2016-01-27]),NA())</f>
        <v>41</v>
      </c>
      <c r="K31" s="6">
        <f>IF(COUNTA(Initial[2016-01-28])&gt;0,Initial[[#Totals],[2016-01-27]]-SUBTOTAL(109,Initial[2016-01-28]),NA())</f>
        <v>41</v>
      </c>
      <c r="L31" s="6">
        <f>IF(COUNTA(Initial[2016-01-29])&gt;0,Initial[[#Totals],[2016-01-28]]-SUBTOTAL(109,Initial[2016-01-29]),NA())</f>
        <v>41</v>
      </c>
      <c r="M31" s="6">
        <f>IF(COUNTA(Initial[2016-01-30])&gt;0,Initial[[#Totals],[2016-01-29]]-SUBTOTAL(109,Initial[2016-01-30]),NA())</f>
        <v>41</v>
      </c>
      <c r="N31" s="6">
        <f>IF(COUNTA(Initial[2016-01-31])&gt;0,Initial[[#Totals],[2016-01-30]]-SUBTOTAL(109,Initial[2016-01-31]),NA())</f>
        <v>41</v>
      </c>
      <c r="O31" s="6">
        <f>IF(COUNTA(Initial[2016-02-01])&gt;0,Initial[[#Totals],[2016-01-31]]-SUBTOTAL(109,Initial[2016-02-01]),NA())</f>
        <v>41</v>
      </c>
      <c r="P31" s="6">
        <f>SUBTOTAL(109,Initial[Remaining])</f>
        <v>41</v>
      </c>
    </row>
    <row r="32" spans="2:16" x14ac:dyDescent="0.25">
      <c r="B32" s="15"/>
      <c r="C32" s="15"/>
      <c r="D32" s="16"/>
      <c r="E32" s="15"/>
      <c r="P32" s="18"/>
    </row>
    <row r="33" spans="2:23" ht="14.45" customHeight="1" x14ac:dyDescent="0.25">
      <c r="B33" s="15"/>
      <c r="C33" s="15"/>
      <c r="D33" s="16"/>
      <c r="E33" s="15"/>
      <c r="F33" s="15"/>
      <c r="G33" s="15"/>
      <c r="H33" s="15"/>
      <c r="I33" s="15"/>
      <c r="J33" s="15"/>
      <c r="K33" s="15"/>
      <c r="L33" s="15"/>
      <c r="M33" s="15"/>
      <c r="N33" s="15"/>
      <c r="O33" s="15"/>
      <c r="P33" s="18"/>
      <c r="Q33" s="1"/>
      <c r="R33" s="1"/>
      <c r="S33" s="1"/>
      <c r="T33" s="1"/>
      <c r="U33" s="1"/>
      <c r="V33" s="1"/>
      <c r="W33" s="1"/>
    </row>
  </sheetData>
  <pageMargins left="0.7" right="0.7" top="0.75" bottom="0.75" header="0.3" footer="0.3"/>
  <pageSetup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H1:I25"/>
  <sheetViews>
    <sheetView workbookViewId="0">
      <selection activeCell="B2" sqref="B2"/>
    </sheetView>
  </sheetViews>
  <sheetFormatPr defaultRowHeight="15" x14ac:dyDescent="0.25"/>
  <cols>
    <col min="1" max="1" width="1.140625" customWidth="1"/>
    <col min="8" max="8" width="20.5703125" customWidth="1"/>
    <col min="9" max="9" width="14.7109375" customWidth="1"/>
    <col min="10" max="10" width="16.42578125" customWidth="1"/>
    <col min="11" max="11" width="16.42578125" bestFit="1" customWidth="1"/>
  </cols>
  <sheetData>
    <row r="1" ht="6" customHeight="1" x14ac:dyDescent="0.25"/>
    <row r="18" spans="8:9" x14ac:dyDescent="0.25">
      <c r="H18" s="20"/>
      <c r="I18" s="5"/>
    </row>
    <row r="19" spans="8:9" x14ac:dyDescent="0.25">
      <c r="H19" s="21"/>
      <c r="I19" s="5"/>
    </row>
    <row r="20" spans="8:9" x14ac:dyDescent="0.25">
      <c r="H20" s="22"/>
      <c r="I20" s="5"/>
    </row>
    <row r="21" spans="8:9" x14ac:dyDescent="0.25">
      <c r="H21" s="23"/>
      <c r="I21" s="5"/>
    </row>
    <row r="22" spans="8:9" x14ac:dyDescent="0.25">
      <c r="H22" s="24"/>
      <c r="I22" s="5"/>
    </row>
    <row r="23" spans="8:9" x14ac:dyDescent="0.25">
      <c r="H23" s="25"/>
      <c r="I23" s="5"/>
    </row>
    <row r="24" spans="8:9" x14ac:dyDescent="0.25">
      <c r="H24" s="26"/>
      <c r="I24" s="5"/>
    </row>
    <row r="25" spans="8:9" x14ac:dyDescent="0.25">
      <c r="H25" s="20"/>
      <c r="I25" s="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Revision History</vt:lpstr>
      <vt:lpstr>Sprint Backlog</vt:lpstr>
      <vt:lpstr>Burndown</vt:lpstr>
    </vt:vector>
  </TitlesOfParts>
  <Company>Phoenix Interactive Design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Adam Blain</dc:creator>
  <cp:lastModifiedBy>Gino</cp:lastModifiedBy>
  <dcterms:created xsi:type="dcterms:W3CDTF">2015-03-19T13:39:15Z</dcterms:created>
  <dcterms:modified xsi:type="dcterms:W3CDTF">2016-01-27T16:43:43Z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icrosoft.ReportingServices.InteractiveReport.Excel.SheetName">
    <vt:i4>2</vt:i4>
  </property>
</Properties>
</file>