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167a6d6b7b9611/Desktop/New folder/"/>
    </mc:Choice>
  </mc:AlternateContent>
  <xr:revisionPtr revIDLastSave="581" documentId="8_{11562AFB-121C-4DD2-9971-8FEDB249511D}" xr6:coauthVersionLast="47" xr6:coauthVersionMax="47" xr10:uidLastSave="{A9DBD91E-0619-49B0-9A17-C57F8E11B007}"/>
  <bookViews>
    <workbookView xWindow="-108" yWindow="-108" windowWidth="23256" windowHeight="12456" xr2:uid="{93EB02EF-756C-4A79-9A83-21E393B0CD1E}"/>
  </bookViews>
  <sheets>
    <sheet name="2001" sheetId="1" r:id="rId1"/>
  </sheets>
  <calcPr calcId="191029"/>
  <pivotCaches>
    <pivotCache cacheId="11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" i="1" l="1"/>
  <c r="O13" i="1"/>
  <c r="G14" i="1"/>
  <c r="O14" i="1"/>
  <c r="G15" i="1"/>
  <c r="G43" i="1" s="1"/>
  <c r="O15" i="1"/>
  <c r="G16" i="1"/>
  <c r="O16" i="1"/>
  <c r="G17" i="1"/>
  <c r="O17" i="1"/>
  <c r="G18" i="1"/>
  <c r="O18" i="1"/>
  <c r="G19" i="1"/>
  <c r="O19" i="1"/>
  <c r="G20" i="1"/>
  <c r="O20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2" i="1"/>
  <c r="O32" i="1"/>
  <c r="G33" i="1"/>
  <c r="O33" i="1"/>
  <c r="G34" i="1"/>
  <c r="O34" i="1"/>
  <c r="G35" i="1"/>
  <c r="O35" i="1"/>
  <c r="G36" i="1"/>
  <c r="O36" i="1"/>
  <c r="G37" i="1"/>
  <c r="O37" i="1"/>
  <c r="G38" i="1"/>
  <c r="O38" i="1"/>
  <c r="G39" i="1"/>
  <c r="O39" i="1"/>
  <c r="G40" i="1"/>
  <c r="O40" i="1"/>
  <c r="G41" i="1"/>
  <c r="O41" i="1"/>
  <c r="G42" i="1"/>
  <c r="O42" i="1"/>
  <c r="D43" i="1"/>
  <c r="E43" i="1"/>
  <c r="F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E48" i="1"/>
  <c r="J48" i="1"/>
  <c r="R48" i="1"/>
  <c r="E49" i="1"/>
  <c r="J49" i="1"/>
  <c r="R49" i="1"/>
  <c r="R51" i="1" s="1"/>
  <c r="E50" i="1"/>
  <c r="J50" i="1"/>
  <c r="R50" i="1"/>
  <c r="D51" i="1"/>
  <c r="F51" i="1"/>
  <c r="G51" i="1"/>
  <c r="H51" i="1"/>
  <c r="I51" i="1"/>
  <c r="E51" i="1" s="1"/>
  <c r="J51" i="1"/>
  <c r="K51" i="1"/>
  <c r="L51" i="1"/>
  <c r="M51" i="1"/>
  <c r="N51" i="1"/>
  <c r="O51" i="1"/>
  <c r="P51" i="1"/>
  <c r="Q51" i="1"/>
</calcChain>
</file>

<file path=xl/sharedStrings.xml><?xml version="1.0" encoding="utf-8"?>
<sst xmlns="http://schemas.openxmlformats.org/spreadsheetml/2006/main" count="128" uniqueCount="84">
  <si>
    <t>Totals</t>
  </si>
  <si>
    <t>Eric Fichaud</t>
  </si>
  <si>
    <t>G</t>
  </si>
  <si>
    <t>Jeff Hackett</t>
  </si>
  <si>
    <t>Jose Theodore</t>
  </si>
  <si>
    <t>P</t>
  </si>
  <si>
    <t>A</t>
  </si>
  <si>
    <t>ENG</t>
  </si>
  <si>
    <t>PIM</t>
  </si>
  <si>
    <t>MIN</t>
  </si>
  <si>
    <t>SHUT OUT</t>
  </si>
  <si>
    <t>SA</t>
  </si>
  <si>
    <t>SA%</t>
  </si>
  <si>
    <t>GA</t>
  </si>
  <si>
    <t>T</t>
  </si>
  <si>
    <t>L</t>
  </si>
  <si>
    <t>W</t>
  </si>
  <si>
    <t>GAA</t>
  </si>
  <si>
    <t>NAME</t>
  </si>
  <si>
    <t>POS</t>
  </si>
  <si>
    <t>#</t>
  </si>
  <si>
    <t>Regular Season - Goalies</t>
  </si>
  <si>
    <t>P.J. Stock</t>
  </si>
  <si>
    <t>LW</t>
  </si>
  <si>
    <t>Stephane Robidas</t>
  </si>
  <si>
    <t>D</t>
  </si>
  <si>
    <t>Barry Richter</t>
  </si>
  <si>
    <t>Dave Morissette</t>
  </si>
  <si>
    <t>Miloslav Guren</t>
  </si>
  <si>
    <t>Francis Bouillon</t>
  </si>
  <si>
    <t>Eric Bertrand</t>
  </si>
  <si>
    <t>Andrei Bashkirov</t>
  </si>
  <si>
    <t>Mike Ribeiro</t>
  </si>
  <si>
    <t>C</t>
  </si>
  <si>
    <t>Trent McCleary</t>
  </si>
  <si>
    <t>RW</t>
  </si>
  <si>
    <t>Christian Laflamme</t>
  </si>
  <si>
    <t>Jason Ward</t>
  </si>
  <si>
    <t>Benoit Brunet</t>
  </si>
  <si>
    <t>Craig Rivet</t>
  </si>
  <si>
    <t>Arron Asham</t>
  </si>
  <si>
    <t>Saku Koivu</t>
  </si>
  <si>
    <t>Juha Lind</t>
  </si>
  <si>
    <t>Eric Weinrich</t>
  </si>
  <si>
    <t>Sheldon Souray</t>
  </si>
  <si>
    <t>Karl Dykhuis</t>
  </si>
  <si>
    <t>Dainius Zubrus</t>
  </si>
  <si>
    <t>Sergei Zholtok</t>
  </si>
  <si>
    <t>Brian Savage</t>
  </si>
  <si>
    <t>Martin Rucinsky</t>
  </si>
  <si>
    <t>Patrick Poulin</t>
  </si>
  <si>
    <t>Oleg Petrov</t>
  </si>
  <si>
    <t>Trevor Linden</t>
  </si>
  <si>
    <t>Scott Lachance</t>
  </si>
  <si>
    <t>Craig Darby</t>
  </si>
  <si>
    <t>Patrice Brisebois</t>
  </si>
  <si>
    <t>TAKE</t>
  </si>
  <si>
    <t>GIVE</t>
  </si>
  <si>
    <t>HITS</t>
  </si>
  <si>
    <t>FACE ATT</t>
  </si>
  <si>
    <t>FACE WON</t>
  </si>
  <si>
    <t>SHOT %</t>
  </si>
  <si>
    <t>SHOTS</t>
  </si>
  <si>
    <t>GTG</t>
  </si>
  <si>
    <t>GWG</t>
  </si>
  <si>
    <t>SHG</t>
  </si>
  <si>
    <t>PPG</t>
  </si>
  <si>
    <t>PLUS/MIN</t>
  </si>
  <si>
    <t>GP</t>
  </si>
  <si>
    <t>Regular Season - All Skaters</t>
  </si>
  <si>
    <t>Did Not Qualify for Playoffs</t>
  </si>
  <si>
    <t>5th Place - Northeast Division</t>
  </si>
  <si>
    <t>Points</t>
  </si>
  <si>
    <t>OT Loss</t>
  </si>
  <si>
    <t>Tie</t>
  </si>
  <si>
    <t>Loss</t>
  </si>
  <si>
    <t>Win</t>
  </si>
  <si>
    <t>Goals</t>
  </si>
  <si>
    <t>Position</t>
  </si>
  <si>
    <t>Center</t>
  </si>
  <si>
    <t>Defenseman</t>
  </si>
  <si>
    <t>Left Wing</t>
  </si>
  <si>
    <t>Right Wing</t>
  </si>
  <si>
    <t>Assists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</si>
</sst>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doni MT Black"/>
      <family val="1"/>
    </font>
    <font>
      <sz val="11"/>
      <color theme="1"/>
      <name val="Times New Roman"/>
      <family val="1"/>
    </font>
    <font>
      <b/>
      <sz val="11"/>
      <color rgb="FF0000FF"/>
      <name val="Calibri"/>
      <family val="2"/>
      <scheme val="minor"/>
    </font>
    <font>
      <sz val="14"/>
      <color theme="1"/>
      <name val="Amasis MT Pro Black"/>
      <family val="1"/>
    </font>
    <font>
      <sz val="24"/>
      <color theme="1"/>
      <name val="Calibri"/>
      <family val="2"/>
      <scheme val="minor"/>
    </font>
    <font>
      <sz val="18"/>
      <color theme="1"/>
      <name val="Century Schoolbook"/>
      <family val="1"/>
    </font>
    <font>
      <u/>
      <sz val="14"/>
      <color theme="1"/>
      <name val="Amasis MT Pro Black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0000"/>
        <bgColor indexed="64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2" fontId="3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0" borderId="0" xfId="0" applyFont="1"/>
    <xf numFmtId="0" fontId="4" fillId="2" borderId="0" xfId="0" applyFont="1" applyFill="1"/>
    <xf numFmtId="164" fontId="3" fillId="2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6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NumberFormat="1" applyFill="1" applyBorder="1"/>
  </cellXfs>
  <cellStyles count="2">
    <cellStyle name="Normal" xfId="0" builtinId="0"/>
    <cellStyle name="Percent" xfId="1" builtinId="5"/>
  </cellStyles>
  <dxfs count="14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[Montreal Canadiens.xlsx]2001!PivotTable2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latin typeface="Amasis MT Pro Black" panose="02040A04050005020304" pitchFamily="18" charset="0"/>
              </a:rPr>
              <a:t>Percentage Of</a:t>
            </a:r>
            <a:r>
              <a:rPr lang="en-US" sz="1800" baseline="0">
                <a:latin typeface="Amasis MT Pro Black" panose="02040A04050005020304" pitchFamily="18" charset="0"/>
              </a:rPr>
              <a:t> Goals By Position</a:t>
            </a:r>
            <a:endParaRPr lang="en-US" sz="1800">
              <a:latin typeface="Amasis MT Pro Black" panose="02040A04050005020304" pitchFamily="18" charset="0"/>
            </a:endParaRPr>
          </a:p>
        </c:rich>
      </c:tx>
      <c:layout>
        <c:manualLayout>
          <c:xMode val="edge"/>
          <c:yMode val="edge"/>
          <c:x val="0.18945440077908812"/>
          <c:y val="6.17352408413737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eorgia Pro" panose="020B06040202020202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rgbClr val="0070C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rgbClr val="00B05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2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-1.3599600954858019E-2"/>
              <c:y val="6.587556837085505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eorgia Pro" panose="020B06040202020202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'2001'!$B$57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0070C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3EE-4B39-9A9A-7C06C2AB714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3EE-4B39-9A9A-7C06C2AB714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C3EE-4B39-9A9A-7C06C2AB7146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C3EE-4B39-9A9A-7C06C2AB7146}"/>
              </c:ext>
            </c:extLst>
          </c:dPt>
          <c:dLbls>
            <c:dLbl>
              <c:idx val="1"/>
              <c:layout>
                <c:manualLayout>
                  <c:x val="-1.3599600954858019E-2"/>
                  <c:y val="6.5875568370855056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3EE-4B39-9A9A-7C06C2AB71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eorgia Pro" panose="020B06040202020202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'2001'!$A$58:$A$61</c:f>
              <c:strCache>
                <c:ptCount val="4"/>
                <c:pt idx="0">
                  <c:v>Center</c:v>
                </c:pt>
                <c:pt idx="1">
                  <c:v>Defenseman</c:v>
                </c:pt>
                <c:pt idx="2">
                  <c:v>Left Wing</c:v>
                </c:pt>
                <c:pt idx="3">
                  <c:v>Right Wing</c:v>
                </c:pt>
              </c:strCache>
            </c:strRef>
          </c:cat>
          <c:val>
            <c:numRef>
              <c:f>'2001'!$B$58:$B$61</c:f>
              <c:numCache>
                <c:formatCode>General</c:formatCode>
                <c:ptCount val="4"/>
                <c:pt idx="0">
                  <c:v>56</c:v>
                </c:pt>
                <c:pt idx="1">
                  <c:v>9</c:v>
                </c:pt>
                <c:pt idx="2">
                  <c:v>60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EE-4B39-9A9A-7C06C2AB7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Daytona" panose="020B06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 prstMaterial="flat"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[Montreal Canadiens.xlsx]2001!PivotTable5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latin typeface="Amasis MT Pro Black" panose="02040A04050005020304" pitchFamily="18" charset="0"/>
              </a:rPr>
              <a:t>Percentage of Assists By Position</a:t>
            </a:r>
          </a:p>
        </c:rich>
      </c:tx>
      <c:layout>
        <c:manualLayout>
          <c:xMode val="edge"/>
          <c:yMode val="edge"/>
          <c:x val="0.18380585813354799"/>
          <c:y val="4.73073395945988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eorgia Pro" panose="020405020504050203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3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'2001'!$L$57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4D45-48CA-9249-8FD837435F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4D45-48CA-9249-8FD837435F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D45-48CA-9249-8FD837435F0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eorgia Pro" panose="020405020504050203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'2001'!$K$58:$K$61</c:f>
              <c:strCache>
                <c:ptCount val="4"/>
                <c:pt idx="0">
                  <c:v>Center</c:v>
                </c:pt>
                <c:pt idx="1">
                  <c:v>Defenseman</c:v>
                </c:pt>
                <c:pt idx="2">
                  <c:v>Left Wing</c:v>
                </c:pt>
                <c:pt idx="3">
                  <c:v>Right Wing</c:v>
                </c:pt>
              </c:strCache>
            </c:strRef>
          </c:cat>
          <c:val>
            <c:numRef>
              <c:f>'2001'!$L$58:$L$61</c:f>
              <c:numCache>
                <c:formatCode>General</c:formatCode>
                <c:ptCount val="4"/>
                <c:pt idx="0">
                  <c:v>77</c:v>
                </c:pt>
                <c:pt idx="1">
                  <c:v>60</c:v>
                </c:pt>
                <c:pt idx="2">
                  <c:v>42</c:v>
                </c:pt>
                <c:pt idx="3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45-48CA-9249-8FD837435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Daytona" panose="020B060403050004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0</xdr:row>
      <xdr:rowOff>38100</xdr:rowOff>
    </xdr:from>
    <xdr:ext cx="2062887" cy="1371600"/>
    <xdr:pic>
      <xdr:nvPicPr>
        <xdr:cNvPr id="2" name="Picture 1" descr="Montreal Canadiens (2000 - Pres)">
          <a:extLst>
            <a:ext uri="{FF2B5EF4-FFF2-40B4-BE49-F238E27FC236}">
              <a16:creationId xmlns:a16="http://schemas.microsoft.com/office/drawing/2014/main" id="{3E2D4176-E741-4A63-8412-E6B45DFD6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38100"/>
          <a:ext cx="2062887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22860</xdr:colOff>
      <xdr:row>55</xdr:row>
      <xdr:rowOff>160020</xdr:rowOff>
    </xdr:from>
    <xdr:to>
      <xdr:col>9</xdr:col>
      <xdr:colOff>0</xdr:colOff>
      <xdr:row>74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6AC8433-41E0-917C-1594-FB2ABACAB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30480</xdr:colOff>
      <xdr:row>55</xdr:row>
      <xdr:rowOff>160020</xdr:rowOff>
    </xdr:from>
    <xdr:to>
      <xdr:col>20</xdr:col>
      <xdr:colOff>304800</xdr:colOff>
      <xdr:row>74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3AC1B8E-1C81-2F72-EE7F-186359853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Legacy" refreshedDate="44856.098665046295" createdVersion="8" refreshedVersion="8" minRefreshableVersion="3" recordCount="30" xr:uid="{EF130777-BC2B-4A2A-8A42-510F9F37AC58}">
  <cacheSource type="worksheet">
    <worksheetSource ref="A12:U42" sheet="2001"/>
  </cacheSource>
  <cacheFields count="21">
    <cacheField name="#" numFmtId="0">
      <sharedItems containsSemiMixedTypes="0" containsString="0" containsNumber="1" containsInteger="1" minValue="3" maxValue="71"/>
    </cacheField>
    <cacheField name="POS" numFmtId="0">
      <sharedItems count="4">
        <s v="D"/>
        <s v="C"/>
        <s v="RW"/>
        <s v="LW"/>
      </sharedItems>
    </cacheField>
    <cacheField name="NAME" numFmtId="0">
      <sharedItems/>
    </cacheField>
    <cacheField name="GP" numFmtId="0">
      <sharedItems containsSemiMixedTypes="0" containsString="0" containsNumber="1" containsInteger="1" minValue="0" maxValue="82"/>
    </cacheField>
    <cacheField name="G" numFmtId="0">
      <sharedItems containsSemiMixedTypes="0" containsString="0" containsNumber="1" containsInteger="1" minValue="0" maxValue="29" count="12">
        <n v="2"/>
        <n v="7"/>
        <n v="0"/>
        <n v="25"/>
        <n v="6"/>
        <n v="4"/>
        <n v="29"/>
        <n v="17"/>
        <n v="14"/>
        <n v="10"/>
        <n v="1"/>
        <n v="9"/>
      </sharedItems>
    </cacheField>
    <cacheField name="A" numFmtId="0">
      <sharedItems containsSemiMixedTypes="0" containsString="0" containsNumber="1" containsInteger="1" minValue="0" maxValue="28"/>
    </cacheField>
    <cacheField name="P" numFmtId="0">
      <sharedItems containsSemiMixedTypes="0" containsString="0" containsNumber="1" containsInteger="1" minValue="0" maxValue="45"/>
    </cacheField>
    <cacheField name="PIM" numFmtId="0">
      <sharedItems containsSemiMixedTypes="0" containsString="0" containsNumber="1" containsInteger="1" minValue="0" maxValue="259"/>
    </cacheField>
    <cacheField name="PLUS/MIN" numFmtId="0">
      <sharedItems containsSemiMixedTypes="0" containsString="0" containsNumber="1" containsInteger="1" minValue="-46" maxValue="2"/>
    </cacheField>
    <cacheField name="PPG" numFmtId="0">
      <sharedItems containsSemiMixedTypes="0" containsString="0" containsNumber="1" containsInteger="1" minValue="0" maxValue="3"/>
    </cacheField>
    <cacheField name="SHG" numFmtId="0">
      <sharedItems containsSemiMixedTypes="0" containsString="0" containsNumber="1" containsInteger="1" minValue="0" maxValue="3"/>
    </cacheField>
    <cacheField name="GWG" numFmtId="0">
      <sharedItems containsSemiMixedTypes="0" containsString="0" containsNumber="1" containsInteger="1" minValue="0" maxValue="4"/>
    </cacheField>
    <cacheField name="GTG" numFmtId="0">
      <sharedItems containsSemiMixedTypes="0" containsString="0" containsNumber="1" containsInteger="1" minValue="0" maxValue="2"/>
    </cacheField>
    <cacheField name="SHOTS" numFmtId="0">
      <sharedItems containsSemiMixedTypes="0" containsString="0" containsNumber="1" containsInteger="1" minValue="0" maxValue="283"/>
    </cacheField>
    <cacheField name="SHOT %" numFmtId="164">
      <sharedItems containsMixedTypes="1" containsNumber="1" minValue="0" maxValue="0.16"/>
    </cacheField>
    <cacheField name="FACE WON" numFmtId="0">
      <sharedItems containsSemiMixedTypes="0" containsString="0" containsNumber="1" containsInteger="1" minValue="0" maxValue="475"/>
    </cacheField>
    <cacheField name="FACE ATT" numFmtId="0">
      <sharedItems containsSemiMixedTypes="0" containsString="0" containsNumber="1" containsInteger="1" minValue="0" maxValue="833"/>
    </cacheField>
    <cacheField name="HITS" numFmtId="0">
      <sharedItems containsSemiMixedTypes="0" containsString="0" containsNumber="1" containsInteger="1" minValue="0" maxValue="320"/>
    </cacheField>
    <cacheField name="GIVE" numFmtId="0">
      <sharedItems containsSemiMixedTypes="0" containsString="0" containsNumber="1" containsInteger="1" minValue="0" maxValue="101"/>
    </cacheField>
    <cacheField name="TAKE" numFmtId="0">
      <sharedItems containsSemiMixedTypes="0" containsString="0" containsNumber="1" containsInteger="1" minValue="0" maxValue="27"/>
    </cacheField>
    <cacheField name="MIN" numFmtId="0">
      <sharedItems containsSemiMixedTypes="0" containsString="0" containsNumber="1" containsInteger="1" minValue="0" maxValue="21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43"/>
    <x v="0"/>
    <s v="Patrice Brisebois"/>
    <n v="82"/>
    <x v="0"/>
    <n v="13"/>
    <n v="15"/>
    <n v="40"/>
    <n v="-38"/>
    <n v="0"/>
    <n v="0"/>
    <n v="1"/>
    <n v="0"/>
    <n v="27"/>
    <n v="7.407407407407407E-2"/>
    <n v="0"/>
    <n v="0"/>
    <n v="242"/>
    <n v="101"/>
    <n v="17"/>
    <n v="2165"/>
  </r>
  <r>
    <n v="63"/>
    <x v="1"/>
    <s v="Craig Darby"/>
    <n v="82"/>
    <x v="1"/>
    <n v="17"/>
    <n v="24"/>
    <n v="13"/>
    <n v="-8"/>
    <n v="0"/>
    <n v="0"/>
    <n v="3"/>
    <n v="0"/>
    <n v="117"/>
    <n v="5.9829059829059832E-2"/>
    <n v="176"/>
    <n v="390"/>
    <n v="99"/>
    <n v="40"/>
    <n v="10"/>
    <n v="1029"/>
  </r>
  <r>
    <n v="20"/>
    <x v="0"/>
    <s v="Scott Lachance"/>
    <n v="82"/>
    <x v="2"/>
    <n v="9"/>
    <n v="9"/>
    <n v="16"/>
    <n v="-12"/>
    <n v="0"/>
    <n v="0"/>
    <n v="0"/>
    <n v="0"/>
    <n v="25"/>
    <n v="0"/>
    <n v="0"/>
    <n v="0"/>
    <n v="179"/>
    <n v="56"/>
    <n v="10"/>
    <n v="1212"/>
  </r>
  <r>
    <n v="14"/>
    <x v="1"/>
    <s v="Trevor Linden"/>
    <n v="82"/>
    <x v="3"/>
    <n v="20"/>
    <n v="45"/>
    <n v="173"/>
    <n v="-43"/>
    <n v="2"/>
    <n v="1"/>
    <n v="3"/>
    <n v="2"/>
    <n v="283"/>
    <n v="8.8339222614840993E-2"/>
    <n v="475"/>
    <n v="833"/>
    <n v="320"/>
    <n v="93"/>
    <n v="20"/>
    <n v="1819"/>
  </r>
  <r>
    <n v="32"/>
    <x v="2"/>
    <s v="Oleg Petrov"/>
    <n v="82"/>
    <x v="4"/>
    <n v="18"/>
    <n v="24"/>
    <n v="4"/>
    <n v="-27"/>
    <n v="1"/>
    <n v="0"/>
    <n v="0"/>
    <n v="1"/>
    <n v="142"/>
    <n v="4.2253521126760563E-2"/>
    <n v="0"/>
    <n v="0"/>
    <n v="57"/>
    <n v="39"/>
    <n v="19"/>
    <n v="1337"/>
  </r>
  <r>
    <n v="37"/>
    <x v="3"/>
    <s v="Patrick Poulin"/>
    <n v="82"/>
    <x v="5"/>
    <n v="3"/>
    <n v="7"/>
    <n v="168"/>
    <n v="-8"/>
    <n v="0"/>
    <n v="0"/>
    <n v="0"/>
    <n v="0"/>
    <n v="47"/>
    <n v="8.5106382978723402E-2"/>
    <n v="0"/>
    <n v="0"/>
    <n v="68"/>
    <n v="15"/>
    <n v="4"/>
    <n v="389"/>
  </r>
  <r>
    <n v="26"/>
    <x v="3"/>
    <s v="Martin Rucinsky"/>
    <n v="82"/>
    <x v="6"/>
    <n v="16"/>
    <n v="45"/>
    <n v="43"/>
    <n v="-34"/>
    <n v="3"/>
    <n v="3"/>
    <n v="4"/>
    <n v="0"/>
    <n v="256"/>
    <n v="0.11328125"/>
    <n v="8"/>
    <n v="19"/>
    <n v="159"/>
    <n v="74"/>
    <n v="15"/>
    <n v="1992"/>
  </r>
  <r>
    <n v="49"/>
    <x v="3"/>
    <s v="Brian Savage"/>
    <n v="82"/>
    <x v="7"/>
    <n v="9"/>
    <n v="26"/>
    <n v="10"/>
    <n v="-14"/>
    <n v="1"/>
    <n v="1"/>
    <n v="4"/>
    <n v="1"/>
    <n v="139"/>
    <n v="0.1223021582733813"/>
    <n v="0"/>
    <n v="1"/>
    <n v="83"/>
    <n v="43"/>
    <n v="14"/>
    <n v="1163"/>
  </r>
  <r>
    <n v="34"/>
    <x v="1"/>
    <s v="Sergei Zholtok"/>
    <n v="82"/>
    <x v="8"/>
    <n v="12"/>
    <n v="26"/>
    <n v="2"/>
    <n v="-24"/>
    <n v="0"/>
    <n v="2"/>
    <n v="2"/>
    <n v="2"/>
    <n v="119"/>
    <n v="0.11764705882352941"/>
    <n v="255"/>
    <n v="532"/>
    <n v="56"/>
    <n v="46"/>
    <n v="10"/>
    <n v="1192"/>
  </r>
  <r>
    <n v="15"/>
    <x v="2"/>
    <s v="Dainius Zubrus"/>
    <n v="82"/>
    <x v="9"/>
    <n v="17"/>
    <n v="27"/>
    <n v="37"/>
    <n v="-37"/>
    <n v="3"/>
    <n v="0"/>
    <n v="1"/>
    <n v="1"/>
    <n v="189"/>
    <n v="5.2910052910052907E-2"/>
    <n v="0"/>
    <n v="0"/>
    <n v="170"/>
    <n v="71"/>
    <n v="10"/>
    <n v="1359"/>
  </r>
  <r>
    <n v="28"/>
    <x v="0"/>
    <s v="Karl Dykhuis"/>
    <n v="81"/>
    <x v="10"/>
    <n v="11"/>
    <n v="12"/>
    <n v="45"/>
    <n v="-46"/>
    <n v="1"/>
    <n v="0"/>
    <n v="0"/>
    <n v="0"/>
    <n v="37"/>
    <n v="2.7027027027027029E-2"/>
    <n v="0"/>
    <n v="0"/>
    <n v="241"/>
    <n v="66"/>
    <n v="9"/>
    <n v="1682"/>
  </r>
  <r>
    <n v="44"/>
    <x v="0"/>
    <s v="Sheldon Souray"/>
    <n v="81"/>
    <x v="5"/>
    <n v="4"/>
    <n v="8"/>
    <n v="259"/>
    <n v="-10"/>
    <n v="0"/>
    <n v="0"/>
    <n v="1"/>
    <n v="0"/>
    <n v="25"/>
    <n v="0.16"/>
    <n v="0"/>
    <n v="0"/>
    <n v="263"/>
    <n v="34"/>
    <n v="16"/>
    <n v="1083"/>
  </r>
  <r>
    <n v="22"/>
    <x v="0"/>
    <s v="Eric Weinrich"/>
    <n v="81"/>
    <x v="10"/>
    <n v="12"/>
    <n v="13"/>
    <n v="172"/>
    <n v="-35"/>
    <n v="0"/>
    <n v="0"/>
    <n v="0"/>
    <n v="0"/>
    <n v="30"/>
    <n v="3.3333333333333333E-2"/>
    <n v="0"/>
    <n v="0"/>
    <n v="305"/>
    <n v="77"/>
    <n v="24"/>
    <n v="2115"/>
  </r>
  <r>
    <n v="47"/>
    <x v="3"/>
    <s v="Juha Lind"/>
    <n v="80"/>
    <x v="10"/>
    <n v="1"/>
    <n v="2"/>
    <n v="0"/>
    <n v="-5"/>
    <n v="0"/>
    <n v="0"/>
    <n v="1"/>
    <n v="0"/>
    <n v="22"/>
    <n v="4.5454545454545456E-2"/>
    <n v="4"/>
    <n v="6"/>
    <n v="7"/>
    <n v="1"/>
    <n v="0"/>
    <n v="158"/>
  </r>
  <r>
    <n v="11"/>
    <x v="1"/>
    <s v="Saku Koivu"/>
    <n v="78"/>
    <x v="9"/>
    <n v="28"/>
    <n v="38"/>
    <n v="4"/>
    <n v="-31"/>
    <n v="2"/>
    <n v="1"/>
    <n v="3"/>
    <n v="0"/>
    <n v="279"/>
    <n v="3.5842293906810034E-2"/>
    <n v="142"/>
    <n v="319"/>
    <n v="110"/>
    <n v="72"/>
    <n v="16"/>
    <n v="1952"/>
  </r>
  <r>
    <n v="5"/>
    <x v="2"/>
    <s v="Arron Asham"/>
    <n v="77"/>
    <x v="0"/>
    <n v="1"/>
    <n v="3"/>
    <n v="34"/>
    <n v="-2"/>
    <n v="0"/>
    <n v="0"/>
    <n v="0"/>
    <n v="0"/>
    <n v="30"/>
    <n v="6.6666666666666666E-2"/>
    <n v="0"/>
    <n v="1"/>
    <n v="16"/>
    <n v="4"/>
    <n v="0"/>
    <n v="148"/>
  </r>
  <r>
    <n v="52"/>
    <x v="0"/>
    <s v="Craig Rivet"/>
    <n v="72"/>
    <x v="10"/>
    <n v="9"/>
    <n v="10"/>
    <n v="151"/>
    <n v="-31"/>
    <n v="1"/>
    <n v="0"/>
    <n v="0"/>
    <n v="0"/>
    <n v="29"/>
    <n v="3.4482758620689655E-2"/>
    <n v="0"/>
    <n v="0"/>
    <n v="270"/>
    <n v="52"/>
    <n v="27"/>
    <n v="1443"/>
  </r>
  <r>
    <n v="17"/>
    <x v="3"/>
    <s v="Benoit Brunet"/>
    <n v="67"/>
    <x v="11"/>
    <n v="13"/>
    <n v="22"/>
    <n v="4"/>
    <n v="-30"/>
    <n v="2"/>
    <n v="1"/>
    <n v="1"/>
    <n v="0"/>
    <n v="192"/>
    <n v="4.6875E-2"/>
    <n v="0"/>
    <n v="0"/>
    <n v="77"/>
    <n v="50"/>
    <n v="11"/>
    <n v="1366"/>
  </r>
  <r>
    <n v="61"/>
    <x v="2"/>
    <s v="Jason Ward"/>
    <n v="19"/>
    <x v="10"/>
    <n v="1"/>
    <n v="2"/>
    <n v="0"/>
    <n v="-3"/>
    <n v="0"/>
    <n v="0"/>
    <n v="0"/>
    <n v="0"/>
    <n v="12"/>
    <n v="8.3333333333333329E-2"/>
    <n v="0"/>
    <n v="0"/>
    <n v="3"/>
    <n v="2"/>
    <n v="1"/>
    <n v="61"/>
  </r>
  <r>
    <n v="24"/>
    <x v="0"/>
    <s v="Christian Laflamme"/>
    <n v="13"/>
    <x v="2"/>
    <n v="2"/>
    <n v="2"/>
    <n v="4"/>
    <n v="2"/>
    <n v="0"/>
    <n v="0"/>
    <n v="0"/>
    <n v="0"/>
    <n v="5"/>
    <n v="0"/>
    <n v="0"/>
    <n v="0"/>
    <n v="25"/>
    <n v="4"/>
    <n v="5"/>
    <n v="167"/>
  </r>
  <r>
    <n v="6"/>
    <x v="2"/>
    <s v="Trent McCleary"/>
    <n v="5"/>
    <x v="2"/>
    <n v="0"/>
    <n v="0"/>
    <n v="0"/>
    <n v="-1"/>
    <n v="0"/>
    <n v="0"/>
    <n v="0"/>
    <n v="0"/>
    <n v="0"/>
    <e v="#DIV/0!"/>
    <n v="0"/>
    <n v="0"/>
    <n v="0"/>
    <n v="0"/>
    <n v="0"/>
    <n v="15"/>
  </r>
  <r>
    <n v="71"/>
    <x v="1"/>
    <s v="Mike Ribeiro"/>
    <n v="2"/>
    <x v="2"/>
    <n v="0"/>
    <n v="0"/>
    <n v="0"/>
    <n v="0"/>
    <n v="0"/>
    <n v="0"/>
    <n v="0"/>
    <n v="0"/>
    <n v="0"/>
    <e v="#DIV/0!"/>
    <n v="0"/>
    <n v="0"/>
    <n v="0"/>
    <n v="0"/>
    <n v="0"/>
    <n v="2"/>
  </r>
  <r>
    <n v="30"/>
    <x v="3"/>
    <s v="Andrei Bashkirov"/>
    <n v="0"/>
    <x v="2"/>
    <n v="0"/>
    <n v="0"/>
    <n v="0"/>
    <n v="0"/>
    <n v="0"/>
    <n v="0"/>
    <n v="0"/>
    <n v="0"/>
    <n v="0"/>
    <e v="#DIV/0!"/>
    <n v="0"/>
    <n v="0"/>
    <n v="0"/>
    <n v="0"/>
    <n v="0"/>
    <n v="0"/>
  </r>
  <r>
    <n v="7"/>
    <x v="3"/>
    <s v="Eric Bertrand"/>
    <n v="0"/>
    <x v="2"/>
    <n v="0"/>
    <n v="0"/>
    <n v="0"/>
    <n v="0"/>
    <n v="0"/>
    <n v="0"/>
    <n v="0"/>
    <n v="0"/>
    <n v="0"/>
    <e v="#DIV/0!"/>
    <n v="0"/>
    <n v="0"/>
    <n v="0"/>
    <n v="0"/>
    <n v="0"/>
    <n v="0"/>
  </r>
  <r>
    <n v="8"/>
    <x v="0"/>
    <s v="Francis Bouillon"/>
    <n v="0"/>
    <x v="2"/>
    <n v="0"/>
    <n v="0"/>
    <n v="0"/>
    <n v="0"/>
    <n v="0"/>
    <n v="0"/>
    <n v="0"/>
    <n v="0"/>
    <n v="0"/>
    <e v="#DIV/0!"/>
    <n v="0"/>
    <n v="0"/>
    <n v="0"/>
    <n v="0"/>
    <n v="0"/>
    <n v="0"/>
  </r>
  <r>
    <n v="3"/>
    <x v="0"/>
    <s v="Miloslav Guren"/>
    <n v="0"/>
    <x v="2"/>
    <n v="0"/>
    <n v="0"/>
    <n v="0"/>
    <n v="0"/>
    <n v="0"/>
    <n v="0"/>
    <n v="0"/>
    <n v="0"/>
    <n v="0"/>
    <e v="#DIV/0!"/>
    <n v="0"/>
    <n v="0"/>
    <n v="0"/>
    <n v="0"/>
    <n v="0"/>
    <n v="0"/>
  </r>
  <r>
    <n v="36"/>
    <x v="3"/>
    <s v="Dave Morissette"/>
    <n v="0"/>
    <x v="2"/>
    <n v="0"/>
    <n v="0"/>
    <n v="0"/>
    <n v="0"/>
    <n v="0"/>
    <n v="0"/>
    <n v="0"/>
    <n v="0"/>
    <n v="0"/>
    <e v="#DIV/0!"/>
    <n v="0"/>
    <n v="0"/>
    <n v="0"/>
    <n v="0"/>
    <n v="0"/>
    <n v="0"/>
  </r>
  <r>
    <n v="38"/>
    <x v="0"/>
    <s v="Barry Richter"/>
    <n v="0"/>
    <x v="2"/>
    <n v="0"/>
    <n v="0"/>
    <n v="0"/>
    <n v="0"/>
    <n v="0"/>
    <n v="0"/>
    <n v="0"/>
    <n v="0"/>
    <n v="0"/>
    <e v="#DIV/0!"/>
    <n v="0"/>
    <n v="0"/>
    <n v="0"/>
    <n v="0"/>
    <n v="0"/>
    <n v="0"/>
  </r>
  <r>
    <n v="53"/>
    <x v="0"/>
    <s v="Stephane Robidas"/>
    <n v="0"/>
    <x v="2"/>
    <n v="0"/>
    <n v="0"/>
    <n v="0"/>
    <n v="0"/>
    <n v="0"/>
    <n v="0"/>
    <n v="0"/>
    <n v="0"/>
    <n v="0"/>
    <e v="#DIV/0!"/>
    <n v="0"/>
    <n v="0"/>
    <n v="0"/>
    <n v="0"/>
    <n v="0"/>
    <n v="0"/>
  </r>
  <r>
    <n v="25"/>
    <x v="3"/>
    <s v="P.J. Stock"/>
    <n v="0"/>
    <x v="2"/>
    <n v="0"/>
    <n v="0"/>
    <n v="0"/>
    <n v="0"/>
    <n v="0"/>
    <n v="0"/>
    <n v="0"/>
    <n v="0"/>
    <n v="0"/>
    <e v="#DIV/0!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FD349A-AE47-4E27-8C15-B42124B5274C}" name="PivotTable5" cacheId="1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3" rowHeaderCaption="Position">
  <location ref="K57:L61" firstHeaderRow="1" firstDataRow="1" firstDataCol="1"/>
  <pivotFields count="21">
    <pivotField showAll="0"/>
    <pivotField axis="axisRow" showAll="0">
      <items count="5">
        <item n="Center" x="1"/>
        <item n="Defenseman" x="0"/>
        <item n="Left Wing" x="3"/>
        <item n="Right Wing"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>
      <x v="3"/>
    </i>
  </rowItems>
  <colItems count="1">
    <i/>
  </colItems>
  <dataFields count="1">
    <dataField name="Assists" fld="5" baseField="1" baseItem="0"/>
  </dataFields>
  <formats count="7">
    <format dxfId="11">
      <pivotArea outline="0" collapsedLevelsAreSubtotals="1" fieldPosition="0"/>
    </format>
    <format dxfId="10">
      <pivotArea dataOnly="0" labelOnly="1" fieldPosition="0">
        <references count="1">
          <reference field="1" count="0"/>
        </references>
      </pivotArea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field="1" type="button" dataOnly="0" labelOnly="1" outline="0" axis="axisRow" fieldPosition="0"/>
    </format>
    <format dxfId="6">
      <pivotArea dataOnly="0" labelOnly="1" fieldPosition="0">
        <references count="1">
          <reference field="1" count="0"/>
        </references>
      </pivotArea>
    </format>
    <format dxfId="5">
      <pivotArea dataOnly="0" labelOnly="1" outline="0" axis="axisValues" fieldPosition="0"/>
    </format>
  </format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ABBAF3-4B07-42FD-893A-E0038C7D0106}" name="PivotTable2" cacheId="1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1" rowHeaderCaption="Position">
  <location ref="A57:B61" firstHeaderRow="1" firstDataRow="1" firstDataCol="1"/>
  <pivotFields count="21">
    <pivotField showAll="0"/>
    <pivotField name="Position" axis="axisRow" showAll="0">
      <items count="5">
        <item n="Center" x="1"/>
        <item n="Defenseman" x="0"/>
        <item n="Left Wing" x="3"/>
        <item n="Right Wing"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>
      <x v="3"/>
    </i>
  </rowItems>
  <colItems count="1">
    <i/>
  </colItems>
  <dataFields count="1">
    <dataField name="Goals" fld="4" baseField="1" baseItem="0"/>
  </dataFields>
  <formats count="7">
    <format dxfId="13">
      <pivotArea outline="0" collapsedLevelsAreSubtotals="1" fieldPosition="0"/>
    </format>
    <format dxfId="12">
      <pivotArea dataOnly="0" labelOnly="1" fieldPosition="0">
        <references count="1">
          <reference field="1" count="0"/>
        </references>
      </pivotArea>
    </format>
    <format dxfId="4">
      <pivotArea type="all" dataOnly="0" outline="0" fieldPosition="0"/>
    </format>
    <format dxfId="3">
      <pivotArea outline="0" collapsedLevelsAreSubtotals="1" fieldPosition="0"/>
    </format>
    <format dxfId="2">
      <pivotArea field="1" type="button" dataOnly="0" labelOnly="1" outline="0" axis="axisRow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outline="0" axis="axisValues" fieldPosition="0"/>
    </format>
  </formats>
  <chartFormats count="5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9634-0B4E-4C48-826C-4F6176F5DC20}">
  <dimension ref="A1:AR1013"/>
  <sheetViews>
    <sheetView tabSelected="1" topLeftCell="A12" workbookViewId="0">
      <selection activeCell="J63" sqref="J63"/>
    </sheetView>
  </sheetViews>
  <sheetFormatPr defaultColWidth="14.44140625" defaultRowHeight="15" customHeight="1" x14ac:dyDescent="0.3"/>
  <cols>
    <col min="1" max="1" width="11.21875" bestFit="1" customWidth="1"/>
    <col min="2" max="2" width="5.5546875" bestFit="1" customWidth="1"/>
    <col min="3" max="3" width="20.77734375" customWidth="1"/>
    <col min="4" max="8" width="8.6640625" customWidth="1"/>
    <col min="9" max="9" width="9.88671875" bestFit="1" customWidth="1"/>
    <col min="10" max="10" width="8.6640625" customWidth="1"/>
    <col min="11" max="11" width="11.21875" bestFit="1" customWidth="1"/>
    <col min="12" max="12" width="6.44140625" bestFit="1" customWidth="1"/>
    <col min="13" max="15" width="8.6640625" customWidth="1"/>
    <col min="16" max="16" width="10.109375" bestFit="1" customWidth="1"/>
    <col min="17" max="17" width="8.88671875" bestFit="1" customWidth="1"/>
    <col min="18" max="21" width="8.6640625" customWidth="1"/>
    <col min="22" max="26" width="8.6640625" style="1" customWidth="1"/>
    <col min="27" max="42" width="14.44140625" style="1"/>
  </cols>
  <sheetData>
    <row r="1" spans="1:42" s="1" customFormat="1" ht="18.600000000000001" thickTop="1" x14ac:dyDescent="0.3">
      <c r="A1" s="29"/>
      <c r="B1" s="28"/>
      <c r="C1" s="28"/>
      <c r="D1" s="35" t="s">
        <v>76</v>
      </c>
      <c r="E1" s="35"/>
      <c r="F1" s="35" t="s">
        <v>75</v>
      </c>
      <c r="G1" s="35"/>
      <c r="H1" s="35" t="s">
        <v>74</v>
      </c>
      <c r="I1" s="35"/>
      <c r="J1" s="35" t="s">
        <v>73</v>
      </c>
      <c r="K1" s="35"/>
      <c r="L1" s="35" t="s">
        <v>72</v>
      </c>
      <c r="M1" s="35"/>
      <c r="N1" s="28"/>
      <c r="O1" s="28"/>
      <c r="P1" s="28"/>
      <c r="Q1" s="28"/>
      <c r="R1" s="28"/>
      <c r="S1" s="27"/>
    </row>
    <row r="2" spans="1:42" s="1" customFormat="1" ht="14.4" customHeight="1" x14ac:dyDescent="0.3">
      <c r="A2" s="26"/>
      <c r="B2"/>
      <c r="D2" s="34">
        <v>24</v>
      </c>
      <c r="E2" s="34"/>
      <c r="F2" s="34">
        <v>49</v>
      </c>
      <c r="G2" s="34"/>
      <c r="H2" s="34">
        <v>9</v>
      </c>
      <c r="I2" s="34"/>
      <c r="J2" s="34">
        <v>2</v>
      </c>
      <c r="K2" s="34"/>
      <c r="L2" s="34">
        <v>59</v>
      </c>
      <c r="M2" s="34"/>
      <c r="N2" s="32" t="s">
        <v>71</v>
      </c>
      <c r="O2" s="32"/>
      <c r="P2" s="32"/>
      <c r="Q2" s="32"/>
      <c r="R2" s="32"/>
      <c r="S2" s="33"/>
    </row>
    <row r="3" spans="1:42" s="1" customFormat="1" ht="14.4" customHeight="1" x14ac:dyDescent="0.3">
      <c r="A3" s="26"/>
      <c r="B3"/>
      <c r="D3" s="34"/>
      <c r="E3" s="34"/>
      <c r="F3" s="34"/>
      <c r="G3" s="34"/>
      <c r="H3" s="34"/>
      <c r="I3" s="34"/>
      <c r="J3" s="34"/>
      <c r="K3" s="34"/>
      <c r="L3" s="34"/>
      <c r="M3" s="34"/>
      <c r="N3" s="32"/>
      <c r="O3" s="32"/>
      <c r="P3" s="32"/>
      <c r="Q3" s="32"/>
      <c r="R3" s="32"/>
      <c r="S3" s="33"/>
    </row>
    <row r="4" spans="1:42" s="1" customFormat="1" ht="14.4" x14ac:dyDescent="0.3">
      <c r="A4" s="26"/>
      <c r="D4" s="34"/>
      <c r="E4" s="34"/>
      <c r="F4" s="34"/>
      <c r="G4" s="34"/>
      <c r="H4" s="34"/>
      <c r="I4" s="34"/>
      <c r="J4" s="34"/>
      <c r="K4" s="34"/>
      <c r="L4" s="34"/>
      <c r="M4" s="34"/>
      <c r="N4" s="32" t="s">
        <v>70</v>
      </c>
      <c r="O4" s="32"/>
      <c r="P4" s="32"/>
      <c r="Q4" s="32"/>
      <c r="R4" s="32"/>
      <c r="S4" s="25"/>
    </row>
    <row r="5" spans="1:42" s="1" customFormat="1" ht="14.4" x14ac:dyDescent="0.3">
      <c r="A5" s="26"/>
      <c r="D5" s="34"/>
      <c r="E5" s="34"/>
      <c r="F5" s="34"/>
      <c r="G5" s="34"/>
      <c r="H5" s="34"/>
      <c r="I5" s="34"/>
      <c r="J5" s="34"/>
      <c r="K5" s="34"/>
      <c r="L5" s="34"/>
      <c r="M5" s="34"/>
      <c r="N5" s="32"/>
      <c r="O5" s="32"/>
      <c r="P5" s="32"/>
      <c r="Q5" s="32"/>
      <c r="R5" s="32"/>
      <c r="S5" s="25"/>
    </row>
    <row r="6" spans="1:42" s="1" customFormat="1" ht="14.4" x14ac:dyDescent="0.3">
      <c r="A6" s="26"/>
      <c r="D6" s="34"/>
      <c r="E6" s="34"/>
      <c r="F6" s="34"/>
      <c r="G6" s="34"/>
      <c r="H6" s="34"/>
      <c r="I6" s="34"/>
      <c r="J6" s="34"/>
      <c r="K6" s="34"/>
      <c r="L6" s="34"/>
      <c r="M6" s="34"/>
      <c r="S6" s="25"/>
    </row>
    <row r="7" spans="1:42" s="1" customFormat="1" ht="14.4" x14ac:dyDescent="0.3">
      <c r="A7" s="26"/>
      <c r="D7" s="34"/>
      <c r="E7" s="34"/>
      <c r="F7" s="34"/>
      <c r="G7" s="34"/>
      <c r="H7" s="34"/>
      <c r="I7" s="34"/>
      <c r="J7" s="34"/>
      <c r="K7" s="34"/>
      <c r="L7" s="34"/>
      <c r="M7" s="34"/>
      <c r="S7" s="25"/>
    </row>
    <row r="8" spans="1:42" s="1" customFormat="1" thickBot="1" x14ac:dyDescent="0.35">
      <c r="A8" s="24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2"/>
    </row>
    <row r="9" spans="1:42" s="1" customFormat="1" thickTop="1" x14ac:dyDescent="0.3"/>
    <row r="10" spans="1:42" s="1" customFormat="1" ht="14.4" x14ac:dyDescent="0.3"/>
    <row r="11" spans="1:42" s="1" customFormat="1" ht="18" x14ac:dyDescent="0.3">
      <c r="A11" s="30" t="s">
        <v>69</v>
      </c>
      <c r="B11" s="30"/>
      <c r="C11" s="30"/>
    </row>
    <row r="12" spans="1:42" s="21" customFormat="1" ht="14.4" x14ac:dyDescent="0.3">
      <c r="A12" s="14" t="s">
        <v>20</v>
      </c>
      <c r="B12" s="14" t="s">
        <v>19</v>
      </c>
      <c r="C12" s="14" t="s">
        <v>18</v>
      </c>
      <c r="D12" s="14" t="s">
        <v>68</v>
      </c>
      <c r="E12" s="14" t="s">
        <v>2</v>
      </c>
      <c r="F12" s="14" t="s">
        <v>6</v>
      </c>
      <c r="G12" s="14" t="s">
        <v>5</v>
      </c>
      <c r="H12" s="14" t="s">
        <v>8</v>
      </c>
      <c r="I12" s="14" t="s">
        <v>67</v>
      </c>
      <c r="J12" s="14" t="s">
        <v>66</v>
      </c>
      <c r="K12" s="14" t="s">
        <v>65</v>
      </c>
      <c r="L12" s="14" t="s">
        <v>64</v>
      </c>
      <c r="M12" s="14" t="s">
        <v>63</v>
      </c>
      <c r="N12" s="14" t="s">
        <v>62</v>
      </c>
      <c r="O12" s="14" t="s">
        <v>61</v>
      </c>
      <c r="P12" s="14" t="s">
        <v>60</v>
      </c>
      <c r="Q12" s="14" t="s">
        <v>59</v>
      </c>
      <c r="R12" s="14" t="s">
        <v>58</v>
      </c>
      <c r="S12" s="14" t="s">
        <v>57</v>
      </c>
      <c r="T12" s="14" t="s">
        <v>56</v>
      </c>
      <c r="U12" s="14" t="s">
        <v>9</v>
      </c>
    </row>
    <row r="13" spans="1:42" s="18" customFormat="1" ht="14.25" customHeight="1" x14ac:dyDescent="0.3">
      <c r="A13" s="6">
        <v>43</v>
      </c>
      <c r="B13" s="6" t="s">
        <v>25</v>
      </c>
      <c r="C13" s="12" t="s">
        <v>55</v>
      </c>
      <c r="D13" s="6">
        <v>82</v>
      </c>
      <c r="E13" s="6">
        <v>2</v>
      </c>
      <c r="F13" s="6">
        <v>13</v>
      </c>
      <c r="G13" s="20">
        <f t="shared" ref="G13:G42" si="0">SUM(E13:F13)</f>
        <v>15</v>
      </c>
      <c r="H13" s="6">
        <v>40</v>
      </c>
      <c r="I13" s="6">
        <v>-38</v>
      </c>
      <c r="J13" s="6">
        <v>0</v>
      </c>
      <c r="K13" s="6">
        <v>0</v>
      </c>
      <c r="L13" s="6">
        <v>1</v>
      </c>
      <c r="M13" s="6">
        <v>0</v>
      </c>
      <c r="N13" s="6">
        <v>27</v>
      </c>
      <c r="O13" s="19">
        <f t="shared" ref="O13:O43" si="1">E13/N13</f>
        <v>7.407407407407407E-2</v>
      </c>
      <c r="P13" s="6">
        <v>0</v>
      </c>
      <c r="Q13" s="6">
        <v>0</v>
      </c>
      <c r="R13" s="6">
        <v>242</v>
      </c>
      <c r="S13" s="6">
        <v>101</v>
      </c>
      <c r="T13" s="6">
        <v>17</v>
      </c>
      <c r="U13" s="6">
        <v>2165</v>
      </c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</row>
    <row r="14" spans="1:42" s="18" customFormat="1" ht="14.25" customHeight="1" x14ac:dyDescent="0.3">
      <c r="A14" s="6">
        <v>63</v>
      </c>
      <c r="B14" s="6" t="s">
        <v>33</v>
      </c>
      <c r="C14" s="12" t="s">
        <v>54</v>
      </c>
      <c r="D14" s="6">
        <v>82</v>
      </c>
      <c r="E14" s="6">
        <v>7</v>
      </c>
      <c r="F14" s="6">
        <v>17</v>
      </c>
      <c r="G14" s="20">
        <f t="shared" si="0"/>
        <v>24</v>
      </c>
      <c r="H14" s="6">
        <v>13</v>
      </c>
      <c r="I14" s="6">
        <v>-8</v>
      </c>
      <c r="J14" s="6">
        <v>0</v>
      </c>
      <c r="K14" s="6">
        <v>0</v>
      </c>
      <c r="L14" s="6">
        <v>3</v>
      </c>
      <c r="M14" s="6">
        <v>0</v>
      </c>
      <c r="N14" s="6">
        <v>117</v>
      </c>
      <c r="O14" s="19">
        <f t="shared" si="1"/>
        <v>5.9829059829059832E-2</v>
      </c>
      <c r="P14" s="6">
        <v>176</v>
      </c>
      <c r="Q14" s="6">
        <v>390</v>
      </c>
      <c r="R14" s="6">
        <v>99</v>
      </c>
      <c r="S14" s="6">
        <v>40</v>
      </c>
      <c r="T14" s="6">
        <v>10</v>
      </c>
      <c r="U14" s="6">
        <v>1029</v>
      </c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</row>
    <row r="15" spans="1:42" s="18" customFormat="1" ht="14.25" customHeight="1" x14ac:dyDescent="0.3">
      <c r="A15" s="6">
        <v>20</v>
      </c>
      <c r="B15" s="6" t="s">
        <v>25</v>
      </c>
      <c r="C15" s="12" t="s">
        <v>53</v>
      </c>
      <c r="D15" s="6">
        <v>82</v>
      </c>
      <c r="E15" s="6">
        <v>0</v>
      </c>
      <c r="F15" s="6">
        <v>9</v>
      </c>
      <c r="G15" s="20">
        <f t="shared" si="0"/>
        <v>9</v>
      </c>
      <c r="H15" s="6">
        <v>16</v>
      </c>
      <c r="I15" s="6">
        <v>-12</v>
      </c>
      <c r="J15" s="6">
        <v>0</v>
      </c>
      <c r="K15" s="6">
        <v>0</v>
      </c>
      <c r="L15" s="6">
        <v>0</v>
      </c>
      <c r="M15" s="6">
        <v>0</v>
      </c>
      <c r="N15" s="6">
        <v>25</v>
      </c>
      <c r="O15" s="19">
        <f t="shared" si="1"/>
        <v>0</v>
      </c>
      <c r="P15" s="6">
        <v>0</v>
      </c>
      <c r="Q15" s="6">
        <v>0</v>
      </c>
      <c r="R15" s="6">
        <v>179</v>
      </c>
      <c r="S15" s="6">
        <v>56</v>
      </c>
      <c r="T15" s="6">
        <v>10</v>
      </c>
      <c r="U15" s="6">
        <v>1212</v>
      </c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</row>
    <row r="16" spans="1:42" s="18" customFormat="1" ht="14.25" customHeight="1" x14ac:dyDescent="0.3">
      <c r="A16" s="6">
        <v>14</v>
      </c>
      <c r="B16" s="6" t="s">
        <v>33</v>
      </c>
      <c r="C16" s="12" t="s">
        <v>52</v>
      </c>
      <c r="D16" s="6">
        <v>82</v>
      </c>
      <c r="E16" s="6">
        <v>25</v>
      </c>
      <c r="F16" s="6">
        <v>20</v>
      </c>
      <c r="G16" s="20">
        <f t="shared" si="0"/>
        <v>45</v>
      </c>
      <c r="H16" s="6">
        <v>173</v>
      </c>
      <c r="I16" s="6">
        <v>-43</v>
      </c>
      <c r="J16" s="6">
        <v>2</v>
      </c>
      <c r="K16" s="6">
        <v>1</v>
      </c>
      <c r="L16" s="6">
        <v>3</v>
      </c>
      <c r="M16" s="6">
        <v>2</v>
      </c>
      <c r="N16" s="6">
        <v>283</v>
      </c>
      <c r="O16" s="19">
        <f t="shared" si="1"/>
        <v>8.8339222614840993E-2</v>
      </c>
      <c r="P16" s="6">
        <v>475</v>
      </c>
      <c r="Q16" s="6">
        <v>833</v>
      </c>
      <c r="R16" s="6">
        <v>320</v>
      </c>
      <c r="S16" s="6">
        <v>93</v>
      </c>
      <c r="T16" s="6">
        <v>20</v>
      </c>
      <c r="U16" s="6">
        <v>1819</v>
      </c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</row>
    <row r="17" spans="1:42" s="18" customFormat="1" ht="14.25" customHeight="1" x14ac:dyDescent="0.3">
      <c r="A17" s="6">
        <v>32</v>
      </c>
      <c r="B17" s="6" t="s">
        <v>35</v>
      </c>
      <c r="C17" s="12" t="s">
        <v>51</v>
      </c>
      <c r="D17" s="6">
        <v>82</v>
      </c>
      <c r="E17" s="6">
        <v>6</v>
      </c>
      <c r="F17" s="6">
        <v>18</v>
      </c>
      <c r="G17" s="20">
        <f t="shared" si="0"/>
        <v>24</v>
      </c>
      <c r="H17" s="6">
        <v>4</v>
      </c>
      <c r="I17" s="6">
        <v>-27</v>
      </c>
      <c r="J17" s="6">
        <v>1</v>
      </c>
      <c r="K17" s="6">
        <v>0</v>
      </c>
      <c r="L17" s="6">
        <v>0</v>
      </c>
      <c r="M17" s="6">
        <v>1</v>
      </c>
      <c r="N17" s="6">
        <v>142</v>
      </c>
      <c r="O17" s="19">
        <f t="shared" si="1"/>
        <v>4.2253521126760563E-2</v>
      </c>
      <c r="P17" s="6">
        <v>0</v>
      </c>
      <c r="Q17" s="6">
        <v>0</v>
      </c>
      <c r="R17" s="6">
        <v>57</v>
      </c>
      <c r="S17" s="6">
        <v>39</v>
      </c>
      <c r="T17" s="6">
        <v>19</v>
      </c>
      <c r="U17" s="6">
        <v>1337</v>
      </c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</row>
    <row r="18" spans="1:42" s="18" customFormat="1" ht="14.25" customHeight="1" x14ac:dyDescent="0.3">
      <c r="A18" s="6">
        <v>37</v>
      </c>
      <c r="B18" s="6" t="s">
        <v>23</v>
      </c>
      <c r="C18" s="12" t="s">
        <v>50</v>
      </c>
      <c r="D18" s="6">
        <v>82</v>
      </c>
      <c r="E18" s="6">
        <v>4</v>
      </c>
      <c r="F18" s="6">
        <v>3</v>
      </c>
      <c r="G18" s="20">
        <f t="shared" si="0"/>
        <v>7</v>
      </c>
      <c r="H18" s="6">
        <v>168</v>
      </c>
      <c r="I18" s="6">
        <v>-8</v>
      </c>
      <c r="J18" s="6">
        <v>0</v>
      </c>
      <c r="K18" s="6">
        <v>0</v>
      </c>
      <c r="L18" s="6">
        <v>0</v>
      </c>
      <c r="M18" s="6">
        <v>0</v>
      </c>
      <c r="N18" s="6">
        <v>47</v>
      </c>
      <c r="O18" s="19">
        <f t="shared" si="1"/>
        <v>8.5106382978723402E-2</v>
      </c>
      <c r="P18" s="6">
        <v>0</v>
      </c>
      <c r="Q18" s="6">
        <v>0</v>
      </c>
      <c r="R18" s="6">
        <v>68</v>
      </c>
      <c r="S18" s="6">
        <v>15</v>
      </c>
      <c r="T18" s="6">
        <v>4</v>
      </c>
      <c r="U18" s="6">
        <v>389</v>
      </c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</row>
    <row r="19" spans="1:42" s="18" customFormat="1" ht="14.25" customHeight="1" x14ac:dyDescent="0.3">
      <c r="A19" s="6">
        <v>26</v>
      </c>
      <c r="B19" s="6" t="s">
        <v>23</v>
      </c>
      <c r="C19" s="12" t="s">
        <v>49</v>
      </c>
      <c r="D19" s="6">
        <v>82</v>
      </c>
      <c r="E19" s="6">
        <v>29</v>
      </c>
      <c r="F19" s="6">
        <v>16</v>
      </c>
      <c r="G19" s="20">
        <f t="shared" si="0"/>
        <v>45</v>
      </c>
      <c r="H19" s="6">
        <v>43</v>
      </c>
      <c r="I19" s="6">
        <v>-34</v>
      </c>
      <c r="J19" s="6">
        <v>3</v>
      </c>
      <c r="K19" s="6">
        <v>3</v>
      </c>
      <c r="L19" s="6">
        <v>4</v>
      </c>
      <c r="M19" s="6">
        <v>0</v>
      </c>
      <c r="N19" s="6">
        <v>256</v>
      </c>
      <c r="O19" s="19">
        <f t="shared" si="1"/>
        <v>0.11328125</v>
      </c>
      <c r="P19" s="6">
        <v>8</v>
      </c>
      <c r="Q19" s="6">
        <v>19</v>
      </c>
      <c r="R19" s="6">
        <v>159</v>
      </c>
      <c r="S19" s="6">
        <v>74</v>
      </c>
      <c r="T19" s="6">
        <v>15</v>
      </c>
      <c r="U19" s="6">
        <v>1992</v>
      </c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</row>
    <row r="20" spans="1:42" s="18" customFormat="1" ht="14.25" customHeight="1" x14ac:dyDescent="0.3">
      <c r="A20" s="6">
        <v>49</v>
      </c>
      <c r="B20" s="6" t="s">
        <v>23</v>
      </c>
      <c r="C20" s="12" t="s">
        <v>48</v>
      </c>
      <c r="D20" s="6">
        <v>82</v>
      </c>
      <c r="E20" s="6">
        <v>17</v>
      </c>
      <c r="F20" s="6">
        <v>9</v>
      </c>
      <c r="G20" s="20">
        <f t="shared" si="0"/>
        <v>26</v>
      </c>
      <c r="H20" s="6">
        <v>10</v>
      </c>
      <c r="I20" s="6">
        <v>-14</v>
      </c>
      <c r="J20" s="6">
        <v>1</v>
      </c>
      <c r="K20" s="6">
        <v>1</v>
      </c>
      <c r="L20" s="6">
        <v>4</v>
      </c>
      <c r="M20" s="6">
        <v>1</v>
      </c>
      <c r="N20" s="6">
        <v>139</v>
      </c>
      <c r="O20" s="19">
        <f t="shared" si="1"/>
        <v>0.1223021582733813</v>
      </c>
      <c r="P20" s="6">
        <v>0</v>
      </c>
      <c r="Q20" s="6">
        <v>1</v>
      </c>
      <c r="R20" s="6">
        <v>83</v>
      </c>
      <c r="S20" s="6">
        <v>43</v>
      </c>
      <c r="T20" s="6">
        <v>14</v>
      </c>
      <c r="U20" s="6">
        <v>1163</v>
      </c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</row>
    <row r="21" spans="1:42" s="18" customFormat="1" ht="14.25" customHeight="1" x14ac:dyDescent="0.3">
      <c r="A21" s="6">
        <v>34</v>
      </c>
      <c r="B21" s="6" t="s">
        <v>33</v>
      </c>
      <c r="C21" s="12" t="s">
        <v>47</v>
      </c>
      <c r="D21" s="6">
        <v>82</v>
      </c>
      <c r="E21" s="6">
        <v>14</v>
      </c>
      <c r="F21" s="6">
        <v>12</v>
      </c>
      <c r="G21" s="20">
        <f t="shared" si="0"/>
        <v>26</v>
      </c>
      <c r="H21" s="6">
        <v>2</v>
      </c>
      <c r="I21" s="6">
        <v>-24</v>
      </c>
      <c r="J21" s="6">
        <v>0</v>
      </c>
      <c r="K21" s="6">
        <v>2</v>
      </c>
      <c r="L21" s="6">
        <v>2</v>
      </c>
      <c r="M21" s="6">
        <v>2</v>
      </c>
      <c r="N21" s="6">
        <v>119</v>
      </c>
      <c r="O21" s="19">
        <f t="shared" si="1"/>
        <v>0.11764705882352941</v>
      </c>
      <c r="P21" s="6">
        <v>255</v>
      </c>
      <c r="Q21" s="6">
        <v>532</v>
      </c>
      <c r="R21" s="6">
        <v>56</v>
      </c>
      <c r="S21" s="6">
        <v>46</v>
      </c>
      <c r="T21" s="6">
        <v>10</v>
      </c>
      <c r="U21" s="6">
        <v>1192</v>
      </c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</row>
    <row r="22" spans="1:42" s="18" customFormat="1" ht="14.25" customHeight="1" x14ac:dyDescent="0.3">
      <c r="A22" s="6">
        <v>15</v>
      </c>
      <c r="B22" s="6" t="s">
        <v>35</v>
      </c>
      <c r="C22" s="12" t="s">
        <v>46</v>
      </c>
      <c r="D22" s="6">
        <v>82</v>
      </c>
      <c r="E22" s="6">
        <v>10</v>
      </c>
      <c r="F22" s="6">
        <v>17</v>
      </c>
      <c r="G22" s="20">
        <f t="shared" si="0"/>
        <v>27</v>
      </c>
      <c r="H22" s="6">
        <v>37</v>
      </c>
      <c r="I22" s="6">
        <v>-37</v>
      </c>
      <c r="J22" s="6">
        <v>3</v>
      </c>
      <c r="K22" s="6">
        <v>0</v>
      </c>
      <c r="L22" s="6">
        <v>1</v>
      </c>
      <c r="M22" s="6">
        <v>1</v>
      </c>
      <c r="N22" s="6">
        <v>189</v>
      </c>
      <c r="O22" s="19">
        <f t="shared" si="1"/>
        <v>5.2910052910052907E-2</v>
      </c>
      <c r="P22" s="6">
        <v>0</v>
      </c>
      <c r="Q22" s="6">
        <v>0</v>
      </c>
      <c r="R22" s="6">
        <v>170</v>
      </c>
      <c r="S22" s="6">
        <v>71</v>
      </c>
      <c r="T22" s="6">
        <v>10</v>
      </c>
      <c r="U22" s="6">
        <v>1359</v>
      </c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</row>
    <row r="23" spans="1:42" s="18" customFormat="1" ht="14.25" customHeight="1" x14ac:dyDescent="0.3">
      <c r="A23" s="6">
        <v>28</v>
      </c>
      <c r="B23" s="6" t="s">
        <v>25</v>
      </c>
      <c r="C23" s="12" t="s">
        <v>45</v>
      </c>
      <c r="D23" s="6">
        <v>81</v>
      </c>
      <c r="E23" s="6">
        <v>1</v>
      </c>
      <c r="F23" s="6">
        <v>11</v>
      </c>
      <c r="G23" s="20">
        <f t="shared" si="0"/>
        <v>12</v>
      </c>
      <c r="H23" s="6">
        <v>45</v>
      </c>
      <c r="I23" s="6">
        <v>-46</v>
      </c>
      <c r="J23" s="6">
        <v>1</v>
      </c>
      <c r="K23" s="6">
        <v>0</v>
      </c>
      <c r="L23" s="6">
        <v>0</v>
      </c>
      <c r="M23" s="6">
        <v>0</v>
      </c>
      <c r="N23" s="6">
        <v>37</v>
      </c>
      <c r="O23" s="19">
        <f t="shared" si="1"/>
        <v>2.7027027027027029E-2</v>
      </c>
      <c r="P23" s="6">
        <v>0</v>
      </c>
      <c r="Q23" s="6">
        <v>0</v>
      </c>
      <c r="R23" s="6">
        <v>241</v>
      </c>
      <c r="S23" s="6">
        <v>66</v>
      </c>
      <c r="T23" s="6">
        <v>9</v>
      </c>
      <c r="U23" s="6">
        <v>1682</v>
      </c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</row>
    <row r="24" spans="1:42" s="18" customFormat="1" ht="14.25" customHeight="1" x14ac:dyDescent="0.3">
      <c r="A24" s="6">
        <v>44</v>
      </c>
      <c r="B24" s="6" t="s">
        <v>25</v>
      </c>
      <c r="C24" s="12" t="s">
        <v>44</v>
      </c>
      <c r="D24" s="6">
        <v>81</v>
      </c>
      <c r="E24" s="6">
        <v>4</v>
      </c>
      <c r="F24" s="6">
        <v>4</v>
      </c>
      <c r="G24" s="20">
        <f t="shared" si="0"/>
        <v>8</v>
      </c>
      <c r="H24" s="6">
        <v>259</v>
      </c>
      <c r="I24" s="6">
        <v>-10</v>
      </c>
      <c r="J24" s="6">
        <v>0</v>
      </c>
      <c r="K24" s="6">
        <v>0</v>
      </c>
      <c r="L24" s="6">
        <v>1</v>
      </c>
      <c r="M24" s="6">
        <v>0</v>
      </c>
      <c r="N24" s="6">
        <v>25</v>
      </c>
      <c r="O24" s="19">
        <f t="shared" si="1"/>
        <v>0.16</v>
      </c>
      <c r="P24" s="6">
        <v>0</v>
      </c>
      <c r="Q24" s="6">
        <v>0</v>
      </c>
      <c r="R24" s="6">
        <v>263</v>
      </c>
      <c r="S24" s="6">
        <v>34</v>
      </c>
      <c r="T24" s="6">
        <v>16</v>
      </c>
      <c r="U24" s="6">
        <v>1083</v>
      </c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</row>
    <row r="25" spans="1:42" s="18" customFormat="1" ht="14.25" customHeight="1" x14ac:dyDescent="0.3">
      <c r="A25" s="6">
        <v>22</v>
      </c>
      <c r="B25" s="6" t="s">
        <v>25</v>
      </c>
      <c r="C25" s="12" t="s">
        <v>43</v>
      </c>
      <c r="D25" s="6">
        <v>81</v>
      </c>
      <c r="E25" s="6">
        <v>1</v>
      </c>
      <c r="F25" s="6">
        <v>12</v>
      </c>
      <c r="G25" s="20">
        <f t="shared" si="0"/>
        <v>13</v>
      </c>
      <c r="H25" s="6">
        <v>172</v>
      </c>
      <c r="I25" s="6">
        <v>-35</v>
      </c>
      <c r="J25" s="6">
        <v>0</v>
      </c>
      <c r="K25" s="6">
        <v>0</v>
      </c>
      <c r="L25" s="6">
        <v>0</v>
      </c>
      <c r="M25" s="6">
        <v>0</v>
      </c>
      <c r="N25" s="6">
        <v>30</v>
      </c>
      <c r="O25" s="19">
        <f t="shared" si="1"/>
        <v>3.3333333333333333E-2</v>
      </c>
      <c r="P25" s="6">
        <v>0</v>
      </c>
      <c r="Q25" s="6">
        <v>0</v>
      </c>
      <c r="R25" s="6">
        <v>305</v>
      </c>
      <c r="S25" s="6">
        <v>77</v>
      </c>
      <c r="T25" s="6">
        <v>24</v>
      </c>
      <c r="U25" s="6">
        <v>2115</v>
      </c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</row>
    <row r="26" spans="1:42" s="18" customFormat="1" ht="14.25" customHeight="1" x14ac:dyDescent="0.3">
      <c r="A26" s="6">
        <v>47</v>
      </c>
      <c r="B26" s="6" t="s">
        <v>23</v>
      </c>
      <c r="C26" s="12" t="s">
        <v>42</v>
      </c>
      <c r="D26" s="6">
        <v>80</v>
      </c>
      <c r="E26" s="6">
        <v>1</v>
      </c>
      <c r="F26" s="6">
        <v>1</v>
      </c>
      <c r="G26" s="20">
        <f t="shared" si="0"/>
        <v>2</v>
      </c>
      <c r="H26" s="6">
        <v>0</v>
      </c>
      <c r="I26" s="6">
        <v>-5</v>
      </c>
      <c r="J26" s="6">
        <v>0</v>
      </c>
      <c r="K26" s="6">
        <v>0</v>
      </c>
      <c r="L26" s="6">
        <v>1</v>
      </c>
      <c r="M26" s="6">
        <v>0</v>
      </c>
      <c r="N26" s="6">
        <v>22</v>
      </c>
      <c r="O26" s="19">
        <f t="shared" si="1"/>
        <v>4.5454545454545456E-2</v>
      </c>
      <c r="P26" s="6">
        <v>4</v>
      </c>
      <c r="Q26" s="6">
        <v>6</v>
      </c>
      <c r="R26" s="6">
        <v>7</v>
      </c>
      <c r="S26" s="6">
        <v>1</v>
      </c>
      <c r="T26" s="6">
        <v>0</v>
      </c>
      <c r="U26" s="6">
        <v>158</v>
      </c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</row>
    <row r="27" spans="1:42" s="18" customFormat="1" ht="14.25" customHeight="1" x14ac:dyDescent="0.3">
      <c r="A27" s="6">
        <v>11</v>
      </c>
      <c r="B27" s="6" t="s">
        <v>33</v>
      </c>
      <c r="C27" s="12" t="s">
        <v>41</v>
      </c>
      <c r="D27" s="6">
        <v>78</v>
      </c>
      <c r="E27" s="6">
        <v>10</v>
      </c>
      <c r="F27" s="6">
        <v>28</v>
      </c>
      <c r="G27" s="20">
        <f t="shared" si="0"/>
        <v>38</v>
      </c>
      <c r="H27" s="6">
        <v>4</v>
      </c>
      <c r="I27" s="6">
        <v>-31</v>
      </c>
      <c r="J27" s="6">
        <v>2</v>
      </c>
      <c r="K27" s="6">
        <v>1</v>
      </c>
      <c r="L27" s="6">
        <v>3</v>
      </c>
      <c r="M27" s="6">
        <v>0</v>
      </c>
      <c r="N27" s="6">
        <v>279</v>
      </c>
      <c r="O27" s="19">
        <f t="shared" si="1"/>
        <v>3.5842293906810034E-2</v>
      </c>
      <c r="P27" s="6">
        <v>142</v>
      </c>
      <c r="Q27" s="6">
        <v>319</v>
      </c>
      <c r="R27" s="6">
        <v>110</v>
      </c>
      <c r="S27" s="6">
        <v>72</v>
      </c>
      <c r="T27" s="6">
        <v>16</v>
      </c>
      <c r="U27" s="6">
        <v>1952</v>
      </c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</row>
    <row r="28" spans="1:42" s="18" customFormat="1" ht="14.25" customHeight="1" x14ac:dyDescent="0.3">
      <c r="A28" s="6">
        <v>5</v>
      </c>
      <c r="B28" s="6" t="s">
        <v>35</v>
      </c>
      <c r="C28" s="12" t="s">
        <v>40</v>
      </c>
      <c r="D28" s="6">
        <v>77</v>
      </c>
      <c r="E28" s="6">
        <v>2</v>
      </c>
      <c r="F28" s="6">
        <v>1</v>
      </c>
      <c r="G28" s="20">
        <f t="shared" si="0"/>
        <v>3</v>
      </c>
      <c r="H28" s="6">
        <v>34</v>
      </c>
      <c r="I28" s="6">
        <v>-2</v>
      </c>
      <c r="J28" s="6">
        <v>0</v>
      </c>
      <c r="K28" s="6">
        <v>0</v>
      </c>
      <c r="L28" s="6">
        <v>0</v>
      </c>
      <c r="M28" s="6">
        <v>0</v>
      </c>
      <c r="N28" s="6">
        <v>30</v>
      </c>
      <c r="O28" s="19">
        <f t="shared" si="1"/>
        <v>6.6666666666666666E-2</v>
      </c>
      <c r="P28" s="6">
        <v>0</v>
      </c>
      <c r="Q28" s="6">
        <v>1</v>
      </c>
      <c r="R28" s="6">
        <v>16</v>
      </c>
      <c r="S28" s="6">
        <v>4</v>
      </c>
      <c r="T28" s="6">
        <v>0</v>
      </c>
      <c r="U28" s="6">
        <v>148</v>
      </c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</row>
    <row r="29" spans="1:42" s="18" customFormat="1" ht="14.25" customHeight="1" x14ac:dyDescent="0.3">
      <c r="A29" s="6">
        <v>52</v>
      </c>
      <c r="B29" s="6" t="s">
        <v>25</v>
      </c>
      <c r="C29" s="12" t="s">
        <v>39</v>
      </c>
      <c r="D29" s="6">
        <v>72</v>
      </c>
      <c r="E29" s="6">
        <v>1</v>
      </c>
      <c r="F29" s="6">
        <v>9</v>
      </c>
      <c r="G29" s="20">
        <f t="shared" si="0"/>
        <v>10</v>
      </c>
      <c r="H29" s="6">
        <v>151</v>
      </c>
      <c r="I29" s="6">
        <v>-31</v>
      </c>
      <c r="J29" s="6">
        <v>1</v>
      </c>
      <c r="K29" s="6">
        <v>0</v>
      </c>
      <c r="L29" s="6">
        <v>0</v>
      </c>
      <c r="M29" s="6">
        <v>0</v>
      </c>
      <c r="N29" s="6">
        <v>29</v>
      </c>
      <c r="O29" s="19">
        <f t="shared" si="1"/>
        <v>3.4482758620689655E-2</v>
      </c>
      <c r="P29" s="6">
        <v>0</v>
      </c>
      <c r="Q29" s="6">
        <v>0</v>
      </c>
      <c r="R29" s="6">
        <v>270</v>
      </c>
      <c r="S29" s="6">
        <v>52</v>
      </c>
      <c r="T29" s="6">
        <v>27</v>
      </c>
      <c r="U29" s="6">
        <v>1443</v>
      </c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</row>
    <row r="30" spans="1:42" s="18" customFormat="1" ht="14.25" customHeight="1" x14ac:dyDescent="0.3">
      <c r="A30" s="6">
        <v>17</v>
      </c>
      <c r="B30" s="6" t="s">
        <v>23</v>
      </c>
      <c r="C30" s="12" t="s">
        <v>38</v>
      </c>
      <c r="D30" s="6">
        <v>67</v>
      </c>
      <c r="E30" s="6">
        <v>9</v>
      </c>
      <c r="F30" s="6">
        <v>13</v>
      </c>
      <c r="G30" s="20">
        <f t="shared" si="0"/>
        <v>22</v>
      </c>
      <c r="H30" s="6">
        <v>4</v>
      </c>
      <c r="I30" s="6">
        <v>-30</v>
      </c>
      <c r="J30" s="6">
        <v>2</v>
      </c>
      <c r="K30" s="6">
        <v>1</v>
      </c>
      <c r="L30" s="6">
        <v>1</v>
      </c>
      <c r="M30" s="6">
        <v>0</v>
      </c>
      <c r="N30" s="6">
        <v>192</v>
      </c>
      <c r="O30" s="19">
        <f t="shared" si="1"/>
        <v>4.6875E-2</v>
      </c>
      <c r="P30" s="6">
        <v>0</v>
      </c>
      <c r="Q30" s="6">
        <v>0</v>
      </c>
      <c r="R30" s="6">
        <v>77</v>
      </c>
      <c r="S30" s="6">
        <v>50</v>
      </c>
      <c r="T30" s="6">
        <v>11</v>
      </c>
      <c r="U30" s="6">
        <v>1366</v>
      </c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</row>
    <row r="31" spans="1:42" s="18" customFormat="1" ht="14.25" customHeight="1" x14ac:dyDescent="0.3">
      <c r="A31" s="6">
        <v>61</v>
      </c>
      <c r="B31" s="6" t="s">
        <v>35</v>
      </c>
      <c r="C31" s="12" t="s">
        <v>37</v>
      </c>
      <c r="D31" s="6">
        <v>19</v>
      </c>
      <c r="E31" s="6">
        <v>1</v>
      </c>
      <c r="F31" s="6">
        <v>1</v>
      </c>
      <c r="G31" s="20">
        <f t="shared" si="0"/>
        <v>2</v>
      </c>
      <c r="H31" s="6">
        <v>0</v>
      </c>
      <c r="I31" s="6">
        <v>-3</v>
      </c>
      <c r="J31" s="6">
        <v>0</v>
      </c>
      <c r="K31" s="6">
        <v>0</v>
      </c>
      <c r="L31" s="6">
        <v>0</v>
      </c>
      <c r="M31" s="6">
        <v>0</v>
      </c>
      <c r="N31" s="6">
        <v>12</v>
      </c>
      <c r="O31" s="19">
        <f t="shared" si="1"/>
        <v>8.3333333333333329E-2</v>
      </c>
      <c r="P31" s="6">
        <v>0</v>
      </c>
      <c r="Q31" s="6">
        <v>0</v>
      </c>
      <c r="R31" s="6">
        <v>3</v>
      </c>
      <c r="S31" s="6">
        <v>2</v>
      </c>
      <c r="T31" s="6">
        <v>1</v>
      </c>
      <c r="U31" s="6">
        <v>61</v>
      </c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</row>
    <row r="32" spans="1:42" s="18" customFormat="1" ht="14.25" customHeight="1" x14ac:dyDescent="0.3">
      <c r="A32" s="6">
        <v>24</v>
      </c>
      <c r="B32" s="6" t="s">
        <v>25</v>
      </c>
      <c r="C32" s="12" t="s">
        <v>36</v>
      </c>
      <c r="D32" s="6">
        <v>13</v>
      </c>
      <c r="E32" s="6">
        <v>0</v>
      </c>
      <c r="F32" s="6">
        <v>2</v>
      </c>
      <c r="G32" s="20">
        <f t="shared" si="0"/>
        <v>2</v>
      </c>
      <c r="H32" s="6">
        <v>4</v>
      </c>
      <c r="I32" s="6">
        <v>2</v>
      </c>
      <c r="J32" s="6">
        <v>0</v>
      </c>
      <c r="K32" s="6">
        <v>0</v>
      </c>
      <c r="L32" s="6">
        <v>0</v>
      </c>
      <c r="M32" s="6">
        <v>0</v>
      </c>
      <c r="N32" s="6">
        <v>5</v>
      </c>
      <c r="O32" s="19">
        <f t="shared" si="1"/>
        <v>0</v>
      </c>
      <c r="P32" s="6">
        <v>0</v>
      </c>
      <c r="Q32" s="6">
        <v>0</v>
      </c>
      <c r="R32" s="6">
        <v>25</v>
      </c>
      <c r="S32" s="6">
        <v>4</v>
      </c>
      <c r="T32" s="6">
        <v>5</v>
      </c>
      <c r="U32" s="6">
        <v>167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</row>
    <row r="33" spans="1:44" s="18" customFormat="1" ht="14.25" customHeight="1" x14ac:dyDescent="0.3">
      <c r="A33" s="6">
        <v>6</v>
      </c>
      <c r="B33" s="6" t="s">
        <v>35</v>
      </c>
      <c r="C33" s="12" t="s">
        <v>34</v>
      </c>
      <c r="D33" s="6">
        <v>5</v>
      </c>
      <c r="E33" s="6">
        <v>0</v>
      </c>
      <c r="F33" s="6">
        <v>0</v>
      </c>
      <c r="G33" s="20">
        <f t="shared" si="0"/>
        <v>0</v>
      </c>
      <c r="H33" s="6">
        <v>0</v>
      </c>
      <c r="I33" s="6">
        <v>-1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19" t="e">
        <f t="shared" si="1"/>
        <v>#DIV/0!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15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</row>
    <row r="34" spans="1:44" s="18" customFormat="1" ht="14.25" customHeight="1" x14ac:dyDescent="0.3">
      <c r="A34" s="6">
        <v>71</v>
      </c>
      <c r="B34" s="6" t="s">
        <v>33</v>
      </c>
      <c r="C34" s="12" t="s">
        <v>32</v>
      </c>
      <c r="D34" s="6">
        <v>2</v>
      </c>
      <c r="E34" s="6">
        <v>0</v>
      </c>
      <c r="F34" s="6">
        <v>0</v>
      </c>
      <c r="G34" s="20">
        <f t="shared" si="0"/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19" t="e">
        <f t="shared" si="1"/>
        <v>#DIV/0!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2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</row>
    <row r="35" spans="1:44" s="18" customFormat="1" ht="14.25" customHeight="1" x14ac:dyDescent="0.3">
      <c r="A35" s="6">
        <v>30</v>
      </c>
      <c r="B35" s="6" t="s">
        <v>23</v>
      </c>
      <c r="C35" s="12" t="s">
        <v>31</v>
      </c>
      <c r="D35" s="6">
        <v>0</v>
      </c>
      <c r="E35" s="6">
        <v>0</v>
      </c>
      <c r="F35" s="6">
        <v>0</v>
      </c>
      <c r="G35" s="20">
        <f t="shared" si="0"/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19" t="e">
        <f t="shared" si="1"/>
        <v>#DIV/0!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</row>
    <row r="36" spans="1:44" s="18" customFormat="1" ht="14.25" customHeight="1" x14ac:dyDescent="0.3">
      <c r="A36" s="6">
        <v>7</v>
      </c>
      <c r="B36" s="6" t="s">
        <v>23</v>
      </c>
      <c r="C36" s="12" t="s">
        <v>30</v>
      </c>
      <c r="D36" s="6">
        <v>0</v>
      </c>
      <c r="E36" s="6">
        <v>0</v>
      </c>
      <c r="F36" s="6">
        <v>0</v>
      </c>
      <c r="G36" s="20">
        <f t="shared" si="0"/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19" t="e">
        <f t="shared" si="1"/>
        <v>#DIV/0!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</row>
    <row r="37" spans="1:44" s="18" customFormat="1" ht="14.25" customHeight="1" x14ac:dyDescent="0.3">
      <c r="A37" s="6">
        <v>8</v>
      </c>
      <c r="B37" s="6" t="s">
        <v>25</v>
      </c>
      <c r="C37" s="12" t="s">
        <v>29</v>
      </c>
      <c r="D37" s="6">
        <v>0</v>
      </c>
      <c r="E37" s="6">
        <v>0</v>
      </c>
      <c r="F37" s="6">
        <v>0</v>
      </c>
      <c r="G37" s="20">
        <f t="shared" si="0"/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19" t="e">
        <f t="shared" si="1"/>
        <v>#DIV/0!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</row>
    <row r="38" spans="1:44" s="18" customFormat="1" ht="14.25" customHeight="1" x14ac:dyDescent="0.3">
      <c r="A38" s="6">
        <v>3</v>
      </c>
      <c r="B38" s="6" t="s">
        <v>25</v>
      </c>
      <c r="C38" s="12" t="s">
        <v>28</v>
      </c>
      <c r="D38" s="6">
        <v>0</v>
      </c>
      <c r="E38" s="6">
        <v>0</v>
      </c>
      <c r="F38" s="6">
        <v>0</v>
      </c>
      <c r="G38" s="20">
        <f t="shared" si="0"/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19" t="e">
        <f t="shared" si="1"/>
        <v>#DIV/0!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</row>
    <row r="39" spans="1:44" s="18" customFormat="1" ht="14.25" customHeight="1" x14ac:dyDescent="0.3">
      <c r="A39" s="6">
        <v>36</v>
      </c>
      <c r="B39" s="6" t="s">
        <v>23</v>
      </c>
      <c r="C39" s="12" t="s">
        <v>27</v>
      </c>
      <c r="D39" s="6">
        <v>0</v>
      </c>
      <c r="E39" s="6">
        <v>0</v>
      </c>
      <c r="F39" s="6">
        <v>0</v>
      </c>
      <c r="G39" s="20">
        <f t="shared" si="0"/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19" t="e">
        <f t="shared" si="1"/>
        <v>#DIV/0!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</row>
    <row r="40" spans="1:44" s="18" customFormat="1" ht="14.25" customHeight="1" x14ac:dyDescent="0.3">
      <c r="A40" s="6">
        <v>38</v>
      </c>
      <c r="B40" s="6" t="s">
        <v>25</v>
      </c>
      <c r="C40" s="12" t="s">
        <v>26</v>
      </c>
      <c r="D40" s="6">
        <v>0</v>
      </c>
      <c r="E40" s="6">
        <v>0</v>
      </c>
      <c r="F40" s="6">
        <v>0</v>
      </c>
      <c r="G40" s="20">
        <f t="shared" si="0"/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19" t="e">
        <f t="shared" si="1"/>
        <v>#DIV/0!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</row>
    <row r="41" spans="1:44" s="18" customFormat="1" ht="14.25" customHeight="1" x14ac:dyDescent="0.3">
      <c r="A41" s="6">
        <v>53</v>
      </c>
      <c r="B41" s="6" t="s">
        <v>25</v>
      </c>
      <c r="C41" s="12" t="s">
        <v>24</v>
      </c>
      <c r="D41" s="6">
        <v>0</v>
      </c>
      <c r="E41" s="6">
        <v>0</v>
      </c>
      <c r="F41" s="6">
        <v>0</v>
      </c>
      <c r="G41" s="20">
        <f t="shared" si="0"/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19" t="e">
        <f t="shared" si="1"/>
        <v>#DIV/0!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</row>
    <row r="42" spans="1:44" s="18" customFormat="1" ht="14.25" customHeight="1" x14ac:dyDescent="0.3">
      <c r="A42" s="6">
        <v>25</v>
      </c>
      <c r="B42" s="6" t="s">
        <v>23</v>
      </c>
      <c r="C42" s="12" t="s">
        <v>22</v>
      </c>
      <c r="D42" s="6">
        <v>0</v>
      </c>
      <c r="E42" s="6">
        <v>0</v>
      </c>
      <c r="F42" s="6">
        <v>0</v>
      </c>
      <c r="G42" s="20">
        <f t="shared" si="0"/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19" t="e">
        <f t="shared" si="1"/>
        <v>#DIV/0!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</row>
    <row r="43" spans="1:44" s="15" customFormat="1" ht="14.4" x14ac:dyDescent="0.25">
      <c r="A43" s="36" t="s">
        <v>0</v>
      </c>
      <c r="B43" s="36"/>
      <c r="C43" s="36"/>
      <c r="D43" s="2">
        <f t="shared" ref="D43:N43" si="2">SUM(D13:D42)</f>
        <v>1476</v>
      </c>
      <c r="E43" s="2">
        <f t="shared" si="2"/>
        <v>144</v>
      </c>
      <c r="F43" s="2">
        <f t="shared" si="2"/>
        <v>216</v>
      </c>
      <c r="G43" s="2">
        <f t="shared" si="2"/>
        <v>360</v>
      </c>
      <c r="H43" s="2">
        <f t="shared" si="2"/>
        <v>1179</v>
      </c>
      <c r="I43" s="2">
        <f t="shared" si="2"/>
        <v>-437</v>
      </c>
      <c r="J43" s="2">
        <f t="shared" si="2"/>
        <v>16</v>
      </c>
      <c r="K43" s="2">
        <f t="shared" si="2"/>
        <v>9</v>
      </c>
      <c r="L43" s="2">
        <f t="shared" si="2"/>
        <v>24</v>
      </c>
      <c r="M43" s="2">
        <f t="shared" si="2"/>
        <v>7</v>
      </c>
      <c r="N43" s="2">
        <f t="shared" si="2"/>
        <v>2005</v>
      </c>
      <c r="O43" s="17">
        <f t="shared" si="1"/>
        <v>7.182044887780549E-2</v>
      </c>
      <c r="P43" s="2">
        <f t="shared" ref="P43:U43" si="3">SUM(P13:P42)</f>
        <v>1060</v>
      </c>
      <c r="Q43" s="2">
        <f t="shared" si="3"/>
        <v>2101</v>
      </c>
      <c r="R43" s="2">
        <f t="shared" si="3"/>
        <v>2750</v>
      </c>
      <c r="S43" s="2">
        <f t="shared" si="3"/>
        <v>940</v>
      </c>
      <c r="T43" s="2">
        <f t="shared" si="3"/>
        <v>238</v>
      </c>
      <c r="U43" s="2">
        <f t="shared" si="3"/>
        <v>23849</v>
      </c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</row>
    <row r="44" spans="1:44" s="13" customFormat="1" ht="14.4" x14ac:dyDescent="0.3"/>
    <row r="45" spans="1:44" s="13" customFormat="1" ht="14.4" x14ac:dyDescent="0.3"/>
    <row r="46" spans="1:44" s="13" customFormat="1" ht="18" x14ac:dyDescent="0.3">
      <c r="A46" s="30" t="s">
        <v>21</v>
      </c>
      <c r="B46" s="30"/>
      <c r="C46" s="30"/>
    </row>
    <row r="47" spans="1:44" s="13" customFormat="1" ht="14.4" x14ac:dyDescent="0.3">
      <c r="A47" s="14" t="s">
        <v>20</v>
      </c>
      <c r="B47" s="14" t="s">
        <v>19</v>
      </c>
      <c r="C47" s="14" t="s">
        <v>18</v>
      </c>
      <c r="D47" s="14" t="s">
        <v>2</v>
      </c>
      <c r="E47" s="14" t="s">
        <v>17</v>
      </c>
      <c r="F47" s="14" t="s">
        <v>16</v>
      </c>
      <c r="G47" s="14" t="s">
        <v>15</v>
      </c>
      <c r="H47" s="14" t="s">
        <v>14</v>
      </c>
      <c r="I47" s="14" t="s">
        <v>13</v>
      </c>
      <c r="J47" s="14" t="s">
        <v>12</v>
      </c>
      <c r="K47" s="14" t="s">
        <v>11</v>
      </c>
      <c r="L47" s="14" t="s">
        <v>10</v>
      </c>
      <c r="M47" s="14" t="s">
        <v>9</v>
      </c>
      <c r="N47" s="14" t="s">
        <v>8</v>
      </c>
      <c r="O47" s="14" t="s">
        <v>7</v>
      </c>
      <c r="P47" s="14" t="s">
        <v>2</v>
      </c>
      <c r="Q47" s="14" t="s">
        <v>6</v>
      </c>
      <c r="R47" s="14" t="s">
        <v>5</v>
      </c>
    </row>
    <row r="48" spans="1:44" s="6" customFormat="1" ht="14.25" customHeight="1" x14ac:dyDescent="0.3">
      <c r="A48" s="6">
        <v>60</v>
      </c>
      <c r="B48" s="6" t="s">
        <v>2</v>
      </c>
      <c r="C48" s="12" t="s">
        <v>4</v>
      </c>
      <c r="D48" s="6">
        <v>70</v>
      </c>
      <c r="E48" s="11">
        <f>(I48*60)/M48</f>
        <v>2.7184466019417477</v>
      </c>
      <c r="F48" s="6">
        <v>20</v>
      </c>
      <c r="G48" s="6">
        <v>41</v>
      </c>
      <c r="H48" s="6">
        <v>8</v>
      </c>
      <c r="I48" s="6">
        <v>182</v>
      </c>
      <c r="J48" s="10">
        <f>(K48-I48)/K48</f>
        <v>0.90431125131440593</v>
      </c>
      <c r="K48" s="6">
        <v>1902</v>
      </c>
      <c r="L48" s="6">
        <v>5</v>
      </c>
      <c r="M48" s="6">
        <v>4017</v>
      </c>
      <c r="N48" s="6">
        <v>0</v>
      </c>
      <c r="O48" s="6">
        <v>4</v>
      </c>
      <c r="P48" s="6">
        <v>0</v>
      </c>
      <c r="Q48" s="6">
        <v>3</v>
      </c>
      <c r="R48" s="9">
        <f>SUM(P48:Q48)</f>
        <v>3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7"/>
    </row>
    <row r="49" spans="1:43" s="6" customFormat="1" ht="14.25" customHeight="1" x14ac:dyDescent="0.3">
      <c r="A49" s="6">
        <v>31</v>
      </c>
      <c r="B49" s="6" t="s">
        <v>2</v>
      </c>
      <c r="C49" s="12" t="s">
        <v>3</v>
      </c>
      <c r="D49" s="6">
        <v>21</v>
      </c>
      <c r="E49" s="11">
        <f>(I49*60)/M49</f>
        <v>2.7213822894168467</v>
      </c>
      <c r="F49" s="6">
        <v>4</v>
      </c>
      <c r="G49" s="6">
        <v>8</v>
      </c>
      <c r="H49" s="6">
        <v>1</v>
      </c>
      <c r="I49" s="6">
        <v>42</v>
      </c>
      <c r="J49" s="10">
        <f>(K49-I49)/K49</f>
        <v>0.89119170984455953</v>
      </c>
      <c r="K49" s="6">
        <v>386</v>
      </c>
      <c r="L49" s="6">
        <v>1</v>
      </c>
      <c r="M49" s="6">
        <v>926</v>
      </c>
      <c r="N49" s="6">
        <v>0</v>
      </c>
      <c r="O49" s="6">
        <v>2</v>
      </c>
      <c r="P49" s="6">
        <v>0</v>
      </c>
      <c r="Q49" s="6">
        <v>2</v>
      </c>
      <c r="R49" s="9">
        <f>SUM(P49:Q49)</f>
        <v>2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7"/>
    </row>
    <row r="50" spans="1:43" s="6" customFormat="1" ht="14.25" customHeight="1" x14ac:dyDescent="0.3">
      <c r="A50" s="6">
        <v>35</v>
      </c>
      <c r="B50" s="6" t="s">
        <v>2</v>
      </c>
      <c r="C50" s="12" t="s">
        <v>1</v>
      </c>
      <c r="D50" s="6">
        <v>1</v>
      </c>
      <c r="E50" s="11">
        <f>(I50*60)/M50</f>
        <v>5</v>
      </c>
      <c r="F50" s="6">
        <v>0</v>
      </c>
      <c r="G50" s="6">
        <v>0</v>
      </c>
      <c r="H50" s="6">
        <v>0</v>
      </c>
      <c r="I50" s="6">
        <v>1</v>
      </c>
      <c r="J50" s="10">
        <f>(K50-I50)/K50</f>
        <v>0.9</v>
      </c>
      <c r="K50" s="6">
        <v>10</v>
      </c>
      <c r="L50" s="6">
        <v>0</v>
      </c>
      <c r="M50" s="6">
        <v>12</v>
      </c>
      <c r="N50" s="6">
        <v>0</v>
      </c>
      <c r="O50" s="6">
        <v>0</v>
      </c>
      <c r="P50" s="6">
        <v>0</v>
      </c>
      <c r="Q50" s="6">
        <v>0</v>
      </c>
      <c r="R50" s="9">
        <f>SUM(P50:Q50)</f>
        <v>0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7"/>
    </row>
    <row r="51" spans="1:43" s="1" customFormat="1" ht="14.4" x14ac:dyDescent="0.3">
      <c r="A51" s="31" t="s">
        <v>0</v>
      </c>
      <c r="B51" s="31"/>
      <c r="C51" s="31"/>
      <c r="D51" s="3">
        <f>SUM(D48:D50)</f>
        <v>92</v>
      </c>
      <c r="E51" s="5">
        <f>(I51*60)/M51</f>
        <v>2.7245206861755804</v>
      </c>
      <c r="F51" s="3">
        <f>SUM(F48:F50)</f>
        <v>24</v>
      </c>
      <c r="G51" s="3">
        <f>SUM(G48:G50)</f>
        <v>49</v>
      </c>
      <c r="H51" s="3">
        <f>SUM(H48:H50)</f>
        <v>9</v>
      </c>
      <c r="I51" s="3">
        <f>SUM(I48:I50)</f>
        <v>225</v>
      </c>
      <c r="J51" s="4">
        <f>(K51-I51)/K51</f>
        <v>0.90208877284595301</v>
      </c>
      <c r="K51" s="3">
        <f t="shared" ref="K51:R51" si="4">SUM(K48:K50)</f>
        <v>2298</v>
      </c>
      <c r="L51" s="3">
        <f t="shared" si="4"/>
        <v>6</v>
      </c>
      <c r="M51" s="3">
        <f t="shared" si="4"/>
        <v>4955</v>
      </c>
      <c r="N51" s="3">
        <f t="shared" si="4"/>
        <v>0</v>
      </c>
      <c r="O51" s="3">
        <f t="shared" si="4"/>
        <v>6</v>
      </c>
      <c r="P51" s="3">
        <f t="shared" si="4"/>
        <v>0</v>
      </c>
      <c r="Q51" s="3">
        <f t="shared" si="4"/>
        <v>5</v>
      </c>
      <c r="R51" s="2">
        <f t="shared" si="4"/>
        <v>5</v>
      </c>
    </row>
    <row r="52" spans="1:43" s="1" customFormat="1" ht="14.25" customHeight="1" x14ac:dyDescent="0.3"/>
    <row r="53" spans="1:43" s="1" customFormat="1" ht="14.25" customHeight="1" x14ac:dyDescent="0.3"/>
    <row r="54" spans="1:43" s="1" customFormat="1" ht="14.25" customHeight="1" x14ac:dyDescent="0.3"/>
    <row r="55" spans="1:43" s="1" customFormat="1" ht="14.25" customHeight="1" x14ac:dyDescent="0.3"/>
    <row r="56" spans="1:43" s="1" customFormat="1" ht="14.25" customHeight="1" x14ac:dyDescent="0.3">
      <c r="A56" s="37"/>
      <c r="B56" s="37"/>
    </row>
    <row r="57" spans="1:43" s="1" customFormat="1" ht="14.25" customHeight="1" x14ac:dyDescent="0.3">
      <c r="A57" s="1" t="s">
        <v>78</v>
      </c>
      <c r="B57" s="1" t="s">
        <v>77</v>
      </c>
      <c r="K57" s="1" t="s">
        <v>78</v>
      </c>
      <c r="L57" s="1" t="s">
        <v>83</v>
      </c>
    </row>
    <row r="58" spans="1:43" s="1" customFormat="1" ht="14.25" customHeight="1" x14ac:dyDescent="0.3">
      <c r="A58" s="38" t="s">
        <v>79</v>
      </c>
      <c r="B58" s="39">
        <v>56</v>
      </c>
      <c r="K58" s="38" t="s">
        <v>79</v>
      </c>
      <c r="L58" s="39">
        <v>77</v>
      </c>
    </row>
    <row r="59" spans="1:43" s="1" customFormat="1" ht="14.25" customHeight="1" x14ac:dyDescent="0.3">
      <c r="A59" s="38" t="s">
        <v>80</v>
      </c>
      <c r="B59" s="39">
        <v>9</v>
      </c>
      <c r="K59" s="38" t="s">
        <v>80</v>
      </c>
      <c r="L59" s="39">
        <v>60</v>
      </c>
    </row>
    <row r="60" spans="1:43" s="1" customFormat="1" ht="14.25" customHeight="1" x14ac:dyDescent="0.3">
      <c r="A60" s="38" t="s">
        <v>81</v>
      </c>
      <c r="B60" s="39">
        <v>60</v>
      </c>
      <c r="K60" s="38" t="s">
        <v>81</v>
      </c>
      <c r="L60" s="39">
        <v>42</v>
      </c>
    </row>
    <row r="61" spans="1:43" s="1" customFormat="1" ht="14.25" customHeight="1" x14ac:dyDescent="0.3">
      <c r="A61" s="38" t="s">
        <v>82</v>
      </c>
      <c r="B61" s="39">
        <v>19</v>
      </c>
      <c r="K61" s="38" t="s">
        <v>82</v>
      </c>
      <c r="L61" s="39">
        <v>37</v>
      </c>
    </row>
    <row r="62" spans="1:43" s="1" customFormat="1" ht="14.25" customHeight="1" x14ac:dyDescent="0.3"/>
    <row r="63" spans="1:43" s="1" customFormat="1" ht="14.25" customHeight="1" x14ac:dyDescent="0.3"/>
    <row r="64" spans="1:43" s="1" customFormat="1" ht="14.25" customHeight="1" x14ac:dyDescent="0.3"/>
    <row r="65" s="1" customFormat="1" ht="14.25" customHeight="1" x14ac:dyDescent="0.3"/>
    <row r="66" s="1" customFormat="1" ht="14.25" customHeight="1" x14ac:dyDescent="0.3"/>
    <row r="67" s="1" customFormat="1" ht="14.25" customHeight="1" x14ac:dyDescent="0.3"/>
    <row r="68" s="1" customFormat="1" ht="14.25" customHeight="1" x14ac:dyDescent="0.3"/>
    <row r="69" s="1" customFormat="1" ht="14.25" customHeight="1" x14ac:dyDescent="0.3"/>
    <row r="70" s="1" customFormat="1" ht="14.25" customHeight="1" x14ac:dyDescent="0.3"/>
    <row r="71" s="1" customFormat="1" ht="14.25" customHeight="1" x14ac:dyDescent="0.3"/>
    <row r="72" s="1" customFormat="1" ht="14.25" customHeight="1" x14ac:dyDescent="0.3"/>
    <row r="73" s="1" customFormat="1" ht="14.25" customHeight="1" x14ac:dyDescent="0.3"/>
    <row r="74" s="1" customFormat="1" ht="14.25" customHeight="1" x14ac:dyDescent="0.3"/>
    <row r="75" s="1" customFormat="1" ht="14.25" customHeight="1" x14ac:dyDescent="0.3"/>
    <row r="76" s="1" customFormat="1" ht="14.25" customHeight="1" x14ac:dyDescent="0.3"/>
    <row r="77" s="1" customFormat="1" ht="14.25" customHeight="1" x14ac:dyDescent="0.3"/>
    <row r="78" s="1" customFormat="1" ht="14.25" customHeight="1" x14ac:dyDescent="0.3"/>
    <row r="79" s="1" customFormat="1" ht="14.25" customHeight="1" x14ac:dyDescent="0.3"/>
    <row r="80" s="1" customFormat="1" ht="14.25" customHeight="1" x14ac:dyDescent="0.3"/>
    <row r="81" s="1" customFormat="1" ht="14.25" customHeight="1" x14ac:dyDescent="0.3"/>
    <row r="82" s="1" customFormat="1" ht="14.25" customHeight="1" x14ac:dyDescent="0.3"/>
    <row r="83" s="1" customFormat="1" ht="14.25" customHeight="1" x14ac:dyDescent="0.3"/>
    <row r="84" s="1" customFormat="1" ht="14.25" customHeight="1" x14ac:dyDescent="0.3"/>
    <row r="85" s="1" customFormat="1" ht="14.25" customHeight="1" x14ac:dyDescent="0.3"/>
    <row r="86" s="1" customFormat="1" ht="14.25" customHeight="1" x14ac:dyDescent="0.3"/>
    <row r="87" s="1" customFormat="1" ht="14.25" customHeight="1" x14ac:dyDescent="0.3"/>
    <row r="88" s="1" customFormat="1" ht="14.25" customHeight="1" x14ac:dyDescent="0.3"/>
    <row r="89" s="1" customFormat="1" ht="14.25" customHeight="1" x14ac:dyDescent="0.3"/>
    <row r="90" s="1" customFormat="1" ht="14.25" customHeight="1" x14ac:dyDescent="0.3"/>
    <row r="91" s="1" customFormat="1" ht="14.25" customHeight="1" x14ac:dyDescent="0.3"/>
    <row r="92" s="1" customFormat="1" ht="14.25" customHeight="1" x14ac:dyDescent="0.3"/>
    <row r="93" s="1" customFormat="1" ht="14.25" customHeight="1" x14ac:dyDescent="0.3"/>
    <row r="94" s="1" customFormat="1" ht="14.25" customHeight="1" x14ac:dyDescent="0.3"/>
    <row r="95" s="1" customFormat="1" ht="14.25" customHeight="1" x14ac:dyDescent="0.3"/>
    <row r="96" s="1" customFormat="1" ht="14.25" customHeight="1" x14ac:dyDescent="0.3"/>
    <row r="97" s="1" customFormat="1" ht="14.25" customHeight="1" x14ac:dyDescent="0.3"/>
    <row r="98" s="1" customFormat="1" ht="14.25" customHeight="1" x14ac:dyDescent="0.3"/>
    <row r="99" s="1" customFormat="1" ht="14.25" customHeight="1" x14ac:dyDescent="0.3"/>
    <row r="100" s="1" customFormat="1" ht="14.25" customHeight="1" x14ac:dyDescent="0.3"/>
    <row r="101" s="1" customFormat="1" ht="14.25" customHeight="1" x14ac:dyDescent="0.3"/>
    <row r="102" s="1" customFormat="1" ht="14.25" customHeight="1" x14ac:dyDescent="0.3"/>
    <row r="103" s="1" customFormat="1" ht="14.25" customHeight="1" x14ac:dyDescent="0.3"/>
    <row r="104" s="1" customFormat="1" ht="14.25" customHeight="1" x14ac:dyDescent="0.3"/>
    <row r="105" s="1" customFormat="1" ht="14.25" customHeight="1" x14ac:dyDescent="0.3"/>
    <row r="106" s="1" customFormat="1" ht="14.25" customHeight="1" x14ac:dyDescent="0.3"/>
    <row r="107" s="1" customFormat="1" ht="14.25" customHeight="1" x14ac:dyDescent="0.3"/>
    <row r="108" s="1" customFormat="1" ht="14.25" customHeight="1" x14ac:dyDescent="0.3"/>
    <row r="109" s="1" customFormat="1" ht="14.25" customHeight="1" x14ac:dyDescent="0.3"/>
    <row r="110" s="1" customFormat="1" ht="14.25" customHeight="1" x14ac:dyDescent="0.3"/>
    <row r="111" s="1" customFormat="1" ht="14.25" customHeight="1" x14ac:dyDescent="0.3"/>
    <row r="112" s="1" customFormat="1" ht="14.25" customHeight="1" x14ac:dyDescent="0.3"/>
    <row r="113" s="1" customFormat="1" ht="14.25" customHeight="1" x14ac:dyDescent="0.3"/>
    <row r="114" s="1" customFormat="1" ht="14.25" customHeight="1" x14ac:dyDescent="0.3"/>
    <row r="115" s="1" customFormat="1" ht="14.25" customHeight="1" x14ac:dyDescent="0.3"/>
    <row r="116" s="1" customFormat="1" ht="14.25" customHeight="1" x14ac:dyDescent="0.3"/>
    <row r="117" s="1" customFormat="1" ht="14.25" customHeight="1" x14ac:dyDescent="0.3"/>
    <row r="118" s="1" customFormat="1" ht="14.25" customHeight="1" x14ac:dyDescent="0.3"/>
    <row r="119" s="1" customFormat="1" ht="14.25" customHeight="1" x14ac:dyDescent="0.3"/>
    <row r="120" s="1" customFormat="1" ht="14.25" customHeight="1" x14ac:dyDescent="0.3"/>
    <row r="121" s="1" customFormat="1" ht="14.25" customHeight="1" x14ac:dyDescent="0.3"/>
    <row r="122" s="1" customFormat="1" ht="14.25" customHeight="1" x14ac:dyDescent="0.3"/>
    <row r="123" s="1" customFormat="1" ht="14.25" customHeight="1" x14ac:dyDescent="0.3"/>
    <row r="124" s="1" customFormat="1" ht="14.25" customHeight="1" x14ac:dyDescent="0.3"/>
    <row r="125" s="1" customFormat="1" ht="14.25" customHeight="1" x14ac:dyDescent="0.3"/>
    <row r="126" s="1" customFormat="1" ht="14.25" customHeight="1" x14ac:dyDescent="0.3"/>
    <row r="127" s="1" customFormat="1" ht="14.25" customHeight="1" x14ac:dyDescent="0.3"/>
    <row r="128" s="1" customFormat="1" ht="14.25" customHeight="1" x14ac:dyDescent="0.3"/>
    <row r="129" s="1" customFormat="1" ht="14.25" customHeight="1" x14ac:dyDescent="0.3"/>
    <row r="130" s="1" customFormat="1" ht="14.25" customHeight="1" x14ac:dyDescent="0.3"/>
    <row r="131" s="1" customFormat="1" ht="14.25" customHeight="1" x14ac:dyDescent="0.3"/>
    <row r="132" s="1" customFormat="1" ht="14.25" customHeight="1" x14ac:dyDescent="0.3"/>
    <row r="133" s="1" customFormat="1" ht="14.25" customHeight="1" x14ac:dyDescent="0.3"/>
    <row r="134" s="1" customFormat="1" ht="14.25" customHeight="1" x14ac:dyDescent="0.3"/>
    <row r="135" s="1" customFormat="1" ht="14.25" customHeight="1" x14ac:dyDescent="0.3"/>
    <row r="136" s="1" customFormat="1" ht="14.25" customHeight="1" x14ac:dyDescent="0.3"/>
    <row r="137" s="1" customFormat="1" ht="14.25" customHeight="1" x14ac:dyDescent="0.3"/>
    <row r="138" s="1" customFormat="1" ht="14.25" customHeight="1" x14ac:dyDescent="0.3"/>
    <row r="139" s="1" customFormat="1" ht="14.25" customHeight="1" x14ac:dyDescent="0.3"/>
    <row r="140" s="1" customFormat="1" ht="14.25" customHeight="1" x14ac:dyDescent="0.3"/>
    <row r="141" s="1" customFormat="1" ht="14.25" customHeight="1" x14ac:dyDescent="0.3"/>
    <row r="142" s="1" customFormat="1" ht="14.25" customHeight="1" x14ac:dyDescent="0.3"/>
    <row r="143" s="1" customFormat="1" ht="14.25" customHeight="1" x14ac:dyDescent="0.3"/>
    <row r="144" s="1" customFormat="1" ht="14.25" customHeight="1" x14ac:dyDescent="0.3"/>
    <row r="145" s="1" customFormat="1" ht="14.25" customHeight="1" x14ac:dyDescent="0.3"/>
    <row r="146" s="1" customFormat="1" ht="14.25" customHeight="1" x14ac:dyDescent="0.3"/>
    <row r="147" s="1" customFormat="1" ht="14.25" customHeight="1" x14ac:dyDescent="0.3"/>
    <row r="148" s="1" customFormat="1" ht="14.25" customHeight="1" x14ac:dyDescent="0.3"/>
    <row r="149" s="1" customFormat="1" ht="14.25" customHeight="1" x14ac:dyDescent="0.3"/>
    <row r="150" s="1" customFormat="1" ht="14.25" customHeight="1" x14ac:dyDescent="0.3"/>
    <row r="151" s="1" customFormat="1" ht="14.25" customHeight="1" x14ac:dyDescent="0.3"/>
    <row r="152" s="1" customFormat="1" ht="14.25" customHeight="1" x14ac:dyDescent="0.3"/>
    <row r="153" s="1" customFormat="1" ht="14.25" customHeight="1" x14ac:dyDescent="0.3"/>
    <row r="154" s="1" customFormat="1" ht="14.25" customHeight="1" x14ac:dyDescent="0.3"/>
    <row r="155" s="1" customFormat="1" ht="14.25" customHeight="1" x14ac:dyDescent="0.3"/>
    <row r="156" s="1" customFormat="1" ht="14.25" customHeight="1" x14ac:dyDescent="0.3"/>
    <row r="157" s="1" customFormat="1" ht="14.25" customHeight="1" x14ac:dyDescent="0.3"/>
    <row r="158" s="1" customFormat="1" ht="14.25" customHeight="1" x14ac:dyDescent="0.3"/>
    <row r="159" s="1" customFormat="1" ht="14.25" customHeight="1" x14ac:dyDescent="0.3"/>
    <row r="160" s="1" customFormat="1" ht="14.25" customHeight="1" x14ac:dyDescent="0.3"/>
    <row r="161" s="1" customFormat="1" ht="14.25" customHeight="1" x14ac:dyDescent="0.3"/>
    <row r="162" s="1" customFormat="1" ht="14.25" customHeight="1" x14ac:dyDescent="0.3"/>
    <row r="163" s="1" customFormat="1" ht="14.25" customHeight="1" x14ac:dyDescent="0.3"/>
    <row r="164" s="1" customFormat="1" ht="14.25" customHeight="1" x14ac:dyDescent="0.3"/>
    <row r="165" s="1" customFormat="1" ht="14.25" customHeight="1" x14ac:dyDescent="0.3"/>
    <row r="166" s="1" customFormat="1" ht="14.25" customHeight="1" x14ac:dyDescent="0.3"/>
    <row r="167" s="1" customFormat="1" ht="14.25" customHeight="1" x14ac:dyDescent="0.3"/>
    <row r="168" s="1" customFormat="1" ht="14.25" customHeight="1" x14ac:dyDescent="0.3"/>
    <row r="169" s="1" customFormat="1" ht="14.25" customHeight="1" x14ac:dyDescent="0.3"/>
    <row r="170" s="1" customFormat="1" ht="14.25" customHeight="1" x14ac:dyDescent="0.3"/>
    <row r="171" s="1" customFormat="1" ht="14.25" customHeight="1" x14ac:dyDescent="0.3"/>
    <row r="172" s="1" customFormat="1" ht="14.25" customHeight="1" x14ac:dyDescent="0.3"/>
    <row r="173" s="1" customFormat="1" ht="14.25" customHeight="1" x14ac:dyDescent="0.3"/>
    <row r="174" s="1" customFormat="1" ht="14.25" customHeight="1" x14ac:dyDescent="0.3"/>
    <row r="175" s="1" customFormat="1" ht="14.25" customHeight="1" x14ac:dyDescent="0.3"/>
    <row r="176" s="1" customFormat="1" ht="14.25" customHeight="1" x14ac:dyDescent="0.3"/>
    <row r="177" s="1" customFormat="1" ht="14.25" customHeight="1" x14ac:dyDescent="0.3"/>
    <row r="178" s="1" customFormat="1" ht="14.25" customHeight="1" x14ac:dyDescent="0.3"/>
    <row r="179" s="1" customFormat="1" ht="14.25" customHeight="1" x14ac:dyDescent="0.3"/>
    <row r="180" s="1" customFormat="1" ht="14.25" customHeight="1" x14ac:dyDescent="0.3"/>
    <row r="181" s="1" customFormat="1" ht="14.25" customHeight="1" x14ac:dyDescent="0.3"/>
    <row r="182" s="1" customFormat="1" ht="14.25" customHeight="1" x14ac:dyDescent="0.3"/>
    <row r="183" s="1" customFormat="1" ht="14.25" customHeight="1" x14ac:dyDescent="0.3"/>
    <row r="184" s="1" customFormat="1" ht="14.25" customHeight="1" x14ac:dyDescent="0.3"/>
    <row r="185" s="1" customFormat="1" ht="14.25" customHeight="1" x14ac:dyDescent="0.3"/>
    <row r="186" s="1" customFormat="1" ht="14.25" customHeight="1" x14ac:dyDescent="0.3"/>
    <row r="187" s="1" customFormat="1" ht="14.25" customHeight="1" x14ac:dyDescent="0.3"/>
    <row r="188" s="1" customFormat="1" ht="14.25" customHeight="1" x14ac:dyDescent="0.3"/>
    <row r="189" s="1" customFormat="1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</sheetData>
  <mergeCells count="17">
    <mergeCell ref="A56:B56"/>
    <mergeCell ref="D1:E1"/>
    <mergeCell ref="F1:G1"/>
    <mergeCell ref="H1:I1"/>
    <mergeCell ref="J1:K1"/>
    <mergeCell ref="L1:M1"/>
    <mergeCell ref="A46:C46"/>
    <mergeCell ref="A51:C51"/>
    <mergeCell ref="N2:S3"/>
    <mergeCell ref="N4:R5"/>
    <mergeCell ref="A11:C11"/>
    <mergeCell ref="D2:E7"/>
    <mergeCell ref="F2:G7"/>
    <mergeCell ref="H2:I7"/>
    <mergeCell ref="J2:K7"/>
    <mergeCell ref="L2:M7"/>
    <mergeCell ref="A43:C43"/>
  </mergeCells>
  <pageMargins left="0.7" right="0.7" top="0.75" bottom="0.75" header="0" footer="0"/>
  <pageSetup orientation="landscape"/>
  <ignoredErrors>
    <ignoredError sqref="G13:U32 G33:N43 P33:U43 R48:R50 R52" formulaRange="1"/>
    <ignoredError sqref="O33:O42" evalError="1" formulaRange="1"/>
    <ignoredError sqref="O43" evalError="1" formula="1" formulaRange="1"/>
    <ignoredError sqref="E51:Q51" formula="1"/>
    <ignoredError sqref="R51" formula="1" formulaRange="1"/>
  </ignoredError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Legacy</dc:creator>
  <cp:lastModifiedBy>Nick Legacy</cp:lastModifiedBy>
  <dcterms:created xsi:type="dcterms:W3CDTF">2022-07-28T18:44:26Z</dcterms:created>
  <dcterms:modified xsi:type="dcterms:W3CDTF">2022-10-22T07:08:33Z</dcterms:modified>
</cp:coreProperties>
</file>