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221BC435-7DD7-8C44-AA8B-C75EA27FE5F4}" xr6:coauthVersionLast="36" xr6:coauthVersionMax="45" xr10:uidLastSave="{00000000-0000-0000-0000-000000000000}"/>
  <bookViews>
    <workbookView xWindow="-24000" yWindow="-20400" windowWidth="24000" windowHeight="38400" tabRatio="500" xr2:uid="{00000000-000D-0000-FFFF-FFFF00000000}"/>
  </bookViews>
  <sheets>
    <sheet name="Scale - EW" sheetId="12" r:id="rId1"/>
    <sheet name="Asymmetry - E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4" i="1"/>
  <c r="L4" i="12" l="1"/>
  <c r="I10" i="12" l="1"/>
  <c r="I9" i="12"/>
  <c r="I8" i="12"/>
  <c r="I7" i="12"/>
  <c r="I6" i="12"/>
  <c r="I5" i="12"/>
  <c r="I4" i="12"/>
  <c r="H10" i="12"/>
  <c r="H9" i="12"/>
  <c r="H8" i="12"/>
  <c r="H7" i="12"/>
  <c r="H6" i="12"/>
  <c r="H5" i="12"/>
  <c r="H4" i="12"/>
  <c r="N7" i="12" l="1"/>
  <c r="M8" i="12"/>
  <c r="M9" i="12"/>
  <c r="M10" i="12"/>
  <c r="N8" i="12"/>
  <c r="N9" i="12"/>
  <c r="N10" i="12"/>
  <c r="M4" i="12"/>
  <c r="M5" i="12"/>
  <c r="M6" i="12"/>
  <c r="M7" i="12"/>
  <c r="L5" i="12"/>
  <c r="L6" i="12"/>
  <c r="L7" i="12"/>
  <c r="Q7" i="12" s="1"/>
  <c r="L10" i="12"/>
  <c r="N4" i="12"/>
  <c r="N5" i="12"/>
  <c r="N6" i="12"/>
  <c r="M4" i="1"/>
  <c r="K4" i="1" s="1"/>
  <c r="L4" i="1" s="1"/>
  <c r="M5" i="1"/>
  <c r="K5" i="1" s="1"/>
  <c r="L5" i="1" s="1"/>
  <c r="M6" i="1"/>
  <c r="K6" i="1" s="1"/>
  <c r="L6" i="1" s="1"/>
  <c r="M7" i="1"/>
  <c r="K7" i="1" s="1"/>
  <c r="L7" i="1" s="1"/>
  <c r="M8" i="1"/>
  <c r="K8" i="1" s="1"/>
  <c r="L8" i="1" s="1"/>
  <c r="M9" i="1"/>
  <c r="K9" i="1" s="1"/>
  <c r="L9" i="1" s="1"/>
  <c r="M10" i="1"/>
  <c r="K10" i="1" s="1"/>
  <c r="L10" i="1" s="1"/>
  <c r="Q10" i="12" l="1"/>
  <c r="Q6" i="12"/>
  <c r="Q5" i="12"/>
  <c r="Q4" i="12"/>
  <c r="L9" i="12"/>
  <c r="Q9" i="12" s="1"/>
  <c r="L8" i="12"/>
  <c r="Q8" i="12" s="1"/>
</calcChain>
</file>

<file path=xl/sharedStrings.xml><?xml version="1.0" encoding="utf-8"?>
<sst xmlns="http://schemas.openxmlformats.org/spreadsheetml/2006/main" count="57" uniqueCount="49">
  <si>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</si>
  <si>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</si>
  <si>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</si>
  <si>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</si>
  <si>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</si>
  <si>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</si>
  <si>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</si>
  <si>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</si>
  <si>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</si>
  <si>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</si>
  <si>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</si>
  <si>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</si>
  <si>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</si>
  <si>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</si>
  <si>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</si>
  <si>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</si>
  <si>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</si>
  <si>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</si>
  <si>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</si>
  <si>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</si>
  <si>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</si>
  <si>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</si>
  <si>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</si>
  <si>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</si>
  <si>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</si>
  <si>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</si>
  <si>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</si>
  <si>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</si>
  <si>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</si>
  <si>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</si>
  <si>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</si>
  <si>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</si>
  <si>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</si>
  <si>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</si>
  <si>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</si>
  <si>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 xml:space="preserve">19.0 - 23.0 </t>
  </si>
  <si>
    <t>23.0 - 28.0</t>
  </si>
  <si>
    <t>28.0 - 34.0</t>
  </si>
  <si>
    <t>34.0 - 41.0</t>
  </si>
  <si>
    <t>41.0 - 58.0</t>
  </si>
  <si>
    <t>58.0 - 82.0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</si>
  <si>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</si>
  <si>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</si>
  <si>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</si>
  <si>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</si>
  <si>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</si>
  <si>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EW</t>
  </si>
  <si>
    <t>17.0 - 19.0</t>
  </si>
  <si>
    <t>Sys with 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</si>
</sst>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E+00"/>
    <numFmt numFmtId="166" formatCode="0.000"/>
    <numFmt numFmtId="167" formatCode="0.0000E+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6B8B8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66" fontId="1" fillId="9" borderId="0" xfId="388" applyNumberFormat="1" applyFill="1" applyProtection="1">
      <protection locked="0"/>
    </xf>
    <xf numFmtId="0" fontId="1" fillId="9" borderId="0" xfId="388" applyFill="1"/>
    <xf numFmtId="164" fontId="1" fillId="9" borderId="0" xfId="388" applyNumberFormat="1" applyFill="1" applyProtection="1">
      <protection locked="0"/>
    </xf>
    <xf numFmtId="11" fontId="1" fillId="10" borderId="0" xfId="388" applyNumberFormat="1" applyFill="1" applyProtection="1">
      <protection locked="0"/>
    </xf>
    <xf numFmtId="49" fontId="0" fillId="7" borderId="0" xfId="390" applyNumberFormat="1" applyFont="1"/>
    <xf numFmtId="11" fontId="7" fillId="4" borderId="9" xfId="387" applyNumberFormat="1" applyBorder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E6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tabSelected="1" showRuler="0" topLeftCell="H1" zoomScale="120" zoomScaleNormal="120" zoomScalePageLayoutView="120" workbookViewId="0">
      <selection activeCell="S2" sqref="S2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4" t="s">
        <v>46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29"/>
    </row>
    <row r="2" spans="1:19">
      <c r="A2" s="29"/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16</v>
      </c>
      <c r="Q2" s="12" t="s">
        <v>11</v>
      </c>
      <c r="R2" s="29"/>
    </row>
    <row r="3" spans="1:19">
      <c r="A3" s="29"/>
      <c r="B3" s="43"/>
      <c r="C3" s="44"/>
      <c r="D3" s="45"/>
      <c r="E3" s="45"/>
      <c r="F3" s="45"/>
      <c r="G3" s="45"/>
      <c r="H3" s="46"/>
      <c r="I3" s="46"/>
      <c r="J3" s="45"/>
      <c r="K3" s="44"/>
      <c r="L3" s="46"/>
      <c r="M3" s="46"/>
      <c r="N3" s="46"/>
      <c r="O3" s="56"/>
      <c r="P3" s="44"/>
      <c r="Q3" s="47"/>
      <c r="R3" s="29"/>
      <c r="S3" s="3"/>
    </row>
    <row r="4" spans="1:19">
      <c r="A4" s="29"/>
      <c r="B4" s="60" t="s">
        <v>47</v>
      </c>
      <c r="C4" s="40">
        <v>18.07</v>
      </c>
      <c r="D4" s="39">
        <v>18.02</v>
      </c>
      <c r="E4" s="40">
        <v>18.866199999999999</v>
      </c>
      <c r="F4" s="39">
        <v>18.02</v>
      </c>
      <c r="G4" s="39">
        <v>19.18</v>
      </c>
      <c r="H4" s="9">
        <f t="shared" ref="H4:H10" si="0">G4</f>
        <v>19.18</v>
      </c>
      <c r="I4" s="9">
        <f t="shared" ref="I4:I10" si="1">E4</f>
        <v>18.866199999999999</v>
      </c>
      <c r="J4" s="39">
        <v>0.46211000000000002</v>
      </c>
      <c r="K4" s="40">
        <v>5.6154700000000002E-2</v>
      </c>
      <c r="L4" s="9">
        <f>I4*SQRT(((1-J4)*$C$15)^2+((1-J4)*((C$16-C$17*C$18)*C$19*C$20/C$17))^2)</f>
        <v>0.17244063923854994</v>
      </c>
      <c r="M4" s="9">
        <f t="shared" ref="M4:M10" si="2">I4*J4*SQRT(C$21^2+C$22^2)</f>
        <v>0.29228932638098898</v>
      </c>
      <c r="N4" s="9">
        <f t="shared" ref="N4:N10" si="3">SQRT((I4-H4)^2 + 0)</f>
        <v>0.31380000000000052</v>
      </c>
      <c r="O4" s="49">
        <v>-0.238981</v>
      </c>
      <c r="P4" s="49">
        <v>0.32153599999999999</v>
      </c>
      <c r="Q4" s="10">
        <f>SQRT(K4^2+L4^2+M4^2+N4^2+O4^2+P4^2)</f>
        <v>0.61423931196752812</v>
      </c>
      <c r="R4" s="29"/>
      <c r="S4" s="3"/>
    </row>
    <row r="5" spans="1:19">
      <c r="A5" s="29"/>
      <c r="B5" s="8" t="s">
        <v>35</v>
      </c>
      <c r="C5" s="40">
        <v>20.91</v>
      </c>
      <c r="D5" s="39">
        <v>20.58</v>
      </c>
      <c r="E5" s="40">
        <v>22.026599999999998</v>
      </c>
      <c r="F5" s="39">
        <v>20.56</v>
      </c>
      <c r="G5" s="39">
        <v>22.373100000000001</v>
      </c>
      <c r="H5" s="9">
        <f t="shared" si="0"/>
        <v>22.373100000000001</v>
      </c>
      <c r="I5" s="9">
        <f t="shared" si="1"/>
        <v>22.026599999999998</v>
      </c>
      <c r="J5" s="39">
        <v>0.44365399999999999</v>
      </c>
      <c r="K5" s="40">
        <v>3.6904199999999998E-2</v>
      </c>
      <c r="L5" s="9">
        <f t="shared" ref="L4:L10" si="4">I5*SQRT(((1-J5)*$C$15)^2+((1-J5)*((C$16-C$17*C$18)*C$19*C$20/C$17))^2)</f>
        <v>0.20823520500178178</v>
      </c>
      <c r="M5" s="9">
        <f t="shared" si="2"/>
        <v>0.3276234823998827</v>
      </c>
      <c r="N5" s="9">
        <f t="shared" si="3"/>
        <v>0.34650000000000247</v>
      </c>
      <c r="O5" s="49">
        <v>-0.22545799999999999</v>
      </c>
      <c r="P5" s="49">
        <v>0.16597899999999999</v>
      </c>
      <c r="Q5" s="10">
        <f t="shared" ref="Q5:Q10" si="5">SQRT(K5^2+L5^2+M5^2+N5^2+O5^2+P5^2)</f>
        <v>0.59203340700048512</v>
      </c>
      <c r="R5" s="29"/>
      <c r="S5" s="3"/>
    </row>
    <row r="6" spans="1:19">
      <c r="A6" s="29"/>
      <c r="B6" s="8" t="s">
        <v>36</v>
      </c>
      <c r="C6" s="40">
        <v>25.18</v>
      </c>
      <c r="D6" s="39">
        <v>24.98</v>
      </c>
      <c r="E6" s="40">
        <v>26.884</v>
      </c>
      <c r="F6" s="39">
        <v>24.97</v>
      </c>
      <c r="G6" s="39">
        <v>27.308299999999999</v>
      </c>
      <c r="H6" s="9">
        <f t="shared" si="0"/>
        <v>27.308299999999999</v>
      </c>
      <c r="I6" s="9">
        <f t="shared" si="1"/>
        <v>26.884</v>
      </c>
      <c r="J6" s="39">
        <v>0.42067399999999999</v>
      </c>
      <c r="K6" s="40">
        <v>4.38167E-2</v>
      </c>
      <c r="L6" s="9">
        <f t="shared" si="4"/>
        <v>0.26465409999012551</v>
      </c>
      <c r="M6" s="9">
        <f t="shared" si="2"/>
        <v>0.37916017353977233</v>
      </c>
      <c r="N6" s="9">
        <f t="shared" si="3"/>
        <v>0.42429999999999879</v>
      </c>
      <c r="O6" s="49">
        <v>-0.19301399999999999</v>
      </c>
      <c r="P6" s="49">
        <v>0.21557499999999999</v>
      </c>
      <c r="Q6" s="10">
        <f t="shared" si="5"/>
        <v>0.69244610466099277</v>
      </c>
      <c r="R6" s="29"/>
      <c r="S6" s="3"/>
    </row>
    <row r="7" spans="1:19">
      <c r="A7" s="29"/>
      <c r="B7" s="8" t="s">
        <v>37</v>
      </c>
      <c r="C7" s="40">
        <v>30.47</v>
      </c>
      <c r="D7" s="39">
        <v>29.92</v>
      </c>
      <c r="E7" s="40">
        <v>32.7639</v>
      </c>
      <c r="F7" s="39">
        <v>29.92</v>
      </c>
      <c r="G7" s="39">
        <v>33.239899999999999</v>
      </c>
      <c r="H7" s="9">
        <f t="shared" si="0"/>
        <v>33.239899999999999</v>
      </c>
      <c r="I7" s="9">
        <f t="shared" si="1"/>
        <v>32.7639</v>
      </c>
      <c r="J7" s="39">
        <v>0.40087499999999998</v>
      </c>
      <c r="K7" s="40">
        <v>5.0678300000000003E-2</v>
      </c>
      <c r="L7" s="9">
        <f t="shared" si="4"/>
        <v>0.33356060545480459</v>
      </c>
      <c r="M7" s="9">
        <f t="shared" si="2"/>
        <v>0.44033957638928595</v>
      </c>
      <c r="N7" s="9">
        <f t="shared" si="3"/>
        <v>0.47599999999999909</v>
      </c>
      <c r="O7" s="49">
        <v>-0.21352199999999999</v>
      </c>
      <c r="P7" s="49">
        <v>0.23388200000000001</v>
      </c>
      <c r="Q7" s="10">
        <f t="shared" si="5"/>
        <v>0.79661681161331299</v>
      </c>
      <c r="R7" s="29"/>
      <c r="S7" s="3"/>
    </row>
    <row r="8" spans="1:19">
      <c r="A8" s="29"/>
      <c r="B8" s="8" t="s">
        <v>38</v>
      </c>
      <c r="C8" s="40">
        <v>36.840000000000003</v>
      </c>
      <c r="D8" s="39">
        <v>36.42</v>
      </c>
      <c r="E8" s="40">
        <v>39.764000000000003</v>
      </c>
      <c r="F8" s="39">
        <v>36.409999999999997</v>
      </c>
      <c r="G8" s="39">
        <v>40.313099999999999</v>
      </c>
      <c r="H8" s="9">
        <f t="shared" si="0"/>
        <v>40.313099999999999</v>
      </c>
      <c r="I8" s="9">
        <f t="shared" si="1"/>
        <v>39.764000000000003</v>
      </c>
      <c r="J8" s="39">
        <v>0.38706299999999999</v>
      </c>
      <c r="K8" s="40">
        <v>5.8913600000000003E-2</v>
      </c>
      <c r="L8" s="9">
        <f t="shared" si="4"/>
        <v>0.41415949576620542</v>
      </c>
      <c r="M8" s="9">
        <f t="shared" si="2"/>
        <v>0.5160061515778851</v>
      </c>
      <c r="N8" s="9">
        <f t="shared" si="3"/>
        <v>0.5490999999999957</v>
      </c>
      <c r="O8" s="49">
        <v>-0.24149300000000001</v>
      </c>
      <c r="P8" s="49">
        <v>0.223604</v>
      </c>
      <c r="Q8" s="10">
        <f t="shared" si="5"/>
        <v>0.92254521652301258</v>
      </c>
      <c r="R8" s="29"/>
      <c r="S8" s="3"/>
    </row>
    <row r="9" spans="1:19">
      <c r="A9" s="29"/>
      <c r="B9" s="8" t="s">
        <v>39</v>
      </c>
      <c r="C9" s="40">
        <v>46.33</v>
      </c>
      <c r="D9" s="39">
        <v>45.96</v>
      </c>
      <c r="E9" s="40">
        <v>49.6858</v>
      </c>
      <c r="F9" s="39">
        <v>45.95</v>
      </c>
      <c r="G9" s="39">
        <v>50.327800000000003</v>
      </c>
      <c r="H9" s="9">
        <f t="shared" si="0"/>
        <v>50.327800000000003</v>
      </c>
      <c r="I9" s="9">
        <f t="shared" si="1"/>
        <v>49.6858</v>
      </c>
      <c r="J9" s="39">
        <v>0.37799700000000003</v>
      </c>
      <c r="K9" s="40">
        <v>6.3432600000000006E-2</v>
      </c>
      <c r="L9" s="9">
        <f t="shared" si="4"/>
        <v>0.52515376804449188</v>
      </c>
      <c r="M9" s="9">
        <f t="shared" si="2"/>
        <v>0.62965665157320183</v>
      </c>
      <c r="N9" s="9">
        <f t="shared" si="3"/>
        <v>0.64200000000000301</v>
      </c>
      <c r="O9" s="49">
        <v>-0.23310700000000001</v>
      </c>
      <c r="P9" s="49">
        <v>0.167319</v>
      </c>
      <c r="Q9" s="10">
        <f t="shared" si="5"/>
        <v>1.0820241193774141</v>
      </c>
      <c r="R9" s="29"/>
      <c r="S9" s="3"/>
    </row>
    <row r="10" spans="1:19">
      <c r="A10" s="29"/>
      <c r="B10" s="8" t="s">
        <v>40</v>
      </c>
      <c r="C10" s="40">
        <v>64.44</v>
      </c>
      <c r="D10" s="39">
        <v>63.54</v>
      </c>
      <c r="E10" s="40">
        <v>68.227199999999996</v>
      </c>
      <c r="F10" s="39">
        <v>63.53</v>
      </c>
      <c r="G10" s="39">
        <v>68.779200000000003</v>
      </c>
      <c r="H10" s="9">
        <f t="shared" si="0"/>
        <v>68.779200000000003</v>
      </c>
      <c r="I10" s="9">
        <f t="shared" si="1"/>
        <v>68.227199999999996</v>
      </c>
      <c r="J10" s="39">
        <v>0.37095299999999998</v>
      </c>
      <c r="K10" s="40">
        <v>9.0707599999999999E-2</v>
      </c>
      <c r="L10" s="9">
        <f t="shared" si="4"/>
        <v>0.72929353505182903</v>
      </c>
      <c r="M10" s="9">
        <f t="shared" si="2"/>
        <v>0.84851513214400454</v>
      </c>
      <c r="N10" s="9">
        <f t="shared" si="3"/>
        <v>0.55200000000000671</v>
      </c>
      <c r="O10" s="49">
        <v>-0.19443199999999999</v>
      </c>
      <c r="P10" s="49">
        <v>0.15501599999999999</v>
      </c>
      <c r="Q10" s="10">
        <f t="shared" si="5"/>
        <v>1.2753872436728846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2" t="s">
        <v>25</v>
      </c>
      <c r="C14" s="63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24</v>
      </c>
      <c r="C15" s="13">
        <v>0.01</v>
      </c>
      <c r="E15" s="21"/>
      <c r="F15" s="21"/>
      <c r="G15" s="21"/>
      <c r="H15" s="22" t="s">
        <v>42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17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18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19</v>
      </c>
      <c r="C18" s="13">
        <v>0.72</v>
      </c>
      <c r="Q18" s="11"/>
    </row>
    <row r="19" spans="2:19">
      <c r="B19" s="15" t="s">
        <v>20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21</v>
      </c>
      <c r="C20" s="13">
        <v>0.06</v>
      </c>
    </row>
    <row r="21" spans="2:19">
      <c r="B21" s="15" t="s">
        <v>23</v>
      </c>
      <c r="C21" s="13">
        <v>3.2000000000000001E-2</v>
      </c>
      <c r="E21" s="4"/>
    </row>
    <row r="22" spans="2:19" ht="17" thickBot="1">
      <c r="B22" s="16" t="s">
        <v>22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W25"/>
  <sheetViews>
    <sheetView showRuler="0" workbookViewId="0">
      <selection activeCell="O4" sqref="O4:O10"/>
    </sheetView>
  </sheetViews>
  <sheetFormatPr baseColWidth="10" defaultColWidth="11" defaultRowHeight="16"/>
  <cols>
    <col min="2" max="13" width="16" customWidth="1"/>
    <col min="14" max="18" width="13.83203125" customWidth="1"/>
    <col min="19" max="19" width="15" bestFit="1" customWidth="1"/>
    <col min="20" max="23" width="13.83203125" customWidth="1"/>
    <col min="24" max="24" width="13.1640625" bestFit="1" customWidth="1"/>
    <col min="25" max="25" width="13.1640625" customWidth="1"/>
    <col min="26" max="26" width="12.83203125" bestFit="1" customWidth="1"/>
    <col min="27" max="27" width="12.6640625" bestFit="1" customWidth="1"/>
    <col min="28" max="28" width="13" bestFit="1" customWidth="1"/>
    <col min="29" max="29" width="12.5" bestFit="1" customWidth="1"/>
    <col min="30" max="30" width="13.1640625" style="2" bestFit="1" customWidth="1"/>
    <col min="31" max="31" width="13.1640625" style="2" customWidth="1"/>
    <col min="32" max="32" width="12.5" bestFit="1" customWidth="1"/>
  </cols>
  <sheetData>
    <row r="1" spans="1:32" ht="22" customHeight="1">
      <c r="A1" s="29"/>
      <c r="B1" s="66" t="s">
        <v>46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29"/>
      <c r="O1" s="6"/>
      <c r="P1" s="6"/>
      <c r="Q1" s="6"/>
      <c r="R1" s="6"/>
      <c r="S1" s="6"/>
    </row>
    <row r="2" spans="1:32" ht="22" customHeight="1">
      <c r="A2" s="29"/>
      <c r="B2" s="18" t="s">
        <v>26</v>
      </c>
      <c r="C2" s="18" t="s">
        <v>0</v>
      </c>
      <c r="D2" s="18" t="s">
        <v>1</v>
      </c>
      <c r="E2" s="18" t="s">
        <v>14</v>
      </c>
      <c r="F2" s="18" t="s">
        <v>4</v>
      </c>
      <c r="G2" s="18" t="s">
        <v>15</v>
      </c>
      <c r="H2" s="18" t="s">
        <v>41</v>
      </c>
      <c r="I2" s="18" t="s">
        <v>5</v>
      </c>
      <c r="J2" s="18" t="s">
        <v>43</v>
      </c>
      <c r="K2" s="18" t="s">
        <v>44</v>
      </c>
      <c r="L2" s="18" t="s">
        <v>2</v>
      </c>
      <c r="M2" s="18" t="s">
        <v>7</v>
      </c>
      <c r="N2" s="29"/>
      <c r="O2" s="6"/>
      <c r="P2" s="6"/>
      <c r="Q2" s="6"/>
      <c r="R2" s="6"/>
      <c r="S2" s="6"/>
    </row>
    <row r="3" spans="1:32" ht="22" customHeight="1">
      <c r="A3" s="29"/>
      <c r="B3" s="43"/>
      <c r="C3" s="57"/>
      <c r="D3" s="58"/>
      <c r="E3" s="51"/>
      <c r="F3" s="57"/>
      <c r="G3" s="51"/>
      <c r="H3" s="51"/>
      <c r="I3" s="51"/>
      <c r="J3" s="51"/>
      <c r="K3" s="51"/>
      <c r="L3" s="52"/>
      <c r="M3" s="53"/>
      <c r="N3" s="37"/>
      <c r="O3" s="7" t="s">
        <v>48</v>
      </c>
      <c r="P3" s="5"/>
      <c r="Q3" s="7"/>
      <c r="R3" s="7"/>
      <c r="S3" s="5"/>
      <c r="T3" s="3"/>
      <c r="AF3" s="2"/>
    </row>
    <row r="4" spans="1:32" ht="22" customHeight="1">
      <c r="A4" s="29"/>
      <c r="B4" s="60" t="s">
        <v>47</v>
      </c>
      <c r="C4" s="50">
        <v>7.8220000000000008E-3</v>
      </c>
      <c r="D4" s="38">
        <v>4.0249999999999999E-3</v>
      </c>
      <c r="E4" s="38">
        <v>-4.7571899999999998E-5</v>
      </c>
      <c r="F4" s="50">
        <v>1.68418E-3</v>
      </c>
      <c r="G4" s="38">
        <v>4.0321600000000002E-4</v>
      </c>
      <c r="H4" s="38">
        <v>-1.10239E-4</v>
      </c>
      <c r="I4" s="38">
        <v>5.7444100000000001E-5</v>
      </c>
      <c r="J4" s="55">
        <v>0.99982599999999999</v>
      </c>
      <c r="K4" s="59">
        <f>((1/J4)-1)*M4</f>
        <v>1.0681665409781515E-6</v>
      </c>
      <c r="L4" s="17">
        <f>SQRT(I4^2 +H4^2 + E4^2 +G4^2 +K4^2)</f>
        <v>4.2461727596881791E-4</v>
      </c>
      <c r="M4" s="61">
        <f t="shared" ref="M4:M10" si="0">C4-(F4)</f>
        <v>6.1378200000000004E-3</v>
      </c>
      <c r="N4" s="37"/>
      <c r="O4" s="7">
        <f>SQRT(L4*L4+F$13*F$13)</f>
        <v>8.1871840766601755E-4</v>
      </c>
      <c r="P4" s="5"/>
      <c r="Q4" s="7"/>
      <c r="R4" s="7"/>
      <c r="S4" s="5"/>
      <c r="T4" s="3"/>
      <c r="AF4" s="2"/>
    </row>
    <row r="5" spans="1:32" ht="22" customHeight="1">
      <c r="A5" s="29"/>
      <c r="B5" s="8" t="s">
        <v>35</v>
      </c>
      <c r="C5" s="50">
        <v>3.712E-3</v>
      </c>
      <c r="D5" s="38">
        <v>2.7390000000000001E-3</v>
      </c>
      <c r="E5" s="38">
        <v>-9.9222399999999994E-5</v>
      </c>
      <c r="F5" s="50">
        <v>1.9750900000000001E-3</v>
      </c>
      <c r="G5" s="38">
        <v>3.2928599999999998E-4</v>
      </c>
      <c r="H5" s="38">
        <v>-1.6493500000000001E-4</v>
      </c>
      <c r="I5" s="38">
        <v>5.9219099999999997E-5</v>
      </c>
      <c r="J5" s="55">
        <v>0.999838</v>
      </c>
      <c r="K5" s="59">
        <f t="shared" ref="K5:K10" si="1">((1/J5)-1)*M5</f>
        <v>2.8142501085178756E-7</v>
      </c>
      <c r="L5" s="17">
        <f t="shared" ref="L5:L10" si="2">SQRT(I5^2 +H5^2 + E5^2 +G5^2 +K5^2)</f>
        <v>3.8598560813533802E-4</v>
      </c>
      <c r="M5" s="61">
        <f t="shared" si="0"/>
        <v>1.7369099999999999E-3</v>
      </c>
      <c r="N5" s="37"/>
      <c r="O5" s="7">
        <f t="shared" ref="O5:O10" si="3">SQRT(L5*L5+F$13*F$13)</f>
        <v>7.9936530428059401E-4</v>
      </c>
      <c r="P5" s="5"/>
      <c r="Q5" s="7"/>
      <c r="R5" s="7"/>
      <c r="S5" s="5"/>
      <c r="T5" s="3"/>
      <c r="AF5" s="2"/>
    </row>
    <row r="6" spans="1:32" ht="22" customHeight="1">
      <c r="A6" s="29"/>
      <c r="B6" s="8" t="s">
        <v>36</v>
      </c>
      <c r="C6" s="50">
        <v>6.4980000000000003E-3</v>
      </c>
      <c r="D6" s="38">
        <v>3.166E-3</v>
      </c>
      <c r="E6" s="38">
        <v>-8.5026900000000004E-5</v>
      </c>
      <c r="F6" s="50">
        <v>2.1857399999999998E-3</v>
      </c>
      <c r="G6" s="38">
        <v>4.2509699999999999E-4</v>
      </c>
      <c r="H6" s="38">
        <v>-1.36766E-4</v>
      </c>
      <c r="I6" s="38">
        <v>8.0392899999999994E-5</v>
      </c>
      <c r="J6" s="55">
        <v>0.99704400000000004</v>
      </c>
      <c r="K6" s="59">
        <f t="shared" si="1"/>
        <v>1.2784832524943163E-5</v>
      </c>
      <c r="L6" s="17">
        <f t="shared" si="2"/>
        <v>4.6180996329844468E-4</v>
      </c>
      <c r="M6" s="61">
        <f t="shared" si="0"/>
        <v>4.3122600000000001E-3</v>
      </c>
      <c r="N6" s="37"/>
      <c r="O6" s="7">
        <f t="shared" si="3"/>
        <v>8.3861101960426847E-4</v>
      </c>
      <c r="P6" s="5"/>
      <c r="Q6" s="7"/>
      <c r="R6" s="7"/>
      <c r="S6" s="5"/>
      <c r="T6" s="3"/>
      <c r="AF6" s="2"/>
    </row>
    <row r="7" spans="1:32" ht="22" customHeight="1">
      <c r="A7" s="29"/>
      <c r="B7" s="8" t="s">
        <v>37</v>
      </c>
      <c r="C7" s="50">
        <v>1.1748E-2</v>
      </c>
      <c r="D7" s="38">
        <v>4.431E-3</v>
      </c>
      <c r="E7" s="38">
        <v>-2.04012E-5</v>
      </c>
      <c r="F7" s="50">
        <v>1.89464E-3</v>
      </c>
      <c r="G7" s="38">
        <v>5.6556399999999995E-4</v>
      </c>
      <c r="H7" s="38">
        <v>-1.13381E-4</v>
      </c>
      <c r="I7" s="38">
        <v>9.4262E-5</v>
      </c>
      <c r="J7" s="55">
        <v>0.99734500000000004</v>
      </c>
      <c r="K7" s="59">
        <f t="shared" si="1"/>
        <v>2.6230312279101559E-5</v>
      </c>
      <c r="L7" s="17">
        <f t="shared" si="2"/>
        <v>5.8541220703423936E-4</v>
      </c>
      <c r="M7" s="61">
        <f t="shared" si="0"/>
        <v>9.8533600000000002E-3</v>
      </c>
      <c r="N7" s="37"/>
      <c r="O7" s="7">
        <f t="shared" si="3"/>
        <v>9.1252805553840321E-4</v>
      </c>
      <c r="P7" s="5"/>
      <c r="Q7" s="7"/>
      <c r="R7" s="7"/>
      <c r="S7" s="5"/>
      <c r="T7" s="3"/>
      <c r="AF7" s="2"/>
    </row>
    <row r="8" spans="1:32" ht="22" customHeight="1">
      <c r="A8" s="29"/>
      <c r="B8" s="8" t="s">
        <v>38</v>
      </c>
      <c r="C8" s="50">
        <v>2.0055E-2</v>
      </c>
      <c r="D8" s="38">
        <v>6.8380000000000003E-3</v>
      </c>
      <c r="E8" s="38">
        <v>-4.9433699999999997E-4</v>
      </c>
      <c r="F8" s="50">
        <v>1.4401100000000001E-3</v>
      </c>
      <c r="G8" s="38">
        <v>7.6092399999999995E-4</v>
      </c>
      <c r="H8" s="38">
        <v>-9.5261700000000003E-5</v>
      </c>
      <c r="I8" s="38">
        <v>1.23091E-4</v>
      </c>
      <c r="J8" s="55">
        <v>0.999973</v>
      </c>
      <c r="K8" s="59">
        <f t="shared" si="1"/>
        <v>5.0261560062213226E-7</v>
      </c>
      <c r="L8" s="17">
        <f t="shared" si="2"/>
        <v>9.2065240005950776E-4</v>
      </c>
      <c r="M8" s="61">
        <f t="shared" si="0"/>
        <v>1.8614889999999999E-2</v>
      </c>
      <c r="N8" s="37"/>
      <c r="O8" s="7">
        <f t="shared" si="3"/>
        <v>1.1565469474843345E-3</v>
      </c>
      <c r="P8" s="5"/>
      <c r="Q8" s="7"/>
      <c r="R8" s="7"/>
      <c r="S8" s="5"/>
      <c r="T8" s="3"/>
      <c r="AF8" s="2"/>
    </row>
    <row r="9" spans="1:32" ht="22" customHeight="1">
      <c r="A9" s="29"/>
      <c r="B9" s="8" t="s">
        <v>39</v>
      </c>
      <c r="C9" s="50">
        <v>2.3306E-2</v>
      </c>
      <c r="D9" s="38">
        <v>9.7029999999999998E-3</v>
      </c>
      <c r="E9" s="38">
        <v>-1.06037E-4</v>
      </c>
      <c r="F9" s="50">
        <v>1.0733100000000001E-3</v>
      </c>
      <c r="G9" s="38">
        <v>8.2478E-4</v>
      </c>
      <c r="H9" s="38">
        <v>-7.9542200000000006E-5</v>
      </c>
      <c r="I9" s="38">
        <v>1.66372E-4</v>
      </c>
      <c r="J9" s="55">
        <v>0.999969</v>
      </c>
      <c r="K9" s="59">
        <f t="shared" si="1"/>
        <v>6.8923475627794728E-7</v>
      </c>
      <c r="L9" s="17">
        <f t="shared" si="2"/>
        <v>8.5177049301932812E-4</v>
      </c>
      <c r="M9" s="61">
        <f t="shared" si="0"/>
        <v>2.2232689999999999E-2</v>
      </c>
      <c r="N9" s="37"/>
      <c r="O9" s="7">
        <f t="shared" si="3"/>
        <v>1.1025030488748724E-3</v>
      </c>
      <c r="P9" s="5"/>
      <c r="Q9" s="7"/>
      <c r="R9" s="7"/>
      <c r="S9" s="5"/>
      <c r="T9" s="3"/>
      <c r="AF9" s="2"/>
    </row>
    <row r="10" spans="1:32" ht="22" customHeight="1">
      <c r="A10" s="29"/>
      <c r="B10" s="8" t="s">
        <v>40</v>
      </c>
      <c r="C10" s="50">
        <v>9.2323000000000002E-2</v>
      </c>
      <c r="D10" s="38">
        <v>3.0439999999999998E-2</v>
      </c>
      <c r="E10" s="38">
        <v>-7.49985E-4</v>
      </c>
      <c r="F10" s="50">
        <v>8.2981999999999999E-4</v>
      </c>
      <c r="G10" s="38">
        <v>1.4782700000000001E-3</v>
      </c>
      <c r="H10" s="38">
        <v>-6.6062799999999994E-5</v>
      </c>
      <c r="I10" s="38">
        <v>2.6554299999999997E-4</v>
      </c>
      <c r="J10" s="55">
        <v>1</v>
      </c>
      <c r="K10" s="59">
        <f t="shared" si="1"/>
        <v>0</v>
      </c>
      <c r="L10" s="17">
        <f t="shared" si="2"/>
        <v>1.6800705555177855E-3</v>
      </c>
      <c r="M10" s="61">
        <f t="shared" si="0"/>
        <v>9.1493180000000007E-2</v>
      </c>
      <c r="N10" s="37"/>
      <c r="O10" s="7">
        <f t="shared" si="3"/>
        <v>1.8200651283725648E-3</v>
      </c>
      <c r="P10" s="5"/>
      <c r="Q10" s="7"/>
      <c r="R10" s="7"/>
      <c r="S10" s="5"/>
      <c r="T10" s="3"/>
      <c r="AF10" s="2"/>
    </row>
    <row r="11" spans="1:32" ht="22" customHeight="1">
      <c r="A11" s="29"/>
      <c r="B11" s="43"/>
      <c r="C11" s="57"/>
      <c r="D11" s="58"/>
      <c r="E11" s="51"/>
      <c r="F11" s="57"/>
      <c r="G11" s="51"/>
      <c r="H11" s="51"/>
      <c r="I11" s="51"/>
      <c r="J11" s="51"/>
      <c r="K11" s="51"/>
      <c r="L11" s="52"/>
      <c r="M11" s="54"/>
      <c r="N11" s="37"/>
      <c r="O11" s="7"/>
      <c r="P11" s="5"/>
      <c r="Q11" s="7"/>
      <c r="R11" s="7"/>
      <c r="S11" s="5"/>
      <c r="T11" s="3"/>
      <c r="AF11" s="2"/>
    </row>
    <row r="12" spans="1:32" ht="22" customHeight="1" thickBot="1">
      <c r="A12" s="29"/>
      <c r="B12" s="30"/>
      <c r="C12" s="34"/>
      <c r="D12" s="34"/>
      <c r="E12" s="35"/>
      <c r="F12" s="36"/>
      <c r="G12" s="35"/>
      <c r="H12" s="35"/>
      <c r="I12" s="35"/>
      <c r="J12" s="35"/>
      <c r="K12" s="35"/>
      <c r="L12" s="35"/>
      <c r="M12" s="34"/>
      <c r="N12" s="37"/>
      <c r="O12" s="7"/>
      <c r="P12" s="5"/>
      <c r="Q12" s="7"/>
      <c r="R12" s="7"/>
      <c r="S12" s="5"/>
      <c r="T12" s="3"/>
      <c r="AF12" s="2"/>
    </row>
    <row r="13" spans="1:32" ht="22" customHeight="1" thickBot="1">
      <c r="B13" s="19"/>
      <c r="C13" s="24"/>
      <c r="D13" s="34"/>
      <c r="E13" s="41" t="s">
        <v>6</v>
      </c>
      <c r="F13" s="42">
        <v>6.9999999999999999E-4</v>
      </c>
      <c r="G13" s="35" t="s">
        <v>45</v>
      </c>
      <c r="H13" s="35"/>
      <c r="I13" s="25"/>
      <c r="J13" s="25"/>
      <c r="K13" s="25"/>
      <c r="L13" s="27"/>
      <c r="M13" s="28"/>
      <c r="N13" s="5"/>
      <c r="O13" s="7"/>
      <c r="P13" s="5"/>
      <c r="Q13" s="7"/>
      <c r="R13" s="7"/>
      <c r="S13" s="5"/>
      <c r="T13" s="3"/>
      <c r="AF13" s="2"/>
    </row>
    <row r="14" spans="1:32" ht="22" customHeight="1">
      <c r="B14" s="19"/>
      <c r="C14" s="24"/>
      <c r="D14" s="34"/>
      <c r="E14" s="35"/>
      <c r="F14" s="36"/>
      <c r="G14" s="35"/>
      <c r="H14" s="35"/>
      <c r="I14" s="25"/>
      <c r="J14" s="25"/>
      <c r="K14" s="25"/>
      <c r="L14" s="27"/>
      <c r="M14" s="28"/>
      <c r="N14" s="5"/>
      <c r="O14" s="7"/>
      <c r="P14" s="5"/>
      <c r="Q14" s="7"/>
      <c r="R14" s="7"/>
      <c r="S14" s="5"/>
      <c r="T14" s="3"/>
      <c r="AF14" s="2"/>
    </row>
    <row r="15" spans="1:32" ht="22" customHeight="1">
      <c r="B15" s="19"/>
      <c r="C15" s="24"/>
      <c r="D15" s="24"/>
      <c r="E15" s="25"/>
      <c r="F15" s="26"/>
      <c r="G15" s="25"/>
      <c r="H15" s="25"/>
      <c r="I15" s="25"/>
      <c r="J15" s="25"/>
      <c r="K15" s="25"/>
      <c r="L15" s="27"/>
      <c r="M15" s="28"/>
      <c r="N15" s="5"/>
      <c r="O15" s="7"/>
      <c r="P15" s="5"/>
      <c r="Q15" s="7"/>
      <c r="R15" s="7"/>
      <c r="S15" s="5"/>
      <c r="T15" s="3"/>
      <c r="AF15" s="2"/>
    </row>
    <row r="16" spans="1:32" ht="22" customHeight="1">
      <c r="B16" s="19"/>
      <c r="C16" s="24"/>
      <c r="D16" s="24"/>
      <c r="E16" s="25"/>
      <c r="F16" s="24"/>
      <c r="G16" s="25"/>
      <c r="H16" s="25"/>
      <c r="I16" s="25"/>
      <c r="J16" s="25"/>
      <c r="K16" s="25"/>
      <c r="L16" s="27"/>
      <c r="M16" s="28"/>
      <c r="N16" s="5"/>
      <c r="O16" s="7"/>
      <c r="P16" s="5"/>
      <c r="Q16" s="7"/>
      <c r="R16" s="7"/>
      <c r="S16" s="5"/>
      <c r="T16" s="3"/>
      <c r="AF16" s="2"/>
    </row>
    <row r="18" spans="4:49">
      <c r="I18" s="1"/>
      <c r="J18" s="1"/>
      <c r="K18" s="1"/>
    </row>
    <row r="19" spans="4:49">
      <c r="I19" s="7"/>
      <c r="J19" s="7"/>
      <c r="K19" s="7"/>
    </row>
    <row r="20" spans="4:49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4:49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4:49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F22" s="1"/>
      <c r="AG22" s="1"/>
      <c r="AH22" s="1"/>
      <c r="AI22" s="1"/>
      <c r="AJ22" s="1"/>
      <c r="AK22" s="1"/>
      <c r="AL22" s="1"/>
    </row>
    <row r="23" spans="4:49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F23" s="1"/>
    </row>
    <row r="24" spans="4:49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4:49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</sheetData>
  <mergeCells count="1">
    <mergeCell ref="B1:M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EW</vt:lpstr>
      <vt:lpstr>Asymmetry - 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2020-08-07T15:15:31Z</dcterms:modified>
</cp:coreProperties>
</file>