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B1C37A68-2119-DD48-B8B8-FD5C8FC687A9}" xr6:coauthVersionLast="36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cale - EEWW" sheetId="12" r:id="rId1"/>
    <sheet name="Asymmetry - EEW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4" i="12" l="1"/>
  <c r="I5" i="12"/>
  <c r="I6" i="12"/>
  <c r="M6" i="12" s="1"/>
  <c r="I7" i="12"/>
  <c r="M7" i="12" s="1"/>
  <c r="I8" i="12"/>
  <c r="L8" i="12" s="1"/>
  <c r="I9" i="12"/>
  <c r="N9" i="12" s="1"/>
  <c r="I10" i="12"/>
  <c r="N10" i="12" s="1"/>
  <c r="H4" i="12"/>
  <c r="N4" i="12" s="1"/>
  <c r="H5" i="12"/>
  <c r="H6" i="12"/>
  <c r="H7" i="12"/>
  <c r="H8" i="12"/>
  <c r="H9" i="12"/>
  <c r="H10" i="12"/>
  <c r="M4" i="12"/>
  <c r="M5" i="12"/>
  <c r="L4" i="12"/>
  <c r="L5" i="12"/>
  <c r="L6" i="12"/>
  <c r="N5" i="12"/>
  <c r="N6" i="12"/>
  <c r="N7" i="12"/>
  <c r="M4" i="1"/>
  <c r="K4" i="1" s="1"/>
  <c r="L4" i="1" s="1"/>
  <c r="M5" i="1"/>
  <c r="K5" i="1" s="1"/>
  <c r="L5" i="1" s="1"/>
  <c r="M6" i="1"/>
  <c r="K6" i="1" s="1"/>
  <c r="L6" i="1" s="1"/>
  <c r="M7" i="1"/>
  <c r="K7" i="1" s="1"/>
  <c r="L7" i="1" s="1"/>
  <c r="M8" i="1"/>
  <c r="K8" i="1" s="1"/>
  <c r="L8" i="1" s="1"/>
  <c r="M9" i="1"/>
  <c r="K9" i="1" s="1"/>
  <c r="L9" i="1" s="1"/>
  <c r="M10" i="1"/>
  <c r="K10" i="1" s="1"/>
  <c r="L10" i="1" s="1"/>
  <c r="Q6" i="12" l="1"/>
  <c r="Q5" i="12"/>
  <c r="Q4" i="12"/>
  <c r="L7" i="12"/>
  <c r="Q7" i="12" s="1"/>
  <c r="N8" i="12"/>
  <c r="M10" i="12"/>
  <c r="L10" i="12"/>
  <c r="Q10" i="12" s="1"/>
  <c r="M9" i="12"/>
  <c r="L9" i="12"/>
  <c r="Q9" i="12" s="1"/>
  <c r="M8" i="12"/>
  <c r="Q8" i="12" s="1"/>
</calcChain>
</file>

<file path=xl/sharedStrings.xml><?xml version="1.0" encoding="utf-8"?>
<sst xmlns="http://schemas.openxmlformats.org/spreadsheetml/2006/main" count="57" uniqueCount="49">
  <si>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</si>
  <si>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</si>
  <si>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</si>
  <si>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</si>
  <si>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</si>
  <si>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</si>
  <si>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</si>
  <si>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</si>
  <si>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</si>
  <si>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</si>
  <si>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</si>
  <si>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</si>
  <si>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</si>
  <si>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</si>
  <si>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</si>
  <si>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</si>
  <si>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</si>
  <si>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</si>
  <si>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</si>
  <si>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</si>
  <si>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</si>
  <si>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</si>
  <si>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</si>
  <si>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</si>
  <si>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</si>
  <si>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</si>
  <si>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</si>
  <si>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</si>
  <si>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</si>
  <si>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</si>
  <si>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</si>
  <si>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</si>
  <si>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</si>
  <si>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</si>
  <si>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</si>
  <si>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>13 - 16</t>
  </si>
  <si>
    <t xml:space="preserve">19.0 - 23.0 </t>
  </si>
  <si>
    <t>23.0 - 28.0</t>
  </si>
  <si>
    <t>28.0 - 34.0</t>
  </si>
  <si>
    <t>34.0 - 41.0</t>
  </si>
  <si>
    <t>41.0 - 58.0</t>
  </si>
  <si>
    <t>58.0 - 82.0</t>
  </si>
  <si>
    <t>EEWW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</si>
  <si>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</si>
  <si>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</si>
  <si>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</si>
  <si>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</si>
  <si>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</si>
  <si>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17.0 - 19.0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</si>
</sst>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E+00"/>
    <numFmt numFmtId="165" formatCode="0.0E+00"/>
    <numFmt numFmtId="166" formatCode="0.000"/>
    <numFmt numFmtId="167" formatCode="0.0000E+00"/>
    <numFmt numFmtId="168" formatCode="0.0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8B8B7"/>
        <bgColor indexed="64"/>
      </patternFill>
    </fill>
    <fill>
      <patternFill patternType="solid">
        <fgColor rgb="FFF2DCDB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6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1" fontId="7" fillId="4" borderId="9" xfId="387" applyNumberFormat="1" applyBorder="1"/>
    <xf numFmtId="49" fontId="0" fillId="7" borderId="0" xfId="390" applyNumberFormat="1" applyFont="1"/>
    <xf numFmtId="11" fontId="1" fillId="10" borderId="0" xfId="388" applyNumberFormat="1" applyFill="1" applyProtection="1">
      <protection locked="0"/>
    </xf>
    <xf numFmtId="168" fontId="0" fillId="11" borderId="0" xfId="0" applyNumberFormat="1" applyFill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F2DCDB"/>
      <color rgb="FFE8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tabSelected="1" showRuler="0" topLeftCell="B1" zoomScale="120" zoomScaleNormal="120" zoomScalePageLayoutView="120" workbookViewId="0">
      <selection activeCell="O4" sqref="O4:O10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3" t="s">
        <v>42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29"/>
    </row>
    <row r="2" spans="1:19">
      <c r="A2" s="29"/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16</v>
      </c>
      <c r="Q2" s="12" t="s">
        <v>11</v>
      </c>
      <c r="R2" s="29"/>
    </row>
    <row r="3" spans="1:19">
      <c r="A3" s="29"/>
      <c r="B3" s="43" t="s">
        <v>35</v>
      </c>
      <c r="C3" s="44">
        <v>15.4</v>
      </c>
      <c r="D3" s="45">
        <v>15.53</v>
      </c>
      <c r="E3" s="45">
        <v>16.0227</v>
      </c>
      <c r="F3" s="45">
        <v>15.53</v>
      </c>
      <c r="G3" s="45"/>
      <c r="H3" s="46"/>
      <c r="I3" s="46"/>
      <c r="J3" s="45"/>
      <c r="K3" s="44"/>
      <c r="L3" s="46"/>
      <c r="M3" s="46"/>
      <c r="N3" s="46"/>
      <c r="O3" s="45"/>
      <c r="P3" s="44"/>
      <c r="Q3" s="47"/>
      <c r="R3" s="29"/>
      <c r="S3" s="3"/>
    </row>
    <row r="4" spans="1:19">
      <c r="A4" s="29"/>
      <c r="B4" s="58" t="s">
        <v>48</v>
      </c>
      <c r="C4" s="40">
        <v>18.010000000000002</v>
      </c>
      <c r="D4" s="39">
        <v>17.93</v>
      </c>
      <c r="E4" s="40">
        <v>18.7438</v>
      </c>
      <c r="F4" s="39">
        <v>17.93</v>
      </c>
      <c r="G4" s="39">
        <v>18.449300000000001</v>
      </c>
      <c r="H4" s="9">
        <f t="shared" ref="H4:H10" si="0">G4</f>
        <v>18.449300000000001</v>
      </c>
      <c r="I4" s="9">
        <f t="shared" ref="I4:I10" si="1">E4</f>
        <v>18.7438</v>
      </c>
      <c r="J4" s="39">
        <v>0.457569</v>
      </c>
      <c r="K4" s="40">
        <v>5.1688400000000002E-2</v>
      </c>
      <c r="L4" s="9">
        <f t="shared" ref="L4:L10" si="2">I4*SQRT(((1-J4)*$C$15)^2+((1-J4)*((C$16-C$17*C$18)*C$19*C$20/C$17))^2)</f>
        <v>0.17276822162107214</v>
      </c>
      <c r="M4" s="9">
        <f t="shared" ref="M4:M10" si="3">I4*J4*SQRT(C$21^2+C$22^2)</f>
        <v>0.28753941897807683</v>
      </c>
      <c r="N4" s="9">
        <f t="shared" ref="N4:N10" si="4">SQRT((I4-H4)^2 + 0)</f>
        <v>0.29449999999999932</v>
      </c>
      <c r="O4" s="60">
        <v>-0.21049100000000001</v>
      </c>
      <c r="P4" s="49">
        <v>0.250745</v>
      </c>
      <c r="Q4" s="10">
        <f>SQRT(K4^2+L4^2+M4^2+N4^2+O4^2+P4^2)</f>
        <v>0.55597592813800623</v>
      </c>
      <c r="R4" s="29"/>
      <c r="S4" s="3"/>
    </row>
    <row r="5" spans="1:19">
      <c r="A5" s="29"/>
      <c r="B5" s="8" t="s">
        <v>36</v>
      </c>
      <c r="C5" s="40">
        <v>20.83</v>
      </c>
      <c r="D5" s="39">
        <v>20.47</v>
      </c>
      <c r="E5" s="40">
        <v>21.958200000000001</v>
      </c>
      <c r="F5" s="39">
        <v>20.46</v>
      </c>
      <c r="G5" s="39">
        <v>22.3565</v>
      </c>
      <c r="H5" s="9">
        <f t="shared" si="0"/>
        <v>22.3565</v>
      </c>
      <c r="I5" s="9">
        <f t="shared" si="1"/>
        <v>21.958200000000001</v>
      </c>
      <c r="J5" s="39">
        <v>0.43835200000000002</v>
      </c>
      <c r="K5" s="40">
        <v>3.6511399999999999E-2</v>
      </c>
      <c r="L5" s="9">
        <f t="shared" si="2"/>
        <v>0.20956689212734306</v>
      </c>
      <c r="M5" s="9">
        <f t="shared" si="3"/>
        <v>0.32270291200754325</v>
      </c>
      <c r="N5" s="9">
        <f t="shared" si="4"/>
        <v>0.39829999999999899</v>
      </c>
      <c r="O5" s="60">
        <v>-0.206182</v>
      </c>
      <c r="P5" s="49">
        <v>0.17954400000000001</v>
      </c>
      <c r="Q5" s="10">
        <f t="shared" ref="Q5:Q10" si="5">SQRT(K5^2+L5^2+M5^2+N5^2+O5^2+P5^2)</f>
        <v>0.61869094795707236</v>
      </c>
      <c r="R5" s="29"/>
      <c r="S5" s="3"/>
    </row>
    <row r="6" spans="1:19">
      <c r="A6" s="29"/>
      <c r="B6" s="8" t="s">
        <v>37</v>
      </c>
      <c r="C6" s="40">
        <v>25.14</v>
      </c>
      <c r="D6" s="39">
        <v>24.92</v>
      </c>
      <c r="E6" s="40">
        <v>26.774000000000001</v>
      </c>
      <c r="F6" s="39">
        <v>24.91</v>
      </c>
      <c r="G6" s="39">
        <v>27.1785</v>
      </c>
      <c r="H6" s="9">
        <f t="shared" si="0"/>
        <v>27.1785</v>
      </c>
      <c r="I6" s="9">
        <f t="shared" si="1"/>
        <v>26.774000000000001</v>
      </c>
      <c r="J6" s="39">
        <v>0.41592699999999999</v>
      </c>
      <c r="K6" s="40">
        <v>4.07164E-2</v>
      </c>
      <c r="L6" s="9">
        <f t="shared" si="2"/>
        <v>0.26573093113045926</v>
      </c>
      <c r="M6" s="9">
        <f t="shared" si="3"/>
        <v>0.37334774132152804</v>
      </c>
      <c r="N6" s="9">
        <f t="shared" si="4"/>
        <v>0.40449999999999875</v>
      </c>
      <c r="O6" s="60">
        <v>-0.18918599999999999</v>
      </c>
      <c r="P6" s="49">
        <v>0.20404</v>
      </c>
      <c r="Q6" s="10">
        <f t="shared" si="5"/>
        <v>0.67283222510095819</v>
      </c>
      <c r="R6" s="29"/>
      <c r="S6" s="3"/>
    </row>
    <row r="7" spans="1:19">
      <c r="A7" s="29"/>
      <c r="B7" s="8" t="s">
        <v>38</v>
      </c>
      <c r="C7" s="40">
        <v>30.44</v>
      </c>
      <c r="D7" s="39">
        <v>29.9</v>
      </c>
      <c r="E7" s="40">
        <v>32.680399999999999</v>
      </c>
      <c r="F7" s="39">
        <v>29.87</v>
      </c>
      <c r="G7" s="39">
        <v>33.148699999999998</v>
      </c>
      <c r="H7" s="9">
        <f t="shared" si="0"/>
        <v>33.148699999999998</v>
      </c>
      <c r="I7" s="9">
        <f t="shared" si="1"/>
        <v>32.680399999999999</v>
      </c>
      <c r="J7" s="39">
        <v>0.39760200000000001</v>
      </c>
      <c r="K7" s="40">
        <v>4.9894899999999999E-2</v>
      </c>
      <c r="L7" s="9">
        <f t="shared" si="2"/>
        <v>0.33452810052726045</v>
      </c>
      <c r="M7" s="9">
        <f t="shared" si="3"/>
        <v>0.43563130332141964</v>
      </c>
      <c r="N7" s="9">
        <f t="shared" si="4"/>
        <v>0.46829999999999927</v>
      </c>
      <c r="O7" s="60">
        <v>-0.20305300000000001</v>
      </c>
      <c r="P7" s="49">
        <v>0.20014000000000001</v>
      </c>
      <c r="Q7" s="10">
        <f t="shared" si="5"/>
        <v>0.77766613268863971</v>
      </c>
      <c r="R7" s="29"/>
      <c r="S7" s="3"/>
    </row>
    <row r="8" spans="1:19">
      <c r="A8" s="29"/>
      <c r="B8" s="8" t="s">
        <v>39</v>
      </c>
      <c r="C8" s="40">
        <v>36.799999999999997</v>
      </c>
      <c r="D8" s="39">
        <v>36.409999999999997</v>
      </c>
      <c r="E8" s="40">
        <v>39.514400000000002</v>
      </c>
      <c r="F8" s="39">
        <v>36.39</v>
      </c>
      <c r="G8" s="39">
        <v>40.057400000000001</v>
      </c>
      <c r="H8" s="9">
        <f t="shared" si="0"/>
        <v>40.057400000000001</v>
      </c>
      <c r="I8" s="9">
        <f t="shared" si="1"/>
        <v>39.514400000000002</v>
      </c>
      <c r="J8" s="39">
        <v>0.38540000000000002</v>
      </c>
      <c r="K8" s="40">
        <v>5.9861999999999999E-2</v>
      </c>
      <c r="L8" s="9">
        <f t="shared" si="2"/>
        <v>0.41267643249905062</v>
      </c>
      <c r="M8" s="9">
        <f t="shared" si="3"/>
        <v>0.51056408047787782</v>
      </c>
      <c r="N8" s="9">
        <f t="shared" si="4"/>
        <v>0.54299999999999926</v>
      </c>
      <c r="O8" s="60">
        <v>-0.20116000000000001</v>
      </c>
      <c r="P8" s="49">
        <v>0.16397900000000001</v>
      </c>
      <c r="Q8" s="10">
        <f t="shared" si="5"/>
        <v>0.89261662280027232</v>
      </c>
      <c r="R8" s="29"/>
      <c r="S8" s="3"/>
    </row>
    <row r="9" spans="1:19">
      <c r="A9" s="29"/>
      <c r="B9" s="8" t="s">
        <v>40</v>
      </c>
      <c r="C9" s="40">
        <v>46.1</v>
      </c>
      <c r="D9" s="39">
        <v>45.77</v>
      </c>
      <c r="E9" s="40">
        <v>49.3384</v>
      </c>
      <c r="F9" s="39">
        <v>45.71</v>
      </c>
      <c r="G9" s="39">
        <v>49.907200000000003</v>
      </c>
      <c r="H9" s="9">
        <f t="shared" si="0"/>
        <v>49.907200000000003</v>
      </c>
      <c r="I9" s="9">
        <f t="shared" si="1"/>
        <v>49.3384</v>
      </c>
      <c r="J9" s="39">
        <v>0.37880399999999997</v>
      </c>
      <c r="K9" s="40">
        <v>6.1635200000000001E-2</v>
      </c>
      <c r="L9" s="9">
        <f t="shared" si="2"/>
        <v>0.52080534399981471</v>
      </c>
      <c r="M9" s="9">
        <f t="shared" si="3"/>
        <v>0.6265890102654943</v>
      </c>
      <c r="N9" s="9">
        <f t="shared" si="4"/>
        <v>0.56880000000000308</v>
      </c>
      <c r="O9" s="60">
        <v>-0.20277600000000001</v>
      </c>
      <c r="P9" s="49">
        <v>0.14577399999999999</v>
      </c>
      <c r="Q9" s="10">
        <f t="shared" si="5"/>
        <v>1.0264270540351617</v>
      </c>
      <c r="R9" s="29"/>
      <c r="S9" s="3"/>
    </row>
    <row r="10" spans="1:19">
      <c r="A10" s="29"/>
      <c r="B10" s="8" t="s">
        <v>41</v>
      </c>
      <c r="C10" s="40">
        <v>64.040000000000006</v>
      </c>
      <c r="D10" s="39">
        <v>63.23</v>
      </c>
      <c r="E10" s="40">
        <v>67.620199999999997</v>
      </c>
      <c r="F10" s="39">
        <v>63.17</v>
      </c>
      <c r="G10" s="39">
        <v>68.261499999999998</v>
      </c>
      <c r="H10" s="9">
        <f t="shared" si="0"/>
        <v>68.261499999999998</v>
      </c>
      <c r="I10" s="9">
        <f t="shared" si="1"/>
        <v>67.620199999999997</v>
      </c>
      <c r="J10" s="39">
        <v>0.37034099999999998</v>
      </c>
      <c r="K10" s="40">
        <v>0.10007000000000001</v>
      </c>
      <c r="L10" s="9">
        <f t="shared" si="2"/>
        <v>0.72350841382049524</v>
      </c>
      <c r="M10" s="9">
        <f t="shared" si="3"/>
        <v>0.83957867955716259</v>
      </c>
      <c r="N10" s="9">
        <f t="shared" si="4"/>
        <v>0.64130000000000109</v>
      </c>
      <c r="O10" s="60">
        <v>-0.15728600000000001</v>
      </c>
      <c r="P10" s="49">
        <v>0.14905099999999999</v>
      </c>
      <c r="Q10" s="10">
        <f t="shared" si="5"/>
        <v>1.3025327501959401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1" t="s">
        <v>25</v>
      </c>
      <c r="C14" s="62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24</v>
      </c>
      <c r="C15" s="13">
        <v>0.01</v>
      </c>
      <c r="E15" s="21"/>
      <c r="F15" s="21"/>
      <c r="G15" s="21"/>
      <c r="H15" s="22" t="s">
        <v>44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17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18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19</v>
      </c>
      <c r="C18" s="13">
        <v>0.72</v>
      </c>
      <c r="Q18" s="11"/>
    </row>
    <row r="19" spans="2:19">
      <c r="B19" s="15" t="s">
        <v>20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21</v>
      </c>
      <c r="C20" s="13">
        <v>0.06</v>
      </c>
    </row>
    <row r="21" spans="2:19">
      <c r="B21" s="15" t="s">
        <v>23</v>
      </c>
      <c r="C21" s="13">
        <v>3.2000000000000001E-2</v>
      </c>
      <c r="E21" s="4"/>
    </row>
    <row r="22" spans="2:19" ht="17" thickBot="1">
      <c r="B22" s="16" t="s">
        <v>22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W25"/>
  <sheetViews>
    <sheetView showRuler="0" workbookViewId="0">
      <selection activeCell="H4" sqref="H4:H10"/>
    </sheetView>
  </sheetViews>
  <sheetFormatPr baseColWidth="10" defaultColWidth="11" defaultRowHeight="16"/>
  <cols>
    <col min="2" max="13" width="16" customWidth="1"/>
    <col min="14" max="18" width="13.83203125" customWidth="1"/>
    <col min="19" max="19" width="15" bestFit="1" customWidth="1"/>
    <col min="20" max="23" width="13.83203125" customWidth="1"/>
    <col min="24" max="24" width="13.1640625" bestFit="1" customWidth="1"/>
    <col min="25" max="25" width="13.1640625" customWidth="1"/>
    <col min="26" max="26" width="12.83203125" bestFit="1" customWidth="1"/>
    <col min="27" max="27" width="12.6640625" bestFit="1" customWidth="1"/>
    <col min="28" max="28" width="13" bestFit="1" customWidth="1"/>
    <col min="29" max="29" width="12.5" bestFit="1" customWidth="1"/>
    <col min="30" max="30" width="13.1640625" style="2" bestFit="1" customWidth="1"/>
    <col min="31" max="31" width="13.1640625" style="2" customWidth="1"/>
    <col min="32" max="32" width="12.5" bestFit="1" customWidth="1"/>
  </cols>
  <sheetData>
    <row r="1" spans="1:32" ht="22" customHeight="1">
      <c r="A1" s="29"/>
      <c r="B1" s="65" t="s">
        <v>42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29"/>
      <c r="O1" s="6"/>
      <c r="P1" s="6"/>
      <c r="Q1" s="6"/>
      <c r="R1" s="6"/>
      <c r="S1" s="6"/>
    </row>
    <row r="2" spans="1:32" ht="22" customHeight="1">
      <c r="A2" s="29"/>
      <c r="B2" s="18" t="s">
        <v>26</v>
      </c>
      <c r="C2" s="18" t="s">
        <v>0</v>
      </c>
      <c r="D2" s="18" t="s">
        <v>1</v>
      </c>
      <c r="E2" s="18" t="s">
        <v>14</v>
      </c>
      <c r="F2" s="18" t="s">
        <v>4</v>
      </c>
      <c r="G2" s="18" t="s">
        <v>15</v>
      </c>
      <c r="H2" s="18" t="s">
        <v>43</v>
      </c>
      <c r="I2" s="18" t="s">
        <v>5</v>
      </c>
      <c r="J2" s="18" t="s">
        <v>45</v>
      </c>
      <c r="K2" s="18" t="s">
        <v>46</v>
      </c>
      <c r="L2" s="18" t="s">
        <v>2</v>
      </c>
      <c r="M2" s="18" t="s">
        <v>7</v>
      </c>
      <c r="N2" s="29"/>
      <c r="O2" s="6"/>
      <c r="P2" s="6"/>
      <c r="Q2" s="6"/>
      <c r="R2" s="6"/>
      <c r="S2" s="6"/>
    </row>
    <row r="3" spans="1:32" ht="22" customHeight="1">
      <c r="A3" s="29"/>
      <c r="B3" s="43"/>
      <c r="C3" s="51"/>
      <c r="D3" s="52"/>
      <c r="E3" s="52"/>
      <c r="F3" s="51"/>
      <c r="G3" s="52"/>
      <c r="H3" s="52"/>
      <c r="I3" s="52"/>
      <c r="J3" s="52"/>
      <c r="K3" s="52"/>
      <c r="L3" s="53"/>
      <c r="M3" s="54"/>
      <c r="N3" s="37"/>
      <c r="O3" s="7"/>
      <c r="P3" s="5"/>
      <c r="Q3" s="7"/>
      <c r="R3" s="7"/>
      <c r="S3" s="5"/>
      <c r="T3" s="3"/>
      <c r="AF3" s="2"/>
    </row>
    <row r="4" spans="1:32" ht="22" customHeight="1">
      <c r="A4" s="29"/>
      <c r="B4" s="58" t="s">
        <v>48</v>
      </c>
      <c r="C4" s="50">
        <v>8.2240000000000004E-3</v>
      </c>
      <c r="D4" s="38">
        <v>3.565E-3</v>
      </c>
      <c r="E4" s="38">
        <v>2.0244499999999999E-4</v>
      </c>
      <c r="F4" s="50">
        <v>1.75431E-3</v>
      </c>
      <c r="G4" s="38">
        <v>4.8046100000000001E-4</v>
      </c>
      <c r="H4" s="38">
        <v>6.5789699999999995E-4</v>
      </c>
      <c r="I4" s="38">
        <v>5.1137899999999997E-5</v>
      </c>
      <c r="J4" s="56">
        <v>0.99982599999999999</v>
      </c>
      <c r="K4" s="59">
        <f>((1/J4)-1)*M4</f>
        <v>1.1259219704228761E-6</v>
      </c>
      <c r="L4" s="17">
        <f>SQRT(I4^2 +H4^2 + E4^2 +G4^2 +K4^2)</f>
        <v>8.4099439098705845E-4</v>
      </c>
      <c r="M4" s="57">
        <f t="shared" ref="M4:M10" si="0">C4-(F4)</f>
        <v>6.4696900000000002E-3</v>
      </c>
      <c r="N4" s="37"/>
      <c r="O4" s="7"/>
      <c r="P4" s="5"/>
      <c r="Q4" s="7"/>
      <c r="R4" s="7"/>
      <c r="S4" s="5"/>
      <c r="T4" s="3"/>
      <c r="AF4" s="2"/>
    </row>
    <row r="5" spans="1:32" ht="22" customHeight="1">
      <c r="A5" s="29"/>
      <c r="B5" s="8" t="s">
        <v>36</v>
      </c>
      <c r="C5" s="50">
        <v>5.4010000000000004E-3</v>
      </c>
      <c r="D5" s="38">
        <v>2.7650000000000001E-3</v>
      </c>
      <c r="E5" s="38">
        <v>-2.16636E-4</v>
      </c>
      <c r="F5" s="50">
        <v>1.4019E-3</v>
      </c>
      <c r="G5" s="38">
        <v>3.4978299999999999E-4</v>
      </c>
      <c r="H5" s="38">
        <v>5.4414800000000005E-4</v>
      </c>
      <c r="I5" s="38">
        <v>5.9493300000000002E-5</v>
      </c>
      <c r="J5" s="56">
        <v>0.999838</v>
      </c>
      <c r="K5" s="59">
        <f t="shared" ref="K5:K10" si="1">((1/J5)-1)*M5</f>
        <v>6.4795916938550861E-7</v>
      </c>
      <c r="L5" s="17">
        <f t="shared" ref="L5:L10" si="2">SQRT(I5^2 +H5^2 + E5^2 +G5^2 +K5^2)</f>
        <v>6.8477457756912618E-4</v>
      </c>
      <c r="M5" s="57">
        <f t="shared" si="0"/>
        <v>3.9991000000000002E-3</v>
      </c>
      <c r="N5" s="37"/>
      <c r="O5" s="7"/>
      <c r="P5" s="5"/>
      <c r="Q5" s="7"/>
      <c r="R5" s="7"/>
      <c r="S5" s="5"/>
      <c r="T5" s="3"/>
      <c r="AF5" s="2"/>
    </row>
    <row r="6" spans="1:32" ht="22" customHeight="1">
      <c r="A6" s="29"/>
      <c r="B6" s="8" t="s">
        <v>37</v>
      </c>
      <c r="C6" s="50">
        <v>1.5969999999999999E-3</v>
      </c>
      <c r="D6" s="38">
        <v>3.4610000000000001E-3</v>
      </c>
      <c r="E6" s="38">
        <v>-2.94682E-4</v>
      </c>
      <c r="F6" s="50">
        <v>1.05937E-3</v>
      </c>
      <c r="G6" s="38">
        <v>4.7445000000000001E-4</v>
      </c>
      <c r="H6" s="38">
        <v>4.54408E-4</v>
      </c>
      <c r="I6" s="38">
        <v>8.2136200000000001E-5</v>
      </c>
      <c r="J6" s="56">
        <v>0.99704400000000004</v>
      </c>
      <c r="K6" s="59">
        <f t="shared" si="1"/>
        <v>1.593945984329607E-6</v>
      </c>
      <c r="L6" s="17">
        <f t="shared" si="2"/>
        <v>7.2469014765087086E-4</v>
      </c>
      <c r="M6" s="57">
        <f t="shared" si="0"/>
        <v>5.3762999999999988E-4</v>
      </c>
      <c r="N6" s="37"/>
      <c r="O6" s="7"/>
      <c r="P6" s="5"/>
      <c r="Q6" s="7"/>
      <c r="R6" s="7"/>
      <c r="S6" s="5"/>
      <c r="T6" s="3"/>
      <c r="AF6" s="2"/>
    </row>
    <row r="7" spans="1:32" ht="22" customHeight="1">
      <c r="A7" s="29"/>
      <c r="B7" s="8" t="s">
        <v>38</v>
      </c>
      <c r="C7" s="50">
        <v>1.3690000000000001E-2</v>
      </c>
      <c r="D7" s="38">
        <v>5.0600000000000003E-3</v>
      </c>
      <c r="E7" s="38">
        <v>-1.5015699999999999E-4</v>
      </c>
      <c r="F7" s="50">
        <v>1.5485900000000001E-3</v>
      </c>
      <c r="G7" s="38">
        <v>6.6018700000000001E-4</v>
      </c>
      <c r="H7" s="38">
        <v>3.7832300000000002E-4</v>
      </c>
      <c r="I7" s="38">
        <v>1.06012E-4</v>
      </c>
      <c r="J7" s="56">
        <v>0.99734500000000004</v>
      </c>
      <c r="K7" s="59">
        <f t="shared" si="1"/>
        <v>3.2321256485970921E-5</v>
      </c>
      <c r="L7" s="17">
        <f t="shared" si="2"/>
        <v>7.834574013383446E-4</v>
      </c>
      <c r="M7" s="57">
        <f t="shared" si="0"/>
        <v>1.214141E-2</v>
      </c>
      <c r="N7" s="37"/>
      <c r="O7" s="7"/>
      <c r="P7" s="5"/>
      <c r="Q7" s="7"/>
      <c r="R7" s="7"/>
      <c r="S7" s="5"/>
      <c r="T7" s="3"/>
      <c r="AF7" s="2"/>
    </row>
    <row r="8" spans="1:32" ht="22" customHeight="1">
      <c r="A8" s="29"/>
      <c r="B8" s="8" t="s">
        <v>39</v>
      </c>
      <c r="C8" s="50">
        <v>3.0051000000000001E-2</v>
      </c>
      <c r="D8" s="38">
        <v>8.1089999999999999E-3</v>
      </c>
      <c r="E8" s="38">
        <v>5.1619799999999997E-5</v>
      </c>
      <c r="F8" s="50">
        <v>4.4516899999999998E-4</v>
      </c>
      <c r="G8" s="38">
        <v>9.2922000000000002E-4</v>
      </c>
      <c r="H8" s="38">
        <v>3.2183299999999999E-4</v>
      </c>
      <c r="I8" s="38">
        <v>1.1896399999999999E-4</v>
      </c>
      <c r="J8" s="56">
        <v>0.999973</v>
      </c>
      <c r="K8" s="59">
        <f t="shared" si="1"/>
        <v>7.9937902023500256E-7</v>
      </c>
      <c r="L8" s="17">
        <f t="shared" si="2"/>
        <v>9.9188908873112328E-4</v>
      </c>
      <c r="M8" s="57">
        <f t="shared" si="0"/>
        <v>2.9605831000000003E-2</v>
      </c>
      <c r="N8" s="37"/>
      <c r="O8" s="7"/>
      <c r="P8" s="5"/>
      <c r="Q8" s="7"/>
      <c r="R8" s="7"/>
      <c r="S8" s="5"/>
      <c r="T8" s="3"/>
      <c r="AF8" s="2"/>
    </row>
    <row r="9" spans="1:32" ht="22" customHeight="1">
      <c r="A9" s="29"/>
      <c r="B9" s="8" t="s">
        <v>40</v>
      </c>
      <c r="C9" s="50">
        <v>2.0045E-2</v>
      </c>
      <c r="D9" s="38">
        <v>1.2102999999999999E-2</v>
      </c>
      <c r="E9" s="38">
        <v>1.5549300000000001E-4</v>
      </c>
      <c r="F9" s="50">
        <v>-5.3214199999999999E-4</v>
      </c>
      <c r="G9" s="38">
        <v>1.03648E-3</v>
      </c>
      <c r="H9" s="38">
        <v>2.7361900000000001E-4</v>
      </c>
      <c r="I9" s="38">
        <v>1.7333600000000001E-4</v>
      </c>
      <c r="J9" s="56">
        <v>0.999969</v>
      </c>
      <c r="K9" s="59">
        <f t="shared" si="1"/>
        <v>6.3791117724695982E-7</v>
      </c>
      <c r="L9" s="17">
        <f t="shared" si="2"/>
        <v>1.0969876920169479E-3</v>
      </c>
      <c r="M9" s="57">
        <f t="shared" si="0"/>
        <v>2.0577142E-2</v>
      </c>
      <c r="N9" s="37"/>
      <c r="O9" s="7"/>
      <c r="P9" s="5"/>
      <c r="Q9" s="7"/>
      <c r="R9" s="7"/>
      <c r="S9" s="5"/>
      <c r="T9" s="3"/>
      <c r="AF9" s="2"/>
    </row>
    <row r="10" spans="1:32" ht="22" customHeight="1">
      <c r="A10" s="29"/>
      <c r="B10" s="8" t="s">
        <v>41</v>
      </c>
      <c r="C10" s="50">
        <v>1.3653E-2</v>
      </c>
      <c r="D10" s="38">
        <v>4.1832000000000001E-2</v>
      </c>
      <c r="E10" s="38">
        <v>1.8350800000000001E-4</v>
      </c>
      <c r="F10" s="50">
        <v>-5.8756199999999998E-3</v>
      </c>
      <c r="G10" s="38">
        <v>2.12853E-3</v>
      </c>
      <c r="H10" s="38">
        <v>2.3663800000000001E-4</v>
      </c>
      <c r="I10" s="38">
        <v>3.3045600000000002E-4</v>
      </c>
      <c r="J10" s="56">
        <v>1</v>
      </c>
      <c r="K10" s="59">
        <f t="shared" si="1"/>
        <v>0</v>
      </c>
      <c r="L10" s="17">
        <f t="shared" si="2"/>
        <v>2.1747445500435217E-3</v>
      </c>
      <c r="M10" s="57">
        <f t="shared" si="0"/>
        <v>1.952862E-2</v>
      </c>
      <c r="N10" s="37"/>
      <c r="O10" s="7"/>
      <c r="P10" s="5"/>
      <c r="Q10" s="7"/>
      <c r="R10" s="7"/>
      <c r="S10" s="5"/>
      <c r="T10" s="3"/>
      <c r="AF10" s="2"/>
    </row>
    <row r="11" spans="1:32" ht="22" customHeight="1">
      <c r="A11" s="29"/>
      <c r="B11" s="43"/>
      <c r="C11" s="51"/>
      <c r="D11" s="52"/>
      <c r="E11" s="52"/>
      <c r="F11" s="51"/>
      <c r="G11" s="52"/>
      <c r="H11" s="52"/>
      <c r="I11" s="52"/>
      <c r="J11" s="52"/>
      <c r="K11" s="52"/>
      <c r="L11" s="53"/>
      <c r="M11" s="55"/>
      <c r="N11" s="37"/>
      <c r="O11" s="7"/>
      <c r="P11" s="5"/>
      <c r="Q11" s="7"/>
      <c r="R11" s="7"/>
      <c r="S11" s="5"/>
      <c r="T11" s="3"/>
      <c r="AF11" s="2"/>
    </row>
    <row r="12" spans="1:32" ht="22" customHeight="1" thickBot="1">
      <c r="A12" s="29"/>
      <c r="B12" s="30"/>
      <c r="C12" s="34"/>
      <c r="D12" s="34"/>
      <c r="E12" s="35"/>
      <c r="F12" s="36"/>
      <c r="G12" s="35"/>
      <c r="H12" s="35"/>
      <c r="I12" s="35"/>
      <c r="J12" s="35"/>
      <c r="K12" s="35"/>
      <c r="L12" s="35"/>
      <c r="M12" s="34"/>
      <c r="N12" s="37"/>
      <c r="O12" s="7"/>
      <c r="P12" s="5"/>
      <c r="Q12" s="7"/>
      <c r="R12" s="7"/>
      <c r="S12" s="5"/>
      <c r="T12" s="3"/>
      <c r="AF12" s="2"/>
    </row>
    <row r="13" spans="1:32" ht="22" customHeight="1" thickBot="1">
      <c r="B13" s="19"/>
      <c r="C13" s="24"/>
      <c r="D13" s="34"/>
      <c r="E13" s="41" t="s">
        <v>6</v>
      </c>
      <c r="F13" s="42">
        <v>6.9999999999999999E-4</v>
      </c>
      <c r="G13" s="35" t="s">
        <v>47</v>
      </c>
      <c r="H13" s="35"/>
      <c r="I13" s="25"/>
      <c r="J13" s="25"/>
      <c r="K13" s="25"/>
      <c r="L13" s="27"/>
      <c r="M13" s="28"/>
      <c r="N13" s="5"/>
      <c r="O13" s="7"/>
      <c r="P13" s="5"/>
      <c r="Q13" s="7"/>
      <c r="R13" s="7"/>
      <c r="S13" s="5"/>
      <c r="T13" s="3"/>
      <c r="AF13" s="2"/>
    </row>
    <row r="14" spans="1:32" ht="22" customHeight="1">
      <c r="B14" s="19"/>
      <c r="C14" s="24"/>
      <c r="D14" s="34"/>
      <c r="E14" s="35"/>
      <c r="F14" s="36"/>
      <c r="G14" s="35"/>
      <c r="H14" s="35"/>
      <c r="I14" s="25"/>
      <c r="J14" s="25"/>
      <c r="K14" s="25"/>
      <c r="L14" s="27"/>
      <c r="M14" s="28"/>
      <c r="N14" s="5"/>
      <c r="O14" s="7"/>
      <c r="P14" s="5"/>
      <c r="Q14" s="7"/>
      <c r="R14" s="7"/>
      <c r="S14" s="5"/>
      <c r="T14" s="3"/>
      <c r="AF14" s="2"/>
    </row>
    <row r="15" spans="1:32" ht="22" customHeight="1">
      <c r="B15" s="19"/>
      <c r="C15" s="24"/>
      <c r="D15" s="24"/>
      <c r="E15" s="25"/>
      <c r="F15" s="26"/>
      <c r="G15" s="25"/>
      <c r="H15" s="25"/>
      <c r="I15" s="25"/>
      <c r="J15" s="25"/>
      <c r="K15" s="25"/>
      <c r="L15" s="27"/>
      <c r="M15" s="28"/>
      <c r="N15" s="5"/>
      <c r="O15" s="7"/>
      <c r="P15" s="5"/>
      <c r="Q15" s="7"/>
      <c r="R15" s="7"/>
      <c r="S15" s="5"/>
      <c r="T15" s="3"/>
      <c r="AF15" s="2"/>
    </row>
    <row r="16" spans="1:32" ht="22" customHeight="1">
      <c r="B16" s="19"/>
      <c r="C16" s="24"/>
      <c r="D16" s="24"/>
      <c r="E16" s="25"/>
      <c r="F16" s="24"/>
      <c r="G16" s="25"/>
      <c r="H16" s="25"/>
      <c r="I16" s="25"/>
      <c r="J16" s="25"/>
      <c r="K16" s="25"/>
      <c r="L16" s="27"/>
      <c r="M16" s="28"/>
      <c r="N16" s="5"/>
      <c r="O16" s="7"/>
      <c r="P16" s="5"/>
      <c r="Q16" s="7"/>
      <c r="R16" s="7"/>
      <c r="S16" s="5"/>
      <c r="T16" s="3"/>
      <c r="AF16" s="2"/>
    </row>
    <row r="18" spans="4:49">
      <c r="I18" s="1"/>
      <c r="J18" s="1"/>
      <c r="K18" s="1"/>
    </row>
    <row r="19" spans="4:49">
      <c r="I19" s="7"/>
      <c r="J19" s="7"/>
      <c r="K19" s="7"/>
    </row>
    <row r="20" spans="4:49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4:49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4:49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F22" s="1"/>
      <c r="AG22" s="1"/>
      <c r="AH22" s="1"/>
      <c r="AI22" s="1"/>
      <c r="AJ22" s="1"/>
      <c r="AK22" s="1"/>
      <c r="AL22" s="1"/>
    </row>
    <row r="23" spans="4:49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F23" s="1"/>
    </row>
    <row r="24" spans="4:49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4:49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</sheetData>
  <mergeCells count="1">
    <mergeCell ref="B1:M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EEWW</vt:lpstr>
      <vt:lpstr>Asymmetry - EEWW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2020-07-30T18:29:52Z</dcterms:modified>
</cp:coreProperties>
</file>