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33" r:id="rId1"/>
    <sheet name="1" sheetId="80" r:id="rId2"/>
    <sheet name="1 graf1" sheetId="43" r:id="rId3"/>
    <sheet name="2" sheetId="164" r:id="rId4"/>
    <sheet name="3" sheetId="165" r:id="rId5"/>
    <sheet name="4" sheetId="161" r:id="rId6"/>
  </sheets>
  <definedNames>
    <definedName name="_R1_1" localSheetId="3">#REF!</definedName>
    <definedName name="_R1_1" localSheetId="4">#REF!</definedName>
    <definedName name="_R1_1">#REF!</definedName>
    <definedName name="_R1_2" localSheetId="3">#REF!</definedName>
    <definedName name="_R1_2" localSheetId="4">#REF!</definedName>
    <definedName name="_R1_2">#REF!</definedName>
    <definedName name="_R1_3" localSheetId="3">#REF!</definedName>
    <definedName name="_R1_3" localSheetId="4">#REF!</definedName>
    <definedName name="_R1_3">#REF!</definedName>
    <definedName name="_R1_4" localSheetId="3">#REF!</definedName>
    <definedName name="_R1_4" localSheetId="4">#REF!</definedName>
    <definedName name="_R1_4">#REF!</definedName>
    <definedName name="_R1_5" localSheetId="3">#REF!</definedName>
    <definedName name="_R1_5" localSheetId="4">#REF!</definedName>
    <definedName name="_R1_5">#REF!</definedName>
    <definedName name="_R2_1" localSheetId="3">#REF!</definedName>
    <definedName name="_R2_1" localSheetId="4">#REF!</definedName>
    <definedName name="_R2_1">#REF!</definedName>
    <definedName name="_R2_2" localSheetId="3">#REF!</definedName>
    <definedName name="_R2_2" localSheetId="4">#REF!</definedName>
    <definedName name="_R2_2">#REF!</definedName>
    <definedName name="_R2_3" localSheetId="3">#REF!</definedName>
    <definedName name="_R2_3" localSheetId="4">#REF!</definedName>
    <definedName name="_R2_3">#REF!</definedName>
    <definedName name="_R2_4" localSheetId="3">#REF!</definedName>
    <definedName name="_R2_4" localSheetId="4">#REF!</definedName>
    <definedName name="_R2_4">#REF!</definedName>
    <definedName name="_R3_1" localSheetId="3">#REF!</definedName>
    <definedName name="_R3_1" localSheetId="4">#REF!</definedName>
    <definedName name="_R3_1">#REF!</definedName>
    <definedName name="_R3_2" localSheetId="3">#REF!</definedName>
    <definedName name="_R3_2" localSheetId="4">#REF!</definedName>
    <definedName name="_R3_2">#REF!</definedName>
    <definedName name="_R3_3" localSheetId="3">#REF!</definedName>
    <definedName name="_R3_3" localSheetId="4">#REF!</definedName>
    <definedName name="_R3_3">#REF!</definedName>
    <definedName name="_R4_1" localSheetId="3">#REF!</definedName>
    <definedName name="_R4_1" localSheetId="4">#REF!</definedName>
    <definedName name="_R4_1">#REF!</definedName>
    <definedName name="_R4_10" localSheetId="3">#REF!</definedName>
    <definedName name="_R4_10" localSheetId="4">#REF!</definedName>
    <definedName name="_R4_10">#REF!</definedName>
    <definedName name="_R4_11" localSheetId="3">#REF!</definedName>
    <definedName name="_R4_11" localSheetId="4">#REF!</definedName>
    <definedName name="_R4_11">#REF!</definedName>
    <definedName name="_R4_12" localSheetId="3">#REF!</definedName>
    <definedName name="_R4_12" localSheetId="4">#REF!</definedName>
    <definedName name="_R4_12">#REF!</definedName>
    <definedName name="_R4_13" localSheetId="3">#REF!</definedName>
    <definedName name="_R4_13" localSheetId="4">#REF!</definedName>
    <definedName name="_R4_13">#REF!</definedName>
    <definedName name="_R4_14" localSheetId="3">#REF!</definedName>
    <definedName name="_R4_14" localSheetId="4">#REF!</definedName>
    <definedName name="_R4_14">#REF!</definedName>
    <definedName name="_R4_15" localSheetId="3">#REF!</definedName>
    <definedName name="_R4_15" localSheetId="4">#REF!</definedName>
    <definedName name="_R4_15">#REF!</definedName>
    <definedName name="_R4_16" localSheetId="3">#REF!</definedName>
    <definedName name="_R4_16" localSheetId="4">#REF!</definedName>
    <definedName name="_R4_16">#REF!</definedName>
    <definedName name="_R4_17" localSheetId="3">#REF!</definedName>
    <definedName name="_R4_17" localSheetId="4">#REF!</definedName>
    <definedName name="_R4_17">#REF!</definedName>
    <definedName name="_R4_18" localSheetId="3">#REF!</definedName>
    <definedName name="_R4_18" localSheetId="4">#REF!</definedName>
    <definedName name="_R4_18">#REF!</definedName>
    <definedName name="_R4_19" localSheetId="3">#REF!</definedName>
    <definedName name="_R4_19" localSheetId="4">#REF!</definedName>
    <definedName name="_R4_19">#REF!</definedName>
    <definedName name="_R4_2" localSheetId="3">#REF!</definedName>
    <definedName name="_R4_2" localSheetId="4">#REF!</definedName>
    <definedName name="_R4_2">#REF!</definedName>
    <definedName name="_R4_20" localSheetId="3">#REF!</definedName>
    <definedName name="_R4_20" localSheetId="4">#REF!</definedName>
    <definedName name="_R4_20">#REF!</definedName>
    <definedName name="_R4_21" localSheetId="3">#REF!</definedName>
    <definedName name="_R4_21" localSheetId="4">#REF!</definedName>
    <definedName name="_R4_21">#REF!</definedName>
    <definedName name="_R4_3" localSheetId="3">#REF!</definedName>
    <definedName name="_R4_3" localSheetId="4">#REF!</definedName>
    <definedName name="_R4_3">#REF!</definedName>
    <definedName name="_R4_4" localSheetId="3">#REF!</definedName>
    <definedName name="_R4_4" localSheetId="4">#REF!</definedName>
    <definedName name="_R4_4">#REF!</definedName>
    <definedName name="_R4_5" localSheetId="3">#REF!</definedName>
    <definedName name="_R4_5" localSheetId="4">#REF!</definedName>
    <definedName name="_R4_5">#REF!</definedName>
    <definedName name="_R4_6" localSheetId="3">#REF!</definedName>
    <definedName name="_R4_6" localSheetId="4">#REF!</definedName>
    <definedName name="_R4_6">#REF!</definedName>
    <definedName name="_R4_7" localSheetId="3">#REF!</definedName>
    <definedName name="_R4_7" localSheetId="4">#REF!</definedName>
    <definedName name="_R4_7">#REF!</definedName>
    <definedName name="_R4_8" localSheetId="3">#REF!</definedName>
    <definedName name="_R4_8" localSheetId="4">#REF!</definedName>
    <definedName name="_R4_8">#REF!</definedName>
    <definedName name="_R4_9" localSheetId="3">#REF!</definedName>
    <definedName name="_R4_9" localSheetId="4">#REF!</definedName>
    <definedName name="_R4_9">#REF!</definedName>
    <definedName name="_R5_1" localSheetId="3">#REF!</definedName>
    <definedName name="_R5_1" localSheetId="4">#REF!</definedName>
    <definedName name="_R5_1">#REF!</definedName>
    <definedName name="_R5_2" localSheetId="3">#REF!</definedName>
    <definedName name="_R5_2" localSheetId="4">#REF!</definedName>
    <definedName name="_R5_2">#REF!</definedName>
    <definedName name="_R5_3" localSheetId="3">#REF!</definedName>
    <definedName name="_R5_3" localSheetId="4">#REF!</definedName>
    <definedName name="_R5_3">#REF!</definedName>
    <definedName name="_R5_4" localSheetId="3">#REF!</definedName>
    <definedName name="_R5_4" localSheetId="4">#REF!</definedName>
    <definedName name="_R5_4">#REF!</definedName>
    <definedName name="_R5_5" localSheetId="3">#REF!</definedName>
    <definedName name="_R5_5" localSheetId="4">#REF!</definedName>
    <definedName name="_R5_5">#REF!</definedName>
    <definedName name="_R5_6" localSheetId="3">#REF!</definedName>
    <definedName name="_R5_6" localSheetId="4">#REF!</definedName>
    <definedName name="_R5_6">#REF!</definedName>
    <definedName name="_xlnm.Print_Area" localSheetId="1">'1'!$A$1:$K$22</definedName>
    <definedName name="_xlnm.Print_Area" localSheetId="2">'1 graf1'!$A$1:$C$22</definedName>
    <definedName name="_xlnm.Print_Area" localSheetId="3">'2'!$A$1:$L$2</definedName>
    <definedName name="_xlnm.Print_Area" localSheetId="4">'3'!$A$1:$L$2</definedName>
  </definedNames>
  <calcPr calcId="152511"/>
</workbook>
</file>

<file path=xl/calcChain.xml><?xml version="1.0" encoding="utf-8"?>
<calcChain xmlns="http://schemas.openxmlformats.org/spreadsheetml/2006/main">
  <c r="D4" i="161" l="1"/>
  <c r="C4" i="161"/>
  <c r="B4" i="161" s="1"/>
  <c r="D9" i="165" l="1"/>
  <c r="D10" i="165"/>
  <c r="D12" i="165"/>
  <c r="D13" i="165"/>
  <c r="D15" i="165"/>
  <c r="D16" i="165"/>
  <c r="D18" i="165"/>
  <c r="D19" i="165"/>
  <c r="D21" i="165"/>
  <c r="D22" i="165"/>
  <c r="D24" i="165"/>
  <c r="D25" i="165"/>
  <c r="D27" i="165"/>
  <c r="D28" i="165"/>
  <c r="D29" i="165"/>
  <c r="D30" i="165"/>
  <c r="D31" i="165"/>
  <c r="D32" i="165"/>
  <c r="D33" i="165"/>
  <c r="D34" i="165"/>
  <c r="D35" i="165"/>
  <c r="D36" i="165"/>
  <c r="D37" i="165"/>
  <c r="C9" i="165"/>
  <c r="C10" i="165"/>
  <c r="C12" i="165"/>
  <c r="C13" i="165"/>
  <c r="C15" i="165"/>
  <c r="C16" i="165"/>
  <c r="C18" i="165"/>
  <c r="C19" i="165"/>
  <c r="C21" i="165"/>
  <c r="C22" i="165"/>
  <c r="C24" i="165"/>
  <c r="C25" i="165"/>
  <c r="C27" i="165"/>
  <c r="B27" i="165" s="1"/>
  <c r="C28" i="165"/>
  <c r="C29" i="165"/>
  <c r="C30" i="165"/>
  <c r="C31" i="165"/>
  <c r="C32" i="165"/>
  <c r="C33" i="165"/>
  <c r="C34" i="165"/>
  <c r="C35" i="165"/>
  <c r="C36" i="165"/>
  <c r="C37" i="165"/>
  <c r="I6" i="165"/>
  <c r="J6" i="165"/>
  <c r="K6" i="165"/>
  <c r="L6" i="165"/>
  <c r="M6" i="165"/>
  <c r="N6" i="165"/>
  <c r="J7" i="165"/>
  <c r="K7" i="165"/>
  <c r="L7" i="165"/>
  <c r="M7" i="165"/>
  <c r="N7" i="165"/>
  <c r="I7" i="165"/>
  <c r="H7" i="165"/>
  <c r="G7" i="165"/>
  <c r="H6" i="165"/>
  <c r="G6" i="165"/>
  <c r="F6" i="165"/>
  <c r="E6" i="165"/>
  <c r="F26" i="165"/>
  <c r="G26" i="165"/>
  <c r="H26" i="165"/>
  <c r="I26" i="165"/>
  <c r="J26" i="165"/>
  <c r="K26" i="165"/>
  <c r="L26" i="165"/>
  <c r="M26" i="165"/>
  <c r="N26" i="165"/>
  <c r="E26" i="165"/>
  <c r="F23" i="165"/>
  <c r="G23" i="165"/>
  <c r="H23" i="165"/>
  <c r="I23" i="165"/>
  <c r="J23" i="165"/>
  <c r="K23" i="165"/>
  <c r="L23" i="165"/>
  <c r="M23" i="165"/>
  <c r="N23" i="165"/>
  <c r="E23" i="165"/>
  <c r="F20" i="165"/>
  <c r="G20" i="165"/>
  <c r="H20" i="165"/>
  <c r="I20" i="165"/>
  <c r="J20" i="165"/>
  <c r="K20" i="165"/>
  <c r="L20" i="165"/>
  <c r="M20" i="165"/>
  <c r="N20" i="165"/>
  <c r="E20" i="165"/>
  <c r="F17" i="165"/>
  <c r="G17" i="165"/>
  <c r="H17" i="165"/>
  <c r="I17" i="165"/>
  <c r="J17" i="165"/>
  <c r="K17" i="165"/>
  <c r="L17" i="165"/>
  <c r="M17" i="165"/>
  <c r="N17" i="165"/>
  <c r="E17" i="165"/>
  <c r="F14" i="165"/>
  <c r="G14" i="165"/>
  <c r="H14" i="165"/>
  <c r="I14" i="165"/>
  <c r="J14" i="165"/>
  <c r="K14" i="165"/>
  <c r="L14" i="165"/>
  <c r="M14" i="165"/>
  <c r="N14" i="165"/>
  <c r="E14" i="165"/>
  <c r="F11" i="165"/>
  <c r="G11" i="165"/>
  <c r="H11" i="165"/>
  <c r="I11" i="165"/>
  <c r="J11" i="165"/>
  <c r="K11" i="165"/>
  <c r="L11" i="165"/>
  <c r="M11" i="165"/>
  <c r="N11" i="165"/>
  <c r="E11" i="165"/>
  <c r="F8" i="165"/>
  <c r="G8" i="165"/>
  <c r="H8" i="165"/>
  <c r="I8" i="165"/>
  <c r="J8" i="165"/>
  <c r="K8" i="165"/>
  <c r="L8" i="165"/>
  <c r="M8" i="165"/>
  <c r="N8" i="165"/>
  <c r="E8" i="165"/>
  <c r="B29" i="165" l="1"/>
  <c r="B12" i="165"/>
  <c r="B30" i="165"/>
  <c r="B33" i="165"/>
  <c r="B18" i="165"/>
  <c r="B25" i="165"/>
  <c r="B34" i="165"/>
  <c r="B19" i="165"/>
  <c r="D8" i="165"/>
  <c r="C6" i="165"/>
  <c r="B31" i="165"/>
  <c r="B15" i="165"/>
  <c r="D26" i="165"/>
  <c r="C11" i="165"/>
  <c r="B32" i="165"/>
  <c r="B16" i="165"/>
  <c r="E5" i="165"/>
  <c r="G5" i="165"/>
  <c r="C26" i="165"/>
  <c r="B13" i="165"/>
  <c r="L5" i="165"/>
  <c r="C23" i="165"/>
  <c r="B28" i="165"/>
  <c r="B10" i="165"/>
  <c r="J5" i="165"/>
  <c r="M5" i="165"/>
  <c r="C7" i="165"/>
  <c r="B9" i="165"/>
  <c r="K5" i="165"/>
  <c r="H5" i="165"/>
  <c r="D7" i="165"/>
  <c r="N5" i="165"/>
  <c r="D11" i="165"/>
  <c r="B37" i="165"/>
  <c r="B24" i="165"/>
  <c r="D23" i="165"/>
  <c r="C8" i="165"/>
  <c r="D20" i="165"/>
  <c r="C14" i="165"/>
  <c r="C20" i="165"/>
  <c r="D14" i="165"/>
  <c r="B36" i="165"/>
  <c r="B22" i="165"/>
  <c r="D17" i="165"/>
  <c r="I5" i="165"/>
  <c r="C17" i="165"/>
  <c r="B17" i="165" s="1"/>
  <c r="B35" i="165"/>
  <c r="B21" i="165"/>
  <c r="D6" i="165"/>
  <c r="F5" i="165"/>
  <c r="D15" i="164"/>
  <c r="D13" i="164"/>
  <c r="D12" i="164"/>
  <c r="D10" i="164"/>
  <c r="D9" i="164"/>
  <c r="D8" i="164"/>
  <c r="D7" i="164"/>
  <c r="D6" i="164"/>
  <c r="M5" i="164"/>
  <c r="N5" i="164"/>
  <c r="B13" i="164"/>
  <c r="C21" i="164"/>
  <c r="C20" i="164"/>
  <c r="C19" i="164"/>
  <c r="C18" i="164"/>
  <c r="C17" i="164"/>
  <c r="C16" i="164"/>
  <c r="B16" i="164" s="1"/>
  <c r="C15" i="164"/>
  <c r="B15" i="164" s="1"/>
  <c r="C14" i="164"/>
  <c r="C13" i="164"/>
  <c r="C12" i="164"/>
  <c r="B12" i="164" s="1"/>
  <c r="C9" i="164"/>
  <c r="C7" i="164"/>
  <c r="C8" i="164"/>
  <c r="C10" i="164"/>
  <c r="C11" i="164"/>
  <c r="C6" i="164"/>
  <c r="D16" i="164"/>
  <c r="D17" i="164"/>
  <c r="D18" i="164"/>
  <c r="D19" i="164"/>
  <c r="D20" i="164"/>
  <c r="D21" i="164"/>
  <c r="D14" i="164"/>
  <c r="D11" i="164"/>
  <c r="E5" i="164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0" i="80"/>
  <c r="B21" i="80"/>
  <c r="B5" i="80"/>
  <c r="F5" i="164"/>
  <c r="G5" i="164"/>
  <c r="H5" i="164"/>
  <c r="I5" i="164"/>
  <c r="J5" i="164"/>
  <c r="K5" i="164"/>
  <c r="L5" i="164"/>
  <c r="B6" i="165" l="1"/>
  <c r="B8" i="165"/>
  <c r="B20" i="165"/>
  <c r="B23" i="165"/>
  <c r="B26" i="165"/>
  <c r="B11" i="165"/>
  <c r="D5" i="165"/>
  <c r="B14" i="165"/>
  <c r="C5" i="165"/>
  <c r="B7" i="165"/>
  <c r="B14" i="164"/>
  <c r="B17" i="164"/>
  <c r="B11" i="164"/>
  <c r="B10" i="164"/>
  <c r="B18" i="164"/>
  <c r="B6" i="164"/>
  <c r="B21" i="164"/>
  <c r="D5" i="164"/>
  <c r="B19" i="164"/>
  <c r="B7" i="164"/>
  <c r="B20" i="164"/>
  <c r="B8" i="164"/>
  <c r="B9" i="164"/>
  <c r="C5" i="164"/>
  <c r="B5" i="165" l="1"/>
  <c r="B5" i="164"/>
</calcChain>
</file>

<file path=xl/sharedStrings.xml><?xml version="1.0" encoding="utf-8"?>
<sst xmlns="http://schemas.openxmlformats.org/spreadsheetml/2006/main" count="259" uniqueCount="41">
  <si>
    <t>Inglés</t>
  </si>
  <si>
    <t>Alemán</t>
  </si>
  <si>
    <t>Ruso</t>
  </si>
  <si>
    <t>Árabe</t>
  </si>
  <si>
    <t>Portugués</t>
  </si>
  <si>
    <t>Chino</t>
  </si>
  <si>
    <t>Total</t>
  </si>
  <si>
    <t>Francés</t>
  </si>
  <si>
    <t>Mujeres</t>
  </si>
  <si>
    <t>Valenciano</t>
  </si>
  <si>
    <t>Castellano</t>
  </si>
  <si>
    <t>Segundo</t>
  </si>
  <si>
    <t>Primero</t>
  </si>
  <si>
    <t>Italiano</t>
  </si>
  <si>
    <t>Euskera</t>
  </si>
  <si>
    <t>Griego</t>
  </si>
  <si>
    <t>Japonés</t>
  </si>
  <si>
    <t>Hombres</t>
  </si>
  <si>
    <t>Finés</t>
  </si>
  <si>
    <t>Neerlandés</t>
  </si>
  <si>
    <t>Polaco</t>
  </si>
  <si>
    <t>Fuente: Servicio de Evaluación y Estudios. Conselleria de Educación, Cultura y Deporte.</t>
  </si>
  <si>
    <t>Profesorado titular</t>
  </si>
  <si>
    <t>Profesorado con cátedra</t>
  </si>
  <si>
    <t>Fuente: Servicio de Evaluación y Estudios. Conselleria de Educación, Cultura y Deporte</t>
  </si>
  <si>
    <t>Nivel Básico A2</t>
  </si>
  <si>
    <t>Tercero</t>
  </si>
  <si>
    <t>Nivel Intermedio B1</t>
  </si>
  <si>
    <t>Nivel Intermedio B2</t>
  </si>
  <si>
    <t>Nivel Avanzado C1</t>
  </si>
  <si>
    <t>Nivel Avanzado C2</t>
  </si>
  <si>
    <t>ESCUELA OFICIAL DE IDIOMAS DE VALÈNCIA</t>
  </si>
  <si>
    <t>2. Alumnado matriculado según idioma, nivel y sexo. Curso 2022/23</t>
  </si>
  <si>
    <t>Oficial</t>
  </si>
  <si>
    <t>Libre</t>
  </si>
  <si>
    <t xml:space="preserve">Nota: El nivel básico A2 de inglés incluye los matriculados en inglés a distancia. (-) Sin alumnos matriculados. </t>
  </si>
  <si>
    <t>Profesorado contratado laboral</t>
  </si>
  <si>
    <t>1. Alumnado matriculado según idioma, nivel y curso. Curso 2023/24</t>
  </si>
  <si>
    <t>3. Alumnado que ha obtenido el certificado de nivel según idioma, tipo de matrícula y sexo. Curso 2022/23</t>
  </si>
  <si>
    <t>4. Profesorado según categoría y sexo. Curso 2023/2024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</si>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</sst>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[$€-C0A];[Red]&quot;-&quot;#,##0.00&quot; &quot;[$€-C0A]"/>
    <numFmt numFmtId="165" formatCode="_(* #,##0_);_(* \(#,##0\);_(* &quot;-&quot;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</numFmts>
  <fonts count="1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sz val="10"/>
      <color rgb="FFFF0000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6E6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4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9" fillId="0" borderId="0"/>
    <xf numFmtId="0" fontId="11" fillId="0" borderId="0"/>
    <xf numFmtId="0" fontId="12" fillId="0" borderId="0"/>
    <xf numFmtId="164" fontId="1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57">
    <xf numFmtId="0" fontId="0" fillId="0" borderId="0" xfId="0"/>
    <xf numFmtId="0" fontId="0" fillId="0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/>
    </xf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0" fontId="7" fillId="0" borderId="0" xfId="0" applyFont="1"/>
    <xf numFmtId="0" fontId="3" fillId="0" borderId="0" xfId="0" applyFont="1" applyFill="1" applyBorder="1" applyAlignment="1">
      <alignment horizontal="left" indent="1"/>
    </xf>
    <xf numFmtId="3" fontId="3" fillId="0" borderId="0" xfId="0" quotePrefix="1" applyNumberFormat="1" applyFont="1" applyFill="1" applyAlignment="1">
      <alignment horizontal="right"/>
    </xf>
    <xf numFmtId="3" fontId="3" fillId="3" borderId="0" xfId="0" quotePrefix="1" applyNumberFormat="1" applyFont="1" applyFill="1" applyAlignment="1">
      <alignment horizontal="right"/>
    </xf>
    <xf numFmtId="0" fontId="7" fillId="0" borderId="0" xfId="0" applyFont="1" applyFill="1"/>
    <xf numFmtId="3" fontId="0" fillId="0" borderId="0" xfId="0" applyNumberFormat="1"/>
    <xf numFmtId="0" fontId="6" fillId="0" borderId="0" xfId="0" applyFont="1" applyFill="1" applyAlignment="1">
      <alignment horizontal="right" wrapText="1"/>
    </xf>
    <xf numFmtId="3" fontId="3" fillId="0" borderId="0" xfId="0" applyNumberFormat="1" applyFont="1" applyFill="1" applyBorder="1" applyAlignment="1"/>
    <xf numFmtId="3" fontId="8" fillId="0" borderId="0" xfId="0" applyNumberFormat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Border="1" applyAlignment="1"/>
    <xf numFmtId="0" fontId="6" fillId="2" borderId="0" xfId="0" applyFont="1" applyFill="1" applyAlignment="1">
      <alignment horizontal="right"/>
    </xf>
    <xf numFmtId="0" fontId="16" fillId="0" borderId="0" xfId="0" applyFont="1"/>
    <xf numFmtId="0" fontId="8" fillId="0" borderId="0" xfId="0" applyFont="1" applyFill="1" applyBorder="1" applyAlignment="1"/>
    <xf numFmtId="0" fontId="3" fillId="4" borderId="0" xfId="0" applyFont="1" applyFill="1" applyBorder="1" applyAlignment="1">
      <alignment horizontal="left" indent="1"/>
    </xf>
    <xf numFmtId="0" fontId="3" fillId="4" borderId="0" xfId="0" applyFont="1" applyFill="1" applyBorder="1" applyAlignment="1"/>
    <xf numFmtId="0" fontId="6" fillId="2" borderId="0" xfId="0" applyFont="1" applyFill="1" applyAlignment="1">
      <alignment horizontal="right"/>
    </xf>
    <xf numFmtId="3" fontId="3" fillId="4" borderId="0" xfId="0" applyNumberFormat="1" applyFont="1" applyFill="1" applyBorder="1" applyAlignment="1"/>
    <xf numFmtId="0" fontId="17" fillId="0" borderId="0" xfId="0" applyFont="1"/>
    <xf numFmtId="0" fontId="3" fillId="3" borderId="0" xfId="0" applyFont="1" applyFill="1" applyAlignment="1">
      <alignment horizontal="left" indent="1"/>
    </xf>
    <xf numFmtId="0" fontId="6" fillId="2" borderId="0" xfId="0" applyFont="1" applyFill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0" borderId="0" xfId="0" applyFont="1" applyFill="1" applyAlignment="1">
      <alignment horizontal="left" indent="1"/>
    </xf>
    <xf numFmtId="3" fontId="8" fillId="0" borderId="0" xfId="0" applyNumberFormat="1" applyFont="1" applyFill="1" applyAlignment="1"/>
    <xf numFmtId="3" fontId="3" fillId="3" borderId="0" xfId="0" applyNumberFormat="1" applyFont="1" applyFill="1" applyAlignment="1"/>
    <xf numFmtId="3" fontId="3" fillId="0" borderId="0" xfId="0" applyNumberFormat="1" applyFont="1" applyFill="1" applyAlignment="1"/>
    <xf numFmtId="3" fontId="3" fillId="0" borderId="0" xfId="0" applyNumberFormat="1" applyFont="1" applyAlignment="1"/>
    <xf numFmtId="3" fontId="3" fillId="3" borderId="0" xfId="0" quotePrefix="1" applyNumberFormat="1" applyFont="1" applyFill="1" applyAlignment="1"/>
    <xf numFmtId="3" fontId="3" fillId="0" borderId="0" xfId="0" quotePrefix="1" applyNumberFormat="1" applyFont="1" applyFill="1" applyAlignment="1"/>
    <xf numFmtId="0" fontId="3" fillId="0" borderId="0" xfId="0" applyFont="1" applyFill="1" applyAlignment="1"/>
    <xf numFmtId="0" fontId="3" fillId="3" borderId="0" xfId="0" applyFont="1" applyFill="1" applyAlignment="1"/>
    <xf numFmtId="3" fontId="18" fillId="3" borderId="0" xfId="0" applyNumberFormat="1" applyFont="1" applyFill="1" applyAlignment="1"/>
    <xf numFmtId="3" fontId="18" fillId="0" borderId="0" xfId="0" applyNumberFormat="1" applyFont="1" applyFill="1" applyAlignment="1"/>
    <xf numFmtId="3" fontId="18" fillId="0" borderId="0" xfId="0" applyNumberFormat="1" applyFont="1" applyAlignment="1"/>
    <xf numFmtId="3" fontId="18" fillId="0" borderId="0" xfId="0" quotePrefix="1" applyNumberFormat="1" applyFont="1" applyFill="1" applyAlignment="1"/>
    <xf numFmtId="3" fontId="18" fillId="3" borderId="0" xfId="0" quotePrefix="1" applyNumberFormat="1" applyFont="1" applyFill="1" applyAlignment="1"/>
    <xf numFmtId="3" fontId="8" fillId="0" borderId="0" xfId="0" applyNumberFormat="1" applyFont="1" applyFill="1" applyBorder="1" applyAlignment="1"/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center" wrapText="1"/>
    </xf>
  </cellXfs>
  <cellStyles count="14"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eading" xfId="1"/>
    <cellStyle name="Heading1" xfId="2"/>
    <cellStyle name="Hyperlink_Apoyo_PDI" xfId="12"/>
    <cellStyle name="Normal" xfId="0" builtinId="0"/>
    <cellStyle name="Normal 2" xfId="3"/>
    <cellStyle name="Normal 3" xfId="4"/>
    <cellStyle name="Normal 5" xfId="13"/>
    <cellStyle name="Result" xfId="5"/>
    <cellStyle name="Result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104775</xdr:rowOff>
    </xdr:from>
    <xdr:to>
      <xdr:col>1</xdr:col>
      <xdr:colOff>4819650</xdr:colOff>
      <xdr:row>23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504825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pageSetUpPr fitToPage="1"/>
  </sheetPr>
  <dimension ref="A1"/>
  <sheetViews>
    <sheetView tabSelected="1" workbookViewId="0"/>
  </sheetViews>
  <sheetFormatPr baseColWidth="10" defaultRowHeight="12.75"/>
  <sheetData>
    <row r="1" spans="1:1" ht="15.75" customHeight="1">
      <c r="A1" s="4" t="s">
        <v>31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pageSetUpPr fitToPage="1"/>
  </sheetPr>
  <dimension ref="A1:Y22"/>
  <sheetViews>
    <sheetView zoomScaleNormal="100" workbookViewId="0"/>
  </sheetViews>
  <sheetFormatPr baseColWidth="10" defaultRowHeight="12.75"/>
  <cols>
    <col min="1" max="1" width="15.85546875" customWidth="1"/>
    <col min="2" max="14" width="9.42578125" customWidth="1"/>
    <col min="15" max="15" width="4.7109375" style="1" customWidth="1"/>
    <col min="16" max="16" width="6.85546875" style="3" customWidth="1"/>
  </cols>
  <sheetData>
    <row r="1" spans="1:25" ht="15.75" customHeight="1">
      <c r="A1" s="4" t="s">
        <v>37</v>
      </c>
      <c r="B1" s="3"/>
      <c r="C1" s="3"/>
      <c r="D1" s="3"/>
      <c r="F1" s="3"/>
      <c r="G1" s="3"/>
      <c r="H1" s="3"/>
      <c r="I1" s="3"/>
      <c r="J1" s="3"/>
      <c r="K1" s="3"/>
      <c r="L1" s="3"/>
      <c r="M1" s="3"/>
      <c r="N1" s="3"/>
    </row>
    <row r="2" spans="1:25">
      <c r="A2" s="3"/>
      <c r="B2" s="3"/>
      <c r="C2" s="3"/>
      <c r="D2" s="3"/>
      <c r="F2" s="3"/>
      <c r="G2" s="3"/>
      <c r="H2" s="3"/>
      <c r="I2" s="3"/>
      <c r="J2" s="3"/>
      <c r="K2" s="3"/>
      <c r="L2" s="3"/>
      <c r="M2" s="3"/>
      <c r="N2" s="3"/>
    </row>
    <row r="3" spans="1:25" s="1" customFormat="1" ht="19.5" customHeight="1">
      <c r="A3" s="29"/>
      <c r="B3" s="55" t="s">
        <v>6</v>
      </c>
      <c r="C3" s="52" t="s">
        <v>25</v>
      </c>
      <c r="D3" s="53"/>
      <c r="E3" s="54"/>
      <c r="F3" s="52" t="s">
        <v>27</v>
      </c>
      <c r="G3" s="53"/>
      <c r="H3" s="54"/>
      <c r="I3" s="52" t="s">
        <v>28</v>
      </c>
      <c r="J3" s="54"/>
      <c r="K3" s="52" t="s">
        <v>29</v>
      </c>
      <c r="L3" s="54"/>
      <c r="M3" s="56" t="s">
        <v>30</v>
      </c>
      <c r="N3" s="56"/>
      <c r="O3" s="19"/>
      <c r="P3" s="10"/>
    </row>
    <row r="4" spans="1:25" ht="19.5" customHeight="1">
      <c r="A4" s="7"/>
      <c r="B4" s="55"/>
      <c r="C4" s="34" t="s">
        <v>12</v>
      </c>
      <c r="D4" s="35" t="s">
        <v>11</v>
      </c>
      <c r="E4" s="36" t="s">
        <v>26</v>
      </c>
      <c r="F4" s="34" t="s">
        <v>12</v>
      </c>
      <c r="G4" s="35" t="s">
        <v>11</v>
      </c>
      <c r="H4" s="36" t="s">
        <v>26</v>
      </c>
      <c r="I4" s="34" t="s">
        <v>12</v>
      </c>
      <c r="J4" s="36" t="s">
        <v>11</v>
      </c>
      <c r="K4" s="34" t="s">
        <v>12</v>
      </c>
      <c r="L4" s="36" t="s">
        <v>11</v>
      </c>
      <c r="M4" s="8" t="s">
        <v>12</v>
      </c>
      <c r="N4" s="8" t="s">
        <v>11</v>
      </c>
      <c r="O4" s="19"/>
    </row>
    <row r="5" spans="1:25" ht="15" customHeight="1">
      <c r="A5" s="22" t="s">
        <v>6</v>
      </c>
      <c r="B5" s="21">
        <f>SUM(C5:N5)</f>
        <v>11460</v>
      </c>
      <c r="C5" s="21">
        <v>2963</v>
      </c>
      <c r="D5" s="21">
        <v>1492</v>
      </c>
      <c r="E5" s="21">
        <v>76</v>
      </c>
      <c r="F5" s="21">
        <v>1756</v>
      </c>
      <c r="G5" s="21">
        <v>899</v>
      </c>
      <c r="H5" s="21">
        <v>22</v>
      </c>
      <c r="I5" s="21">
        <v>1375</v>
      </c>
      <c r="J5" s="21">
        <v>823</v>
      </c>
      <c r="K5" s="21">
        <v>1105</v>
      </c>
      <c r="L5" s="21">
        <v>430</v>
      </c>
      <c r="M5" s="21">
        <v>350</v>
      </c>
      <c r="N5" s="21">
        <v>169</v>
      </c>
    </row>
    <row r="6" spans="1:25" ht="15" customHeight="1">
      <c r="A6" s="32" t="s">
        <v>0</v>
      </c>
      <c r="B6" s="9">
        <f t="shared" ref="B6:B21" si="0">SUM(C6:N6)</f>
        <v>5511</v>
      </c>
      <c r="C6" s="9">
        <v>761</v>
      </c>
      <c r="D6" s="9">
        <v>526</v>
      </c>
      <c r="E6" s="9" t="s">
        <v>40</v>
      </c>
      <c r="F6" s="9">
        <v>947</v>
      </c>
      <c r="G6" s="9">
        <v>653</v>
      </c>
      <c r="H6" s="9" t="s">
        <v>40</v>
      </c>
      <c r="I6" s="9">
        <v>711</v>
      </c>
      <c r="J6" s="9">
        <v>602</v>
      </c>
      <c r="K6" s="9">
        <v>683</v>
      </c>
      <c r="L6" s="9">
        <v>361</v>
      </c>
      <c r="M6" s="16">
        <v>171</v>
      </c>
      <c r="N6" s="16">
        <v>96</v>
      </c>
      <c r="O6" s="12"/>
      <c r="P6" s="6"/>
      <c r="Q6" s="18"/>
      <c r="R6" s="18"/>
      <c r="S6" s="18"/>
      <c r="T6" s="18"/>
      <c r="U6" s="18"/>
      <c r="V6" s="18"/>
      <c r="W6" s="18"/>
      <c r="X6" s="18"/>
      <c r="Y6" s="18"/>
    </row>
    <row r="7" spans="1:25" ht="15" customHeight="1">
      <c r="A7" s="37" t="s">
        <v>7</v>
      </c>
      <c r="B7" s="11">
        <f t="shared" si="0"/>
        <v>1438</v>
      </c>
      <c r="C7" s="11">
        <v>460</v>
      </c>
      <c r="D7" s="11">
        <v>257</v>
      </c>
      <c r="E7" s="11" t="s">
        <v>40</v>
      </c>
      <c r="F7" s="11">
        <v>215</v>
      </c>
      <c r="G7" s="11">
        <v>126</v>
      </c>
      <c r="H7" s="11" t="s">
        <v>40</v>
      </c>
      <c r="I7" s="11">
        <v>126</v>
      </c>
      <c r="J7" s="11">
        <v>72</v>
      </c>
      <c r="K7" s="11">
        <v>79</v>
      </c>
      <c r="L7" s="11">
        <v>56</v>
      </c>
      <c r="M7" s="15">
        <v>35</v>
      </c>
      <c r="N7" s="15">
        <v>12</v>
      </c>
      <c r="O7" s="12"/>
      <c r="P7" s="6"/>
    </row>
    <row r="8" spans="1:25" ht="15" customHeight="1">
      <c r="A8" s="32" t="s">
        <v>1</v>
      </c>
      <c r="B8" s="9">
        <f t="shared" si="0"/>
        <v>788</v>
      </c>
      <c r="C8" s="9">
        <v>382</v>
      </c>
      <c r="D8" s="9">
        <v>152</v>
      </c>
      <c r="E8" s="9" t="s">
        <v>40</v>
      </c>
      <c r="F8" s="9">
        <v>85</v>
      </c>
      <c r="G8" s="9">
        <v>57</v>
      </c>
      <c r="H8" s="9" t="s">
        <v>40</v>
      </c>
      <c r="I8" s="9">
        <v>28</v>
      </c>
      <c r="J8" s="9">
        <v>35</v>
      </c>
      <c r="K8" s="9">
        <v>27</v>
      </c>
      <c r="L8" s="9">
        <v>13</v>
      </c>
      <c r="M8" s="16">
        <v>5</v>
      </c>
      <c r="N8" s="16">
        <v>4</v>
      </c>
      <c r="O8" s="12"/>
      <c r="P8" s="6"/>
    </row>
    <row r="9" spans="1:25" ht="15" customHeight="1">
      <c r="A9" s="37" t="s">
        <v>13</v>
      </c>
      <c r="B9" s="11">
        <f t="shared" si="0"/>
        <v>798</v>
      </c>
      <c r="C9" s="11">
        <v>321</v>
      </c>
      <c r="D9" s="11">
        <v>188</v>
      </c>
      <c r="E9" s="11" t="s">
        <v>40</v>
      </c>
      <c r="F9" s="11">
        <v>116</v>
      </c>
      <c r="G9" s="11" t="s">
        <v>40</v>
      </c>
      <c r="H9" s="11" t="s">
        <v>40</v>
      </c>
      <c r="I9" s="11">
        <v>85</v>
      </c>
      <c r="J9" s="11">
        <v>39</v>
      </c>
      <c r="K9" s="11">
        <v>49</v>
      </c>
      <c r="L9" s="11" t="s">
        <v>40</v>
      </c>
      <c r="M9" s="15" t="s">
        <v>40</v>
      </c>
      <c r="N9" s="15" t="s">
        <v>40</v>
      </c>
      <c r="O9" s="12"/>
      <c r="P9" s="6"/>
    </row>
    <row r="10" spans="1:25" ht="15" customHeight="1">
      <c r="A10" s="32" t="s">
        <v>9</v>
      </c>
      <c r="B10" s="9">
        <f t="shared" si="0"/>
        <v>1038</v>
      </c>
      <c r="C10" s="9">
        <v>234</v>
      </c>
      <c r="D10" s="9" t="s">
        <v>40</v>
      </c>
      <c r="E10" s="9" t="s">
        <v>40</v>
      </c>
      <c r="F10" s="9">
        <v>144</v>
      </c>
      <c r="G10" s="9" t="s">
        <v>40</v>
      </c>
      <c r="H10" s="9" t="s">
        <v>40</v>
      </c>
      <c r="I10" s="9">
        <v>273</v>
      </c>
      <c r="J10" s="9" t="s">
        <v>40</v>
      </c>
      <c r="K10" s="9">
        <v>203</v>
      </c>
      <c r="L10" s="9" t="s">
        <v>40</v>
      </c>
      <c r="M10" s="16">
        <v>127</v>
      </c>
      <c r="N10" s="16">
        <v>57</v>
      </c>
      <c r="O10" s="12"/>
      <c r="P10" s="6"/>
    </row>
    <row r="11" spans="1:25" ht="15" customHeight="1">
      <c r="A11" s="37" t="s">
        <v>10</v>
      </c>
      <c r="B11" s="11">
        <f t="shared" si="0"/>
        <v>678</v>
      </c>
      <c r="C11" s="11">
        <v>262</v>
      </c>
      <c r="D11" s="11">
        <v>141</v>
      </c>
      <c r="E11" s="11" t="s">
        <v>40</v>
      </c>
      <c r="F11" s="11">
        <v>122</v>
      </c>
      <c r="G11" s="11" t="s">
        <v>40</v>
      </c>
      <c r="H11" s="11" t="s">
        <v>40</v>
      </c>
      <c r="I11" s="11">
        <v>91</v>
      </c>
      <c r="J11" s="11" t="s">
        <v>40</v>
      </c>
      <c r="K11" s="11">
        <v>50</v>
      </c>
      <c r="L11" s="11" t="s">
        <v>40</v>
      </c>
      <c r="M11" s="15">
        <v>12</v>
      </c>
      <c r="N11" s="15" t="s">
        <v>40</v>
      </c>
      <c r="O11" s="12"/>
      <c r="P11" s="6"/>
    </row>
    <row r="12" spans="1:25" ht="15" customHeight="1">
      <c r="A12" s="32" t="s">
        <v>16</v>
      </c>
      <c r="B12" s="9">
        <f t="shared" si="0"/>
        <v>218</v>
      </c>
      <c r="C12" s="9">
        <v>105</v>
      </c>
      <c r="D12" s="9">
        <v>45</v>
      </c>
      <c r="E12" s="9">
        <v>24</v>
      </c>
      <c r="F12" s="9">
        <v>14</v>
      </c>
      <c r="G12" s="9">
        <v>10</v>
      </c>
      <c r="H12" s="9">
        <v>11</v>
      </c>
      <c r="I12" s="9">
        <v>6</v>
      </c>
      <c r="J12" s="9">
        <v>3</v>
      </c>
      <c r="K12" s="9" t="s">
        <v>40</v>
      </c>
      <c r="L12" s="9" t="s">
        <v>40</v>
      </c>
      <c r="M12" s="9" t="s">
        <v>40</v>
      </c>
      <c r="N12" s="9" t="s">
        <v>40</v>
      </c>
      <c r="O12" s="11"/>
      <c r="P12" s="6"/>
    </row>
    <row r="13" spans="1:25" ht="15" customHeight="1">
      <c r="A13" s="37" t="s">
        <v>4</v>
      </c>
      <c r="B13" s="11">
        <f t="shared" si="0"/>
        <v>218</v>
      </c>
      <c r="C13" s="11">
        <v>89</v>
      </c>
      <c r="D13" s="11">
        <v>43</v>
      </c>
      <c r="E13" s="11" t="s">
        <v>40</v>
      </c>
      <c r="F13" s="11">
        <v>28</v>
      </c>
      <c r="G13" s="11" t="s">
        <v>40</v>
      </c>
      <c r="H13" s="11" t="s">
        <v>40</v>
      </c>
      <c r="I13" s="11">
        <v>27</v>
      </c>
      <c r="J13" s="11">
        <v>17</v>
      </c>
      <c r="K13" s="11">
        <v>14</v>
      </c>
      <c r="L13" s="11" t="s">
        <v>40</v>
      </c>
      <c r="M13" s="11" t="s">
        <v>40</v>
      </c>
      <c r="N13" s="11" t="s">
        <v>40</v>
      </c>
      <c r="O13" s="11"/>
      <c r="P13" s="6"/>
    </row>
    <row r="14" spans="1:25" ht="15" customHeight="1">
      <c r="A14" s="32" t="s">
        <v>3</v>
      </c>
      <c r="B14" s="9">
        <f t="shared" si="0"/>
        <v>200</v>
      </c>
      <c r="C14" s="9">
        <v>88</v>
      </c>
      <c r="D14" s="9">
        <v>41</v>
      </c>
      <c r="E14" s="9">
        <v>25</v>
      </c>
      <c r="F14" s="9">
        <v>23</v>
      </c>
      <c r="G14" s="9">
        <v>17</v>
      </c>
      <c r="H14" s="9" t="s">
        <v>40</v>
      </c>
      <c r="I14" s="9">
        <v>4</v>
      </c>
      <c r="J14" s="9">
        <v>2</v>
      </c>
      <c r="K14" s="9" t="s">
        <v>40</v>
      </c>
      <c r="L14" s="9" t="s">
        <v>40</v>
      </c>
      <c r="M14" s="9" t="s">
        <v>40</v>
      </c>
      <c r="N14" s="9" t="s">
        <v>40</v>
      </c>
      <c r="O14" s="12"/>
      <c r="P14" s="6"/>
      <c r="S14" s="31"/>
    </row>
    <row r="15" spans="1:25" ht="15" customHeight="1">
      <c r="A15" s="37" t="s">
        <v>5</v>
      </c>
      <c r="B15" s="11">
        <f t="shared" si="0"/>
        <v>166</v>
      </c>
      <c r="C15" s="11">
        <v>71</v>
      </c>
      <c r="D15" s="11">
        <v>26</v>
      </c>
      <c r="E15" s="11">
        <v>27</v>
      </c>
      <c r="F15" s="11">
        <v>13</v>
      </c>
      <c r="G15" s="11">
        <v>4</v>
      </c>
      <c r="H15" s="11">
        <v>11</v>
      </c>
      <c r="I15" s="11">
        <v>5</v>
      </c>
      <c r="J15" s="11">
        <v>9</v>
      </c>
      <c r="K15" s="11" t="s">
        <v>40</v>
      </c>
      <c r="L15" s="11" t="s">
        <v>40</v>
      </c>
      <c r="M15" s="11" t="s">
        <v>40</v>
      </c>
      <c r="N15" s="11" t="s">
        <v>40</v>
      </c>
      <c r="O15" s="11"/>
      <c r="P15" s="6"/>
      <c r="S15" s="31"/>
    </row>
    <row r="16" spans="1:25" ht="15" customHeight="1">
      <c r="A16" s="32" t="s">
        <v>2</v>
      </c>
      <c r="B16" s="9">
        <f t="shared" si="0"/>
        <v>151</v>
      </c>
      <c r="C16" s="9">
        <v>80</v>
      </c>
      <c r="D16" s="9">
        <v>29</v>
      </c>
      <c r="E16" s="9" t="s">
        <v>40</v>
      </c>
      <c r="F16" s="9">
        <v>21</v>
      </c>
      <c r="G16" s="9">
        <v>11</v>
      </c>
      <c r="H16" s="9" t="s">
        <v>40</v>
      </c>
      <c r="I16" s="9">
        <v>4</v>
      </c>
      <c r="J16" s="9">
        <v>6</v>
      </c>
      <c r="K16" s="9" t="s">
        <v>40</v>
      </c>
      <c r="L16" s="9" t="s">
        <v>40</v>
      </c>
      <c r="M16" s="9" t="s">
        <v>40</v>
      </c>
      <c r="N16" s="9" t="s">
        <v>40</v>
      </c>
      <c r="O16" s="12"/>
      <c r="P16" s="6"/>
      <c r="S16" s="31"/>
    </row>
    <row r="17" spans="1:19" ht="15" customHeight="1">
      <c r="A17" s="37" t="s">
        <v>15</v>
      </c>
      <c r="B17" s="11">
        <f t="shared" si="0"/>
        <v>73</v>
      </c>
      <c r="C17" s="11">
        <v>28</v>
      </c>
      <c r="D17" s="11">
        <v>14</v>
      </c>
      <c r="E17" s="11" t="s">
        <v>40</v>
      </c>
      <c r="F17" s="11">
        <v>7</v>
      </c>
      <c r="G17" s="11">
        <v>10</v>
      </c>
      <c r="H17" s="11" t="s">
        <v>40</v>
      </c>
      <c r="I17" s="11">
        <v>5</v>
      </c>
      <c r="J17" s="11">
        <v>9</v>
      </c>
      <c r="K17" s="11" t="s">
        <v>40</v>
      </c>
      <c r="L17" s="11" t="s">
        <v>40</v>
      </c>
      <c r="M17" s="11" t="s">
        <v>40</v>
      </c>
      <c r="N17" s="11" t="s">
        <v>40</v>
      </c>
      <c r="O17" s="11"/>
      <c r="S17" s="31"/>
    </row>
    <row r="18" spans="1:19" ht="15" customHeight="1">
      <c r="A18" s="32" t="s">
        <v>14</v>
      </c>
      <c r="B18" s="9">
        <f t="shared" si="0"/>
        <v>69</v>
      </c>
      <c r="C18" s="9">
        <v>34</v>
      </c>
      <c r="D18" s="9">
        <v>13</v>
      </c>
      <c r="E18" s="9" t="s">
        <v>40</v>
      </c>
      <c r="F18" s="9">
        <v>4</v>
      </c>
      <c r="G18" s="9">
        <v>3</v>
      </c>
      <c r="H18" s="9" t="s">
        <v>40</v>
      </c>
      <c r="I18" s="9">
        <v>1</v>
      </c>
      <c r="J18" s="9">
        <v>14</v>
      </c>
      <c r="K18" s="9" t="s">
        <v>40</v>
      </c>
      <c r="L18" s="9" t="s">
        <v>40</v>
      </c>
      <c r="M18" s="9" t="s">
        <v>40</v>
      </c>
      <c r="N18" s="9" t="s">
        <v>40</v>
      </c>
      <c r="O18" s="11"/>
      <c r="S18" s="31"/>
    </row>
    <row r="19" spans="1:19" ht="15" customHeight="1">
      <c r="A19" s="37" t="s">
        <v>19</v>
      </c>
      <c r="B19" s="11">
        <f t="shared" si="0"/>
        <v>49</v>
      </c>
      <c r="C19" s="11">
        <v>24</v>
      </c>
      <c r="D19" s="11">
        <v>6</v>
      </c>
      <c r="E19" s="11" t="s">
        <v>40</v>
      </c>
      <c r="F19" s="11">
        <v>5</v>
      </c>
      <c r="G19" s="11">
        <v>2</v>
      </c>
      <c r="H19" s="11" t="s">
        <v>40</v>
      </c>
      <c r="I19" s="11">
        <v>4</v>
      </c>
      <c r="J19" s="11">
        <v>8</v>
      </c>
      <c r="K19" s="11" t="s">
        <v>40</v>
      </c>
      <c r="L19" s="11" t="s">
        <v>40</v>
      </c>
      <c r="M19" s="11" t="s">
        <v>40</v>
      </c>
      <c r="N19" s="11" t="s">
        <v>40</v>
      </c>
      <c r="O19" s="12"/>
      <c r="S19" s="31"/>
    </row>
    <row r="20" spans="1:19" ht="15" customHeight="1">
      <c r="A20" s="32" t="s">
        <v>20</v>
      </c>
      <c r="B20" s="9">
        <f t="shared" si="0"/>
        <v>36</v>
      </c>
      <c r="C20" s="9">
        <v>14</v>
      </c>
      <c r="D20" s="9">
        <v>7</v>
      </c>
      <c r="E20" s="9" t="s">
        <v>40</v>
      </c>
      <c r="F20" s="9">
        <v>6</v>
      </c>
      <c r="G20" s="9">
        <v>3</v>
      </c>
      <c r="H20" s="9" t="s">
        <v>40</v>
      </c>
      <c r="I20" s="9">
        <v>3</v>
      </c>
      <c r="J20" s="9">
        <v>3</v>
      </c>
      <c r="K20" s="9" t="s">
        <v>40</v>
      </c>
      <c r="L20" s="9" t="s">
        <v>40</v>
      </c>
      <c r="M20" s="9" t="s">
        <v>40</v>
      </c>
      <c r="N20" s="9" t="s">
        <v>40</v>
      </c>
      <c r="O20" s="11"/>
    </row>
    <row r="21" spans="1:19" ht="15" customHeight="1">
      <c r="A21" s="37" t="s">
        <v>18</v>
      </c>
      <c r="B21" s="11">
        <f t="shared" si="0"/>
        <v>29</v>
      </c>
      <c r="C21" s="11">
        <v>10</v>
      </c>
      <c r="D21" s="11">
        <v>4</v>
      </c>
      <c r="E21" s="11" t="s">
        <v>40</v>
      </c>
      <c r="F21" s="11">
        <v>6</v>
      </c>
      <c r="G21" s="11">
        <v>3</v>
      </c>
      <c r="H21" s="11" t="s">
        <v>40</v>
      </c>
      <c r="I21" s="11">
        <v>2</v>
      </c>
      <c r="J21" s="11">
        <v>4</v>
      </c>
      <c r="K21" s="11" t="s">
        <v>40</v>
      </c>
      <c r="L21" s="11" t="s">
        <v>40</v>
      </c>
      <c r="M21" s="11" t="s">
        <v>40</v>
      </c>
      <c r="N21" s="11" t="s">
        <v>40</v>
      </c>
      <c r="O21" s="11"/>
      <c r="P21"/>
    </row>
    <row r="22" spans="1:19">
      <c r="A22" s="17" t="s">
        <v>21</v>
      </c>
      <c r="E22" s="11"/>
      <c r="O22"/>
      <c r="P22"/>
    </row>
  </sheetData>
  <sortState ref="A10:O25">
    <sortCondition descending="1" ref="B10:B25"/>
  </sortState>
  <mergeCells count="6">
    <mergeCell ref="M3:N3"/>
    <mergeCell ref="C3:E3"/>
    <mergeCell ref="B3:B4"/>
    <mergeCell ref="F3:H3"/>
    <mergeCell ref="I3:J3"/>
    <mergeCell ref="K3:L3"/>
  </mergeCells>
  <phoneticPr fontId="0" type="noConversion"/>
  <pageMargins left="0.39370078740157477" right="0.39370078740157477" top="0.59055118110236215" bottom="0.59055118110236215" header="0" footer="0"/>
  <pageSetup paperSize="9" scale="8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pageSetUpPr fitToPage="1"/>
  </sheetPr>
  <dimension ref="A1"/>
  <sheetViews>
    <sheetView workbookViewId="0"/>
  </sheetViews>
  <sheetFormatPr baseColWidth="10" defaultColWidth="11.42578125" defaultRowHeight="12.75"/>
  <cols>
    <col min="1" max="1" width="5.42578125" style="2" customWidth="1"/>
    <col min="2" max="2" width="75.7109375" style="2" customWidth="1"/>
    <col min="3" max="3" width="5.5703125" style="2" customWidth="1"/>
    <col min="4" max="16384" width="11.42578125" style="2"/>
  </cols>
  <sheetData/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34"/>
  <sheetViews>
    <sheetView zoomScaleNormal="100" workbookViewId="0"/>
  </sheetViews>
  <sheetFormatPr baseColWidth="10" defaultRowHeight="12.75"/>
  <cols>
    <col min="1" max="1" width="14.85546875" customWidth="1"/>
    <col min="2" max="4" width="8.7109375" customWidth="1"/>
    <col min="5" max="14" width="10.28515625" customWidth="1"/>
    <col min="15" max="15" width="10.140625" customWidth="1"/>
    <col min="16" max="16" width="11.42578125" customWidth="1"/>
    <col min="17" max="18" width="10.140625" customWidth="1"/>
    <col min="19" max="19" width="4.7109375" style="1" customWidth="1"/>
    <col min="20" max="21" width="11.85546875" style="3" bestFit="1" customWidth="1"/>
    <col min="22" max="23" width="6.85546875" style="3" customWidth="1"/>
  </cols>
  <sheetData>
    <row r="1" spans="1:25" ht="15.75" customHeight="1">
      <c r="A1" s="4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s="1" customFormat="1" ht="19.5" customHeight="1">
      <c r="A3" s="29"/>
      <c r="B3" s="56" t="s">
        <v>6</v>
      </c>
      <c r="C3" s="56"/>
      <c r="D3" s="54"/>
      <c r="E3" s="52" t="s">
        <v>25</v>
      </c>
      <c r="F3" s="54"/>
      <c r="G3" s="52" t="s">
        <v>27</v>
      </c>
      <c r="H3" s="54"/>
      <c r="I3" s="52" t="s">
        <v>28</v>
      </c>
      <c r="J3" s="54"/>
      <c r="K3" s="52" t="s">
        <v>29</v>
      </c>
      <c r="L3" s="54"/>
      <c r="M3" s="56" t="s">
        <v>30</v>
      </c>
      <c r="N3" s="56"/>
      <c r="O3" s="19"/>
      <c r="P3" s="10"/>
    </row>
    <row r="4" spans="1:25" ht="19.5" customHeight="1">
      <c r="A4" s="29"/>
      <c r="B4" s="29" t="s">
        <v>6</v>
      </c>
      <c r="C4" s="29" t="s">
        <v>17</v>
      </c>
      <c r="D4" s="8" t="s">
        <v>8</v>
      </c>
      <c r="E4" s="34" t="s">
        <v>17</v>
      </c>
      <c r="F4" s="36" t="s">
        <v>8</v>
      </c>
      <c r="G4" s="34" t="s">
        <v>17</v>
      </c>
      <c r="H4" s="36" t="s">
        <v>8</v>
      </c>
      <c r="I4" s="34" t="s">
        <v>17</v>
      </c>
      <c r="J4" s="36" t="s">
        <v>8</v>
      </c>
      <c r="K4" s="34" t="s">
        <v>17</v>
      </c>
      <c r="L4" s="36" t="s">
        <v>8</v>
      </c>
      <c r="M4" s="8" t="s">
        <v>17</v>
      </c>
      <c r="N4" s="8" t="s">
        <v>8</v>
      </c>
      <c r="O4" s="19"/>
      <c r="P4" s="3"/>
      <c r="S4"/>
      <c r="T4"/>
      <c r="U4"/>
      <c r="V4"/>
      <c r="W4"/>
    </row>
    <row r="5" spans="1:25" ht="15" customHeight="1">
      <c r="A5" s="22" t="s">
        <v>6</v>
      </c>
      <c r="B5" s="38">
        <f>C5+D5</f>
        <v>11460</v>
      </c>
      <c r="C5" s="38">
        <f>SUM(C6:C21)</f>
        <v>4288</v>
      </c>
      <c r="D5" s="38">
        <f>SUM(D6:D21)</f>
        <v>7172</v>
      </c>
      <c r="E5" s="38">
        <f>SUM(E6:E21)</f>
        <v>1711</v>
      </c>
      <c r="F5" s="38">
        <f t="shared" ref="F5:L5" si="0">SUM(F6:F21)</f>
        <v>2820</v>
      </c>
      <c r="G5" s="38">
        <f t="shared" si="0"/>
        <v>1013</v>
      </c>
      <c r="H5" s="38">
        <f t="shared" si="0"/>
        <v>1664</v>
      </c>
      <c r="I5" s="38">
        <f t="shared" si="0"/>
        <v>828</v>
      </c>
      <c r="J5" s="38">
        <f t="shared" si="0"/>
        <v>1370</v>
      </c>
      <c r="K5" s="38">
        <f t="shared" si="0"/>
        <v>552</v>
      </c>
      <c r="L5" s="38">
        <f t="shared" si="0"/>
        <v>983</v>
      </c>
      <c r="M5" s="38">
        <f>SUM(M6:M21)</f>
        <v>184</v>
      </c>
      <c r="N5" s="38">
        <f>SUM(N6:N21)</f>
        <v>335</v>
      </c>
      <c r="O5" s="1"/>
      <c r="P5" s="3"/>
      <c r="S5"/>
      <c r="T5"/>
      <c r="U5"/>
      <c r="V5"/>
      <c r="W5"/>
    </row>
    <row r="6" spans="1:25" ht="15" customHeight="1">
      <c r="A6" s="32" t="s">
        <v>0</v>
      </c>
      <c r="B6" s="46">
        <f t="shared" ref="B6:B21" si="1">C6+D6</f>
        <v>5511</v>
      </c>
      <c r="C6" s="46">
        <f>SUM(E6+G6+I6+K6+M6)</f>
        <v>2084</v>
      </c>
      <c r="D6" s="46">
        <f>F6+H6+J6+L6+N6</f>
        <v>3427</v>
      </c>
      <c r="E6" s="46">
        <v>450</v>
      </c>
      <c r="F6" s="46">
        <v>837</v>
      </c>
      <c r="G6" s="39">
        <v>630</v>
      </c>
      <c r="H6" s="39">
        <v>970</v>
      </c>
      <c r="I6" s="39">
        <v>517</v>
      </c>
      <c r="J6" s="39">
        <v>796</v>
      </c>
      <c r="K6" s="39">
        <v>378</v>
      </c>
      <c r="L6" s="39">
        <v>666</v>
      </c>
      <c r="M6" s="39">
        <v>109</v>
      </c>
      <c r="N6" s="39">
        <v>158</v>
      </c>
      <c r="O6" s="12"/>
      <c r="P6" s="6"/>
      <c r="Q6" s="18"/>
      <c r="R6" s="18"/>
      <c r="S6" s="18"/>
      <c r="T6" s="18"/>
      <c r="U6" s="18"/>
      <c r="V6" s="18"/>
      <c r="W6" s="18"/>
      <c r="X6" s="18"/>
      <c r="Y6" s="18"/>
    </row>
    <row r="7" spans="1:25" ht="15" customHeight="1">
      <c r="A7" s="37" t="s">
        <v>7</v>
      </c>
      <c r="B7" s="47">
        <f t="shared" si="1"/>
        <v>1438</v>
      </c>
      <c r="C7" s="47">
        <f t="shared" ref="C7:C11" si="2">SUM(E7+G7+I7+K7+M7)</f>
        <v>502</v>
      </c>
      <c r="D7" s="47">
        <f>F7+H7+J7+L7+N7</f>
        <v>936</v>
      </c>
      <c r="E7" s="47">
        <v>257</v>
      </c>
      <c r="F7" s="47">
        <v>460</v>
      </c>
      <c r="G7" s="40">
        <v>109</v>
      </c>
      <c r="H7" s="40">
        <v>232</v>
      </c>
      <c r="I7" s="40">
        <v>67</v>
      </c>
      <c r="J7" s="40">
        <v>131</v>
      </c>
      <c r="K7" s="40">
        <v>53</v>
      </c>
      <c r="L7" s="40">
        <v>82</v>
      </c>
      <c r="M7" s="40">
        <v>16</v>
      </c>
      <c r="N7" s="40">
        <v>31</v>
      </c>
      <c r="O7" s="12"/>
      <c r="P7" s="6"/>
      <c r="S7"/>
      <c r="T7"/>
      <c r="U7"/>
      <c r="V7"/>
      <c r="W7"/>
    </row>
    <row r="8" spans="1:25" ht="15" customHeight="1">
      <c r="A8" s="32" t="s">
        <v>1</v>
      </c>
      <c r="B8" s="46">
        <f t="shared" si="1"/>
        <v>788</v>
      </c>
      <c r="C8" s="46">
        <f t="shared" si="2"/>
        <v>326</v>
      </c>
      <c r="D8" s="46">
        <f>F8+H8+J8+L8+N8</f>
        <v>462</v>
      </c>
      <c r="E8" s="46">
        <v>210</v>
      </c>
      <c r="F8" s="46">
        <v>324</v>
      </c>
      <c r="G8" s="39">
        <v>63</v>
      </c>
      <c r="H8" s="39">
        <v>79</v>
      </c>
      <c r="I8" s="39">
        <v>29</v>
      </c>
      <c r="J8" s="39">
        <v>34</v>
      </c>
      <c r="K8" s="39">
        <v>21</v>
      </c>
      <c r="L8" s="39">
        <v>19</v>
      </c>
      <c r="M8" s="39">
        <v>3</v>
      </c>
      <c r="N8" s="39">
        <v>6</v>
      </c>
      <c r="O8" s="12"/>
      <c r="P8" s="6"/>
      <c r="S8"/>
      <c r="T8"/>
      <c r="U8"/>
      <c r="V8"/>
      <c r="W8"/>
    </row>
    <row r="9" spans="1:25" ht="15" customHeight="1">
      <c r="A9" s="37" t="s">
        <v>13</v>
      </c>
      <c r="B9" s="48">
        <f t="shared" si="1"/>
        <v>798</v>
      </c>
      <c r="C9" s="48">
        <f>SUM(E9+G9+I9+K9)</f>
        <v>263</v>
      </c>
      <c r="D9" s="48">
        <f>F9+H9+J9+L9</f>
        <v>535</v>
      </c>
      <c r="E9" s="48">
        <v>168</v>
      </c>
      <c r="F9" s="48">
        <v>341</v>
      </c>
      <c r="G9" s="41">
        <v>43</v>
      </c>
      <c r="H9" s="41">
        <v>73</v>
      </c>
      <c r="I9" s="41">
        <v>41</v>
      </c>
      <c r="J9" s="41">
        <v>83</v>
      </c>
      <c r="K9" s="41">
        <v>11</v>
      </c>
      <c r="L9" s="41">
        <v>38</v>
      </c>
      <c r="M9" s="15" t="s">
        <v>40</v>
      </c>
      <c r="N9" s="15" t="s">
        <v>40</v>
      </c>
      <c r="O9" s="12"/>
      <c r="P9" s="6"/>
      <c r="S9"/>
      <c r="T9"/>
      <c r="U9"/>
      <c r="V9"/>
      <c r="W9"/>
    </row>
    <row r="10" spans="1:25" ht="15" customHeight="1">
      <c r="A10" s="32" t="s">
        <v>9</v>
      </c>
      <c r="B10" s="46">
        <f t="shared" si="1"/>
        <v>1038</v>
      </c>
      <c r="C10" s="46">
        <f t="shared" si="2"/>
        <v>334</v>
      </c>
      <c r="D10" s="46">
        <f>F10+H10+J10+L10+N10</f>
        <v>704</v>
      </c>
      <c r="E10" s="46">
        <v>78</v>
      </c>
      <c r="F10" s="46">
        <v>156</v>
      </c>
      <c r="G10" s="39">
        <v>42</v>
      </c>
      <c r="H10" s="39">
        <v>102</v>
      </c>
      <c r="I10" s="39">
        <v>90</v>
      </c>
      <c r="J10" s="39">
        <v>183</v>
      </c>
      <c r="K10" s="39">
        <v>69</v>
      </c>
      <c r="L10" s="39">
        <v>134</v>
      </c>
      <c r="M10" s="42">
        <v>55</v>
      </c>
      <c r="N10" s="42">
        <v>129</v>
      </c>
      <c r="O10" s="12"/>
      <c r="P10" s="6"/>
      <c r="S10"/>
      <c r="T10"/>
      <c r="U10"/>
      <c r="V10"/>
      <c r="W10"/>
    </row>
    <row r="11" spans="1:25" ht="15" customHeight="1">
      <c r="A11" s="37" t="s">
        <v>10</v>
      </c>
      <c r="B11" s="47">
        <f t="shared" si="1"/>
        <v>678</v>
      </c>
      <c r="C11" s="47">
        <f t="shared" si="2"/>
        <v>215</v>
      </c>
      <c r="D11" s="47">
        <f t="shared" ref="D11" si="3">F11+H11+J11+L11+N11</f>
        <v>463</v>
      </c>
      <c r="E11" s="47">
        <v>150</v>
      </c>
      <c r="F11" s="47">
        <v>253</v>
      </c>
      <c r="G11" s="40">
        <v>28</v>
      </c>
      <c r="H11" s="40">
        <v>94</v>
      </c>
      <c r="I11" s="40">
        <v>25</v>
      </c>
      <c r="J11" s="40">
        <v>66</v>
      </c>
      <c r="K11" s="43">
        <v>11</v>
      </c>
      <c r="L11" s="40">
        <v>39</v>
      </c>
      <c r="M11" s="40">
        <v>1</v>
      </c>
      <c r="N11" s="40">
        <v>11</v>
      </c>
      <c r="O11" s="12"/>
      <c r="P11" s="6"/>
      <c r="S11"/>
      <c r="T11"/>
      <c r="U11"/>
      <c r="V11"/>
      <c r="W11"/>
    </row>
    <row r="12" spans="1:25" ht="15" customHeight="1">
      <c r="A12" s="32" t="s">
        <v>16</v>
      </c>
      <c r="B12" s="46">
        <f t="shared" si="1"/>
        <v>218</v>
      </c>
      <c r="C12" s="46">
        <f>SUM(E12+G12+I12)</f>
        <v>99</v>
      </c>
      <c r="D12" s="46">
        <f>F12+H12+J12</f>
        <v>119</v>
      </c>
      <c r="E12" s="46">
        <v>80</v>
      </c>
      <c r="F12" s="46">
        <v>94</v>
      </c>
      <c r="G12" s="39">
        <v>15</v>
      </c>
      <c r="H12" s="39">
        <v>20</v>
      </c>
      <c r="I12" s="39">
        <v>4</v>
      </c>
      <c r="J12" s="39">
        <v>5</v>
      </c>
      <c r="K12" s="9" t="s">
        <v>40</v>
      </c>
      <c r="L12" s="9" t="s">
        <v>40</v>
      </c>
      <c r="M12" s="9" t="s">
        <v>40</v>
      </c>
      <c r="N12" s="9" t="s">
        <v>40</v>
      </c>
      <c r="O12" s="11"/>
      <c r="P12" s="6"/>
      <c r="S12"/>
      <c r="T12"/>
      <c r="U12"/>
      <c r="V12"/>
      <c r="W12"/>
    </row>
    <row r="13" spans="1:25" ht="15" customHeight="1">
      <c r="A13" s="37" t="s">
        <v>4</v>
      </c>
      <c r="B13" s="47">
        <f t="shared" si="1"/>
        <v>218</v>
      </c>
      <c r="C13" s="47">
        <f>SUM(E13+G13+I13+K13)</f>
        <v>79</v>
      </c>
      <c r="D13" s="47">
        <f>F13+H13+J13+L13</f>
        <v>139</v>
      </c>
      <c r="E13" s="47">
        <v>55</v>
      </c>
      <c r="F13" s="49">
        <v>77</v>
      </c>
      <c r="G13" s="40">
        <v>5</v>
      </c>
      <c r="H13" s="40">
        <v>23</v>
      </c>
      <c r="I13" s="40">
        <v>10</v>
      </c>
      <c r="J13" s="40">
        <v>34</v>
      </c>
      <c r="K13" s="40">
        <v>9</v>
      </c>
      <c r="L13" s="40">
        <v>5</v>
      </c>
      <c r="M13" s="15" t="s">
        <v>40</v>
      </c>
      <c r="N13" s="15" t="s">
        <v>40</v>
      </c>
      <c r="O13" s="11"/>
      <c r="P13" s="6"/>
      <c r="S13"/>
      <c r="T13"/>
      <c r="U13"/>
      <c r="V13"/>
      <c r="W13"/>
    </row>
    <row r="14" spans="1:25" ht="15" customHeight="1">
      <c r="A14" s="32" t="s">
        <v>3</v>
      </c>
      <c r="B14" s="46">
        <f t="shared" si="1"/>
        <v>200</v>
      </c>
      <c r="C14" s="46">
        <f t="shared" ref="C14:C21" si="4">SUM(E14+G14+I14)</f>
        <v>106</v>
      </c>
      <c r="D14" s="46">
        <f>F14+H14+J14</f>
        <v>94</v>
      </c>
      <c r="E14" s="46">
        <v>82</v>
      </c>
      <c r="F14" s="50">
        <v>72</v>
      </c>
      <c r="G14" s="39">
        <v>21</v>
      </c>
      <c r="H14" s="39">
        <v>19</v>
      </c>
      <c r="I14" s="39">
        <v>3</v>
      </c>
      <c r="J14" s="39">
        <v>3</v>
      </c>
      <c r="K14" s="9" t="s">
        <v>40</v>
      </c>
      <c r="L14" s="9" t="s">
        <v>40</v>
      </c>
      <c r="M14" s="9" t="s">
        <v>40</v>
      </c>
      <c r="N14" s="9" t="s">
        <v>40</v>
      </c>
      <c r="O14" s="12"/>
      <c r="P14" s="6"/>
      <c r="S14" s="31"/>
      <c r="T14"/>
      <c r="U14"/>
      <c r="V14"/>
      <c r="W14"/>
    </row>
    <row r="15" spans="1:25" ht="15" customHeight="1">
      <c r="A15" s="37" t="s">
        <v>5</v>
      </c>
      <c r="B15" s="47">
        <f t="shared" si="1"/>
        <v>166</v>
      </c>
      <c r="C15" s="47">
        <f t="shared" si="4"/>
        <v>63</v>
      </c>
      <c r="D15" s="47">
        <f>F15+H15+J15</f>
        <v>103</v>
      </c>
      <c r="E15" s="47">
        <v>47</v>
      </c>
      <c r="F15" s="47">
        <v>77</v>
      </c>
      <c r="G15" s="40">
        <v>12</v>
      </c>
      <c r="H15" s="40">
        <v>16</v>
      </c>
      <c r="I15" s="40">
        <v>4</v>
      </c>
      <c r="J15" s="40">
        <v>10</v>
      </c>
      <c r="K15" s="15" t="s">
        <v>40</v>
      </c>
      <c r="L15" s="11" t="s">
        <v>40</v>
      </c>
      <c r="M15" s="15" t="s">
        <v>40</v>
      </c>
      <c r="N15" s="15" t="s">
        <v>40</v>
      </c>
      <c r="O15" s="12"/>
      <c r="P15" s="6"/>
      <c r="S15" s="31"/>
      <c r="T15"/>
      <c r="U15"/>
      <c r="V15"/>
      <c r="W15"/>
    </row>
    <row r="16" spans="1:25" ht="15" customHeight="1">
      <c r="A16" s="32" t="s">
        <v>2</v>
      </c>
      <c r="B16" s="39">
        <f t="shared" si="1"/>
        <v>151</v>
      </c>
      <c r="C16" s="39">
        <f t="shared" si="4"/>
        <v>91</v>
      </c>
      <c r="D16" s="39">
        <f t="shared" ref="D16:D21" si="5">F16+H16+J16</f>
        <v>60</v>
      </c>
      <c r="E16" s="46">
        <v>64</v>
      </c>
      <c r="F16" s="46">
        <v>45</v>
      </c>
      <c r="G16" s="39">
        <v>21</v>
      </c>
      <c r="H16" s="39">
        <v>11</v>
      </c>
      <c r="I16" s="39">
        <v>6</v>
      </c>
      <c r="J16" s="39">
        <v>4</v>
      </c>
      <c r="K16" s="9" t="s">
        <v>40</v>
      </c>
      <c r="L16" s="9" t="s">
        <v>40</v>
      </c>
      <c r="M16" s="9" t="s">
        <v>40</v>
      </c>
      <c r="N16" s="9"/>
      <c r="O16" s="12"/>
      <c r="P16" s="6"/>
      <c r="S16" s="31"/>
      <c r="T16"/>
      <c r="U16"/>
      <c r="V16"/>
      <c r="W16"/>
    </row>
    <row r="17" spans="1:23" ht="15" customHeight="1">
      <c r="A17" s="37" t="s">
        <v>15</v>
      </c>
      <c r="B17" s="40">
        <f t="shared" si="1"/>
        <v>73</v>
      </c>
      <c r="C17" s="40">
        <f t="shared" si="4"/>
        <v>38</v>
      </c>
      <c r="D17" s="40">
        <f t="shared" si="5"/>
        <v>35</v>
      </c>
      <c r="E17" s="47">
        <v>25</v>
      </c>
      <c r="F17" s="47">
        <v>17</v>
      </c>
      <c r="G17" s="40">
        <v>5</v>
      </c>
      <c r="H17" s="40">
        <v>12</v>
      </c>
      <c r="I17" s="40">
        <v>8</v>
      </c>
      <c r="J17" s="40">
        <v>6</v>
      </c>
      <c r="K17" s="15" t="s">
        <v>40</v>
      </c>
      <c r="L17" s="11" t="s">
        <v>40</v>
      </c>
      <c r="M17" s="15" t="s">
        <v>40</v>
      </c>
      <c r="N17" s="15" t="s">
        <v>40</v>
      </c>
      <c r="O17" s="11"/>
      <c r="P17" s="3"/>
      <c r="S17" s="31"/>
      <c r="T17"/>
      <c r="U17"/>
      <c r="V17"/>
      <c r="W17"/>
    </row>
    <row r="18" spans="1:23" ht="15" customHeight="1">
      <c r="A18" s="32" t="s">
        <v>14</v>
      </c>
      <c r="B18" s="39">
        <f t="shared" si="1"/>
        <v>69</v>
      </c>
      <c r="C18" s="39">
        <f t="shared" si="4"/>
        <v>36</v>
      </c>
      <c r="D18" s="39">
        <f t="shared" si="5"/>
        <v>33</v>
      </c>
      <c r="E18" s="46">
        <v>21</v>
      </c>
      <c r="F18" s="46">
        <v>26</v>
      </c>
      <c r="G18" s="39">
        <v>5</v>
      </c>
      <c r="H18" s="39">
        <v>2</v>
      </c>
      <c r="I18" s="39">
        <v>10</v>
      </c>
      <c r="J18" s="39">
        <v>5</v>
      </c>
      <c r="K18" s="9" t="s">
        <v>40</v>
      </c>
      <c r="L18" s="9" t="s">
        <v>40</v>
      </c>
      <c r="M18" s="9" t="s">
        <v>40</v>
      </c>
      <c r="N18" s="9" t="s">
        <v>40</v>
      </c>
      <c r="O18" s="11"/>
      <c r="P18" s="3"/>
      <c r="S18" s="31"/>
      <c r="T18"/>
      <c r="U18"/>
      <c r="V18"/>
      <c r="W18"/>
    </row>
    <row r="19" spans="1:23" ht="15" customHeight="1">
      <c r="A19" s="37" t="s">
        <v>19</v>
      </c>
      <c r="B19" s="40">
        <f t="shared" si="1"/>
        <v>49</v>
      </c>
      <c r="C19" s="40">
        <f t="shared" si="4"/>
        <v>14</v>
      </c>
      <c r="D19" s="40">
        <f t="shared" si="5"/>
        <v>35</v>
      </c>
      <c r="E19" s="47">
        <v>6</v>
      </c>
      <c r="F19" s="49">
        <v>24</v>
      </c>
      <c r="G19" s="40">
        <v>3</v>
      </c>
      <c r="H19" s="43">
        <v>4</v>
      </c>
      <c r="I19" s="40">
        <v>5</v>
      </c>
      <c r="J19" s="40">
        <v>7</v>
      </c>
      <c r="K19" s="15" t="s">
        <v>40</v>
      </c>
      <c r="L19" s="11" t="s">
        <v>40</v>
      </c>
      <c r="M19" s="15" t="s">
        <v>40</v>
      </c>
      <c r="N19" s="15" t="s">
        <v>40</v>
      </c>
      <c r="O19" s="12"/>
      <c r="P19" s="3"/>
      <c r="S19" s="31"/>
      <c r="T19"/>
      <c r="U19"/>
      <c r="V19"/>
      <c r="W19"/>
    </row>
    <row r="20" spans="1:23" ht="15" customHeight="1">
      <c r="A20" s="32" t="s">
        <v>20</v>
      </c>
      <c r="B20" s="39">
        <f t="shared" si="1"/>
        <v>36</v>
      </c>
      <c r="C20" s="39">
        <f t="shared" si="4"/>
        <v>22</v>
      </c>
      <c r="D20" s="39">
        <f t="shared" si="5"/>
        <v>14</v>
      </c>
      <c r="E20" s="46">
        <v>12</v>
      </c>
      <c r="F20" s="50">
        <v>9</v>
      </c>
      <c r="G20" s="39">
        <v>4</v>
      </c>
      <c r="H20" s="39">
        <v>5</v>
      </c>
      <c r="I20" s="39">
        <v>6</v>
      </c>
      <c r="J20" s="9">
        <v>0</v>
      </c>
      <c r="K20" s="9" t="s">
        <v>40</v>
      </c>
      <c r="L20" s="9" t="s">
        <v>40</v>
      </c>
      <c r="M20" s="9" t="s">
        <v>40</v>
      </c>
      <c r="N20" s="9"/>
      <c r="O20" s="11"/>
      <c r="P20" s="3"/>
      <c r="S20"/>
      <c r="T20"/>
      <c r="U20"/>
      <c r="V20"/>
      <c r="W20"/>
    </row>
    <row r="21" spans="1:23" ht="15" customHeight="1">
      <c r="A21" s="37" t="s">
        <v>18</v>
      </c>
      <c r="B21" s="40">
        <f t="shared" si="1"/>
        <v>29</v>
      </c>
      <c r="C21" s="40">
        <f t="shared" si="4"/>
        <v>16</v>
      </c>
      <c r="D21" s="40">
        <f t="shared" si="5"/>
        <v>13</v>
      </c>
      <c r="E21" s="47">
        <v>6</v>
      </c>
      <c r="F21" s="47">
        <v>8</v>
      </c>
      <c r="G21" s="40">
        <v>7</v>
      </c>
      <c r="H21" s="40">
        <v>2</v>
      </c>
      <c r="I21" s="40">
        <v>3</v>
      </c>
      <c r="J21" s="40">
        <v>3</v>
      </c>
      <c r="K21" s="15" t="s">
        <v>40</v>
      </c>
      <c r="L21" s="11" t="s">
        <v>40</v>
      </c>
      <c r="M21" s="15" t="s">
        <v>40</v>
      </c>
      <c r="N21" s="15" t="s">
        <v>40</v>
      </c>
      <c r="O21" s="11"/>
      <c r="S21"/>
      <c r="T21"/>
      <c r="U21"/>
      <c r="V21"/>
      <c r="W21"/>
    </row>
    <row r="22" spans="1:23">
      <c r="A22" s="17" t="s">
        <v>21</v>
      </c>
      <c r="C22" s="40"/>
      <c r="D22" s="47"/>
      <c r="F22" s="11"/>
      <c r="J22" s="2"/>
    </row>
    <row r="25" spans="1:23">
      <c r="Q25" s="3"/>
    </row>
    <row r="26" spans="1:23">
      <c r="K26" s="1"/>
      <c r="L26" s="3"/>
    </row>
    <row r="27" spans="1:23">
      <c r="I27" s="1"/>
      <c r="J27" s="3"/>
      <c r="K27" s="3"/>
      <c r="L27" s="3"/>
    </row>
    <row r="28" spans="1:23">
      <c r="I28" s="3"/>
      <c r="J28" s="3"/>
    </row>
    <row r="29" spans="1:23">
      <c r="I29" s="3"/>
    </row>
    <row r="30" spans="1:23">
      <c r="E30" s="1"/>
      <c r="F30" s="3"/>
    </row>
    <row r="31" spans="1:23">
      <c r="E31" s="3"/>
      <c r="F31" s="3"/>
    </row>
    <row r="32" spans="1:23">
      <c r="C32" s="1"/>
      <c r="E32" s="3"/>
    </row>
    <row r="33" spans="2:3">
      <c r="B33" s="3"/>
      <c r="C33" s="3"/>
    </row>
    <row r="34" spans="2:3">
      <c r="B34" s="3"/>
      <c r="C34" s="3"/>
    </row>
  </sheetData>
  <mergeCells count="6">
    <mergeCell ref="M3:N3"/>
    <mergeCell ref="B3:D3"/>
    <mergeCell ref="E3:F3"/>
    <mergeCell ref="G3:H3"/>
    <mergeCell ref="I3:J3"/>
    <mergeCell ref="K3:L3"/>
  </mergeCells>
  <pageMargins left="0.39370078740157477" right="0.39370078740157477" top="0.59055118110236215" bottom="0.59055118110236215" header="0" footer="0"/>
  <pageSetup paperSize="9" scale="7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C9:D9 C13:D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Y51"/>
  <sheetViews>
    <sheetView zoomScaleNormal="100" workbookViewId="0"/>
  </sheetViews>
  <sheetFormatPr baseColWidth="10" defaultRowHeight="12.75"/>
  <cols>
    <col min="1" max="1" width="14.85546875" customWidth="1"/>
    <col min="2" max="4" width="8.7109375" customWidth="1"/>
    <col min="5" max="14" width="10.28515625" customWidth="1"/>
    <col min="15" max="15" width="10.140625" customWidth="1"/>
    <col min="16" max="16" width="11.42578125" customWidth="1"/>
    <col min="17" max="18" width="10.140625" customWidth="1"/>
    <col min="19" max="19" width="4.7109375" style="1" customWidth="1"/>
    <col min="20" max="21" width="11.85546875" style="3" bestFit="1" customWidth="1"/>
    <col min="22" max="23" width="6.85546875" style="3" customWidth="1"/>
  </cols>
  <sheetData>
    <row r="1" spans="1:25" ht="15.75" customHeight="1">
      <c r="A1" s="4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s="1" customFormat="1" ht="19.5" customHeight="1">
      <c r="A3" s="29"/>
      <c r="B3" s="56" t="s">
        <v>6</v>
      </c>
      <c r="C3" s="56"/>
      <c r="D3" s="54"/>
      <c r="E3" s="52" t="s">
        <v>25</v>
      </c>
      <c r="F3" s="54"/>
      <c r="G3" s="52" t="s">
        <v>27</v>
      </c>
      <c r="H3" s="54"/>
      <c r="I3" s="52" t="s">
        <v>28</v>
      </c>
      <c r="J3" s="54"/>
      <c r="K3" s="52" t="s">
        <v>29</v>
      </c>
      <c r="L3" s="54"/>
      <c r="M3" s="56" t="s">
        <v>30</v>
      </c>
      <c r="N3" s="56"/>
      <c r="O3" s="19"/>
      <c r="P3" s="10"/>
    </row>
    <row r="4" spans="1:25" ht="19.5" customHeight="1">
      <c r="A4" s="29"/>
      <c r="B4" s="29" t="s">
        <v>6</v>
      </c>
      <c r="C4" s="29" t="s">
        <v>17</v>
      </c>
      <c r="D4" s="33" t="s">
        <v>8</v>
      </c>
      <c r="E4" s="34" t="s">
        <v>17</v>
      </c>
      <c r="F4" s="36" t="s">
        <v>8</v>
      </c>
      <c r="G4" s="34" t="s">
        <v>17</v>
      </c>
      <c r="H4" s="36" t="s">
        <v>8</v>
      </c>
      <c r="I4" s="34" t="s">
        <v>17</v>
      </c>
      <c r="J4" s="36" t="s">
        <v>8</v>
      </c>
      <c r="K4" s="34" t="s">
        <v>17</v>
      </c>
      <c r="L4" s="36" t="s">
        <v>8</v>
      </c>
      <c r="M4" s="33" t="s">
        <v>17</v>
      </c>
      <c r="N4" s="33" t="s">
        <v>8</v>
      </c>
      <c r="O4" s="19"/>
      <c r="P4" s="3"/>
      <c r="S4"/>
      <c r="T4"/>
      <c r="U4"/>
      <c r="V4"/>
      <c r="W4"/>
    </row>
    <row r="5" spans="1:25" ht="15" customHeight="1">
      <c r="A5" s="22" t="s">
        <v>6</v>
      </c>
      <c r="B5" s="38">
        <f>SUM(C5:D5)</f>
        <v>3550</v>
      </c>
      <c r="C5" s="38">
        <f>E5+G5+I5+K5+M5</f>
        <v>1334</v>
      </c>
      <c r="D5" s="38">
        <f>F5+H5+J5+L5+N5</f>
        <v>2216</v>
      </c>
      <c r="E5" s="38">
        <f>SUM(E8+E11+E14+E17+E20+E23+E26+E29+E30+E31+E32+E33+E34+E35+E36+E37)</f>
        <v>331</v>
      </c>
      <c r="F5" s="38">
        <f>SUM(F8+F11+F14+F17+F20+F23+F26+F29+F30+F31+F32+F33+F34+F35+F36+F37)</f>
        <v>580</v>
      </c>
      <c r="G5" s="38">
        <f>SUM(G8+G11+G14+G17+G20+G23+G26+G29+G30+G31+G32+G33+G34+G35+G36+G37)</f>
        <v>295</v>
      </c>
      <c r="H5" s="38">
        <f>SUM(H8+H11+H14+H17+H20+H23+H26+H29+H30+H31+H32+H33+H34+H35+H36+H37)</f>
        <v>444</v>
      </c>
      <c r="I5" s="38">
        <f>SUM(I8+I11+I14+I17+I20+I23+I26+I29+I30+I31+I32+I33+I34+I35+I36+I37)</f>
        <v>304</v>
      </c>
      <c r="J5" s="38">
        <f t="shared" ref="J5:N5" si="0">SUM(J8+J11+J14+J17+J20+J23+J26+J29+J30+J31+J32+J33+J34+J35+J36+J37)</f>
        <v>484</v>
      </c>
      <c r="K5" s="38">
        <f t="shared" si="0"/>
        <v>287</v>
      </c>
      <c r="L5" s="38">
        <f t="shared" si="0"/>
        <v>491</v>
      </c>
      <c r="M5" s="38">
        <f t="shared" si="0"/>
        <v>117</v>
      </c>
      <c r="N5" s="38">
        <f t="shared" si="0"/>
        <v>217</v>
      </c>
      <c r="O5" s="1"/>
      <c r="P5" s="3"/>
      <c r="S5"/>
      <c r="T5"/>
      <c r="U5"/>
      <c r="V5"/>
      <c r="W5"/>
    </row>
    <row r="6" spans="1:25" ht="15" customHeight="1">
      <c r="A6" s="32" t="s">
        <v>33</v>
      </c>
      <c r="B6" s="39">
        <f t="shared" ref="B6:B37" si="1">SUM(C6:D6)</f>
        <v>1919</v>
      </c>
      <c r="C6" s="39">
        <f>E6+G6+I6+K6+M6</f>
        <v>699</v>
      </c>
      <c r="D6" s="39">
        <f t="shared" ref="D6:D37" si="2">F6+H6+J6+L6+N6</f>
        <v>1220</v>
      </c>
      <c r="E6" s="39">
        <f>E9+E12+E15+E18+E21+E24+E27+E29+E30+E31+E32+E33+E34+E35+E36+E37</f>
        <v>331</v>
      </c>
      <c r="F6" s="39">
        <f>F9+F12+F15+F18+F21+F24+F27+F29+F30+F31+F32+F33+F34+F35+F36+F37</f>
        <v>580</v>
      </c>
      <c r="G6" s="39">
        <f>G9+G12+G15+G18+G21+G24+G27+G29+G30+G31+G32+G33+G34+G35+G36+G37</f>
        <v>156</v>
      </c>
      <c r="H6" s="39">
        <f>H9+H12+H15+H18+H21+H24+H27+H29+H30+H31+H32+H33+H34+H35+H36+H37</f>
        <v>256</v>
      </c>
      <c r="I6" s="39">
        <f t="shared" ref="I6:N6" si="3">I9+I12+I15+I18+I21+I24+I27+I29+I30+I31+I32+I33+I34+I35+I36+I37</f>
        <v>112</v>
      </c>
      <c r="J6" s="39">
        <f t="shared" si="3"/>
        <v>228</v>
      </c>
      <c r="K6" s="39">
        <f t="shared" si="3"/>
        <v>80</v>
      </c>
      <c r="L6" s="39">
        <f t="shared" si="3"/>
        <v>119</v>
      </c>
      <c r="M6" s="39">
        <f t="shared" si="3"/>
        <v>20</v>
      </c>
      <c r="N6" s="39">
        <f t="shared" si="3"/>
        <v>37</v>
      </c>
      <c r="O6" s="12"/>
      <c r="P6" s="6"/>
      <c r="Q6" s="18"/>
      <c r="R6" s="18"/>
      <c r="S6" s="18"/>
      <c r="T6" s="18"/>
      <c r="U6" s="18"/>
      <c r="V6" s="18"/>
      <c r="W6" s="18"/>
      <c r="X6" s="18"/>
      <c r="Y6" s="18"/>
    </row>
    <row r="7" spans="1:25" ht="15" customHeight="1">
      <c r="A7" s="37" t="s">
        <v>34</v>
      </c>
      <c r="B7" s="40">
        <f t="shared" si="1"/>
        <v>1631</v>
      </c>
      <c r="C7" s="40">
        <f>G7+I7+K7+M7</f>
        <v>635</v>
      </c>
      <c r="D7" s="40">
        <f>H7+J7+L7+N7</f>
        <v>996</v>
      </c>
      <c r="E7" s="11" t="s">
        <v>40</v>
      </c>
      <c r="F7" s="11" t="s">
        <v>40</v>
      </c>
      <c r="G7" s="40">
        <f>SUM(G10+G13+G16+G19+G22+G25++G28)</f>
        <v>139</v>
      </c>
      <c r="H7" s="40">
        <f>SUM(H10+H13+H16+H19+H22+H25++H28)</f>
        <v>188</v>
      </c>
      <c r="I7" s="40">
        <f>SUM(I10+I13+I16+I19+I22+I25++I28)</f>
        <v>192</v>
      </c>
      <c r="J7" s="40">
        <f t="shared" ref="J7:N7" si="4">SUM(J10+J13+J16+J19+J22+J25++J28)</f>
        <v>256</v>
      </c>
      <c r="K7" s="40">
        <f t="shared" si="4"/>
        <v>207</v>
      </c>
      <c r="L7" s="40">
        <f t="shared" si="4"/>
        <v>372</v>
      </c>
      <c r="M7" s="40">
        <f t="shared" si="4"/>
        <v>97</v>
      </c>
      <c r="N7" s="40">
        <f t="shared" si="4"/>
        <v>180</v>
      </c>
      <c r="O7" s="12"/>
      <c r="P7" s="6"/>
      <c r="S7"/>
      <c r="T7"/>
      <c r="U7"/>
      <c r="V7"/>
      <c r="W7"/>
    </row>
    <row r="8" spans="1:25" ht="15" customHeight="1">
      <c r="A8" s="45" t="s">
        <v>0</v>
      </c>
      <c r="B8" s="39">
        <f t="shared" si="1"/>
        <v>1472</v>
      </c>
      <c r="C8" s="39">
        <f t="shared" ref="C8:C37" si="5">E8+G8+I8+K8+M8</f>
        <v>613</v>
      </c>
      <c r="D8" s="39">
        <f t="shared" si="2"/>
        <v>859</v>
      </c>
      <c r="E8" s="39">
        <f>SUM(E9:E10)</f>
        <v>98</v>
      </c>
      <c r="F8" s="39">
        <f t="shared" ref="F8:N8" si="6">SUM(F9:F10)</f>
        <v>168</v>
      </c>
      <c r="G8" s="39">
        <f t="shared" si="6"/>
        <v>157</v>
      </c>
      <c r="H8" s="39">
        <f t="shared" si="6"/>
        <v>211</v>
      </c>
      <c r="I8" s="39">
        <f t="shared" si="6"/>
        <v>188</v>
      </c>
      <c r="J8" s="39">
        <f t="shared" si="6"/>
        <v>225</v>
      </c>
      <c r="K8" s="39">
        <f t="shared" si="6"/>
        <v>140</v>
      </c>
      <c r="L8" s="39">
        <f t="shared" si="6"/>
        <v>188</v>
      </c>
      <c r="M8" s="39">
        <f t="shared" si="6"/>
        <v>30</v>
      </c>
      <c r="N8" s="39">
        <f t="shared" si="6"/>
        <v>67</v>
      </c>
      <c r="O8" s="12"/>
      <c r="P8" s="6"/>
      <c r="S8"/>
      <c r="T8"/>
      <c r="U8"/>
      <c r="V8"/>
      <c r="W8"/>
    </row>
    <row r="9" spans="1:25" ht="15" customHeight="1">
      <c r="A9" s="37" t="s">
        <v>33</v>
      </c>
      <c r="B9" s="40">
        <f>SUM(C9:D9)</f>
        <v>665</v>
      </c>
      <c r="C9" s="40">
        <f t="shared" si="5"/>
        <v>254</v>
      </c>
      <c r="D9" s="40">
        <f t="shared" si="2"/>
        <v>411</v>
      </c>
      <c r="E9" s="41">
        <v>98</v>
      </c>
      <c r="F9" s="41">
        <v>168</v>
      </c>
      <c r="G9" s="41">
        <v>64</v>
      </c>
      <c r="H9" s="41">
        <v>111</v>
      </c>
      <c r="I9" s="41">
        <v>47</v>
      </c>
      <c r="J9" s="41">
        <v>69</v>
      </c>
      <c r="K9" s="41">
        <v>38</v>
      </c>
      <c r="L9" s="41">
        <v>52</v>
      </c>
      <c r="M9" s="41">
        <v>7</v>
      </c>
      <c r="N9" s="41">
        <v>11</v>
      </c>
      <c r="O9" s="12"/>
      <c r="P9" s="6"/>
      <c r="S9"/>
      <c r="T9"/>
      <c r="U9"/>
      <c r="V9"/>
      <c r="W9"/>
    </row>
    <row r="10" spans="1:25" ht="15" customHeight="1">
      <c r="A10" s="32" t="s">
        <v>34</v>
      </c>
      <c r="B10" s="39">
        <f t="shared" si="1"/>
        <v>807</v>
      </c>
      <c r="C10" s="39">
        <f t="shared" si="5"/>
        <v>359</v>
      </c>
      <c r="D10" s="39">
        <f t="shared" si="2"/>
        <v>448</v>
      </c>
      <c r="E10" s="9">
        <v>0</v>
      </c>
      <c r="F10" s="9">
        <v>0</v>
      </c>
      <c r="G10" s="39">
        <v>93</v>
      </c>
      <c r="H10" s="39">
        <v>100</v>
      </c>
      <c r="I10" s="39">
        <v>141</v>
      </c>
      <c r="J10" s="39">
        <v>156</v>
      </c>
      <c r="K10" s="39">
        <v>102</v>
      </c>
      <c r="L10" s="39">
        <v>136</v>
      </c>
      <c r="M10" s="42">
        <v>23</v>
      </c>
      <c r="N10" s="42">
        <v>56</v>
      </c>
      <c r="O10" s="12"/>
      <c r="P10" s="6"/>
      <c r="S10"/>
      <c r="T10"/>
      <c r="U10"/>
      <c r="V10"/>
      <c r="W10"/>
    </row>
    <row r="11" spans="1:25" ht="15" customHeight="1">
      <c r="A11" s="44" t="s">
        <v>7</v>
      </c>
      <c r="B11" s="40">
        <f t="shared" si="1"/>
        <v>376</v>
      </c>
      <c r="C11" s="40">
        <f t="shared" si="5"/>
        <v>137</v>
      </c>
      <c r="D11" s="40">
        <f t="shared" si="2"/>
        <v>239</v>
      </c>
      <c r="E11" s="40">
        <f>SUM(E12:E13)</f>
        <v>52</v>
      </c>
      <c r="F11" s="40">
        <f t="shared" ref="F11:N11" si="7">SUM(F12:F13)</f>
        <v>79</v>
      </c>
      <c r="G11" s="40">
        <f t="shared" si="7"/>
        <v>32</v>
      </c>
      <c r="H11" s="40">
        <f t="shared" si="7"/>
        <v>54</v>
      </c>
      <c r="I11" s="40">
        <f t="shared" si="7"/>
        <v>26</v>
      </c>
      <c r="J11" s="40">
        <f t="shared" si="7"/>
        <v>53</v>
      </c>
      <c r="K11" s="40">
        <f t="shared" si="7"/>
        <v>19</v>
      </c>
      <c r="L11" s="40">
        <f t="shared" si="7"/>
        <v>29</v>
      </c>
      <c r="M11" s="40">
        <f t="shared" si="7"/>
        <v>8</v>
      </c>
      <c r="N11" s="40">
        <f t="shared" si="7"/>
        <v>24</v>
      </c>
      <c r="O11" s="12"/>
      <c r="P11" s="6"/>
      <c r="S11"/>
      <c r="T11"/>
      <c r="U11"/>
      <c r="V11"/>
      <c r="W11"/>
    </row>
    <row r="12" spans="1:25" ht="15" customHeight="1">
      <c r="A12" s="32" t="s">
        <v>33</v>
      </c>
      <c r="B12" s="39">
        <f t="shared" si="1"/>
        <v>250</v>
      </c>
      <c r="C12" s="39">
        <f t="shared" si="5"/>
        <v>97</v>
      </c>
      <c r="D12" s="39">
        <f t="shared" si="2"/>
        <v>153</v>
      </c>
      <c r="E12" s="39">
        <v>52</v>
      </c>
      <c r="F12" s="39">
        <v>79</v>
      </c>
      <c r="G12" s="39">
        <v>17</v>
      </c>
      <c r="H12" s="39">
        <v>26</v>
      </c>
      <c r="I12" s="39">
        <v>16</v>
      </c>
      <c r="J12" s="39">
        <v>36</v>
      </c>
      <c r="K12" s="42">
        <v>10</v>
      </c>
      <c r="L12" s="39">
        <v>9</v>
      </c>
      <c r="M12" s="9">
        <v>2</v>
      </c>
      <c r="N12" s="9">
        <v>3</v>
      </c>
      <c r="O12" s="11"/>
      <c r="P12" s="6"/>
      <c r="S12"/>
      <c r="T12"/>
      <c r="U12"/>
      <c r="V12"/>
      <c r="W12"/>
    </row>
    <row r="13" spans="1:25" ht="15" customHeight="1">
      <c r="A13" s="37" t="s">
        <v>34</v>
      </c>
      <c r="B13" s="40">
        <f t="shared" si="1"/>
        <v>126</v>
      </c>
      <c r="C13" s="40">
        <f t="shared" si="5"/>
        <v>40</v>
      </c>
      <c r="D13" s="40">
        <f t="shared" si="2"/>
        <v>86</v>
      </c>
      <c r="E13" s="11">
        <v>0</v>
      </c>
      <c r="F13" s="11">
        <v>0</v>
      </c>
      <c r="G13" s="40">
        <v>15</v>
      </c>
      <c r="H13" s="40">
        <v>28</v>
      </c>
      <c r="I13" s="40">
        <v>10</v>
      </c>
      <c r="J13" s="40">
        <v>17</v>
      </c>
      <c r="K13" s="40">
        <v>9</v>
      </c>
      <c r="L13" s="40">
        <v>20</v>
      </c>
      <c r="M13" s="40">
        <v>6</v>
      </c>
      <c r="N13" s="40">
        <v>21</v>
      </c>
      <c r="O13" s="11"/>
      <c r="P13" s="6"/>
      <c r="S13"/>
      <c r="T13"/>
      <c r="U13"/>
      <c r="V13"/>
      <c r="W13"/>
    </row>
    <row r="14" spans="1:25" ht="15" customHeight="1">
      <c r="A14" s="45" t="s">
        <v>1</v>
      </c>
      <c r="B14" s="39">
        <f t="shared" si="1"/>
        <v>125</v>
      </c>
      <c r="C14" s="39">
        <f t="shared" si="5"/>
        <v>61</v>
      </c>
      <c r="D14" s="39">
        <f t="shared" si="2"/>
        <v>64</v>
      </c>
      <c r="E14" s="39">
        <f>SUM(E15:E16)</f>
        <v>30</v>
      </c>
      <c r="F14" s="39">
        <f t="shared" ref="F14:N14" si="8">SUM(F15:F16)</f>
        <v>38</v>
      </c>
      <c r="G14" s="39">
        <f t="shared" si="8"/>
        <v>14</v>
      </c>
      <c r="H14" s="39">
        <f t="shared" si="8"/>
        <v>11</v>
      </c>
      <c r="I14" s="39">
        <f t="shared" si="8"/>
        <v>7</v>
      </c>
      <c r="J14" s="39">
        <f t="shared" si="8"/>
        <v>5</v>
      </c>
      <c r="K14" s="39">
        <f t="shared" si="8"/>
        <v>7</v>
      </c>
      <c r="L14" s="39">
        <f t="shared" si="8"/>
        <v>6</v>
      </c>
      <c r="M14" s="39">
        <f t="shared" si="8"/>
        <v>3</v>
      </c>
      <c r="N14" s="39">
        <f t="shared" si="8"/>
        <v>4</v>
      </c>
      <c r="O14" s="12"/>
      <c r="P14" s="6"/>
      <c r="S14" s="31"/>
      <c r="T14"/>
      <c r="U14"/>
      <c r="V14"/>
      <c r="W14"/>
    </row>
    <row r="15" spans="1:25" ht="15" customHeight="1">
      <c r="A15" s="37" t="s">
        <v>33</v>
      </c>
      <c r="B15" s="40">
        <f t="shared" si="1"/>
        <v>93</v>
      </c>
      <c r="C15" s="40">
        <f t="shared" si="5"/>
        <v>45</v>
      </c>
      <c r="D15" s="40">
        <f t="shared" si="2"/>
        <v>48</v>
      </c>
      <c r="E15" s="41">
        <v>30</v>
      </c>
      <c r="F15" s="41">
        <v>38</v>
      </c>
      <c r="G15" s="41">
        <v>12</v>
      </c>
      <c r="H15" s="41">
        <v>7</v>
      </c>
      <c r="I15" s="41">
        <v>2</v>
      </c>
      <c r="J15" s="41">
        <v>0</v>
      </c>
      <c r="K15" s="41">
        <v>1</v>
      </c>
      <c r="L15" s="41">
        <v>2</v>
      </c>
      <c r="M15" s="15">
        <v>0</v>
      </c>
      <c r="N15" s="41">
        <v>1</v>
      </c>
      <c r="O15" s="12"/>
      <c r="P15" s="6"/>
      <c r="S15" s="31"/>
      <c r="T15"/>
      <c r="U15"/>
      <c r="V15"/>
      <c r="W15"/>
    </row>
    <row r="16" spans="1:25" ht="15" customHeight="1">
      <c r="A16" s="32" t="s">
        <v>34</v>
      </c>
      <c r="B16" s="39">
        <f t="shared" si="1"/>
        <v>32</v>
      </c>
      <c r="C16" s="39">
        <f t="shared" si="5"/>
        <v>16</v>
      </c>
      <c r="D16" s="39">
        <f t="shared" si="2"/>
        <v>16</v>
      </c>
      <c r="E16" s="9">
        <v>0</v>
      </c>
      <c r="F16" s="9">
        <v>0</v>
      </c>
      <c r="G16" s="39">
        <v>2</v>
      </c>
      <c r="H16" s="9">
        <v>4</v>
      </c>
      <c r="I16" s="39">
        <v>5</v>
      </c>
      <c r="J16" s="39">
        <v>5</v>
      </c>
      <c r="K16" s="39">
        <v>6</v>
      </c>
      <c r="L16" s="39">
        <v>4</v>
      </c>
      <c r="M16" s="9">
        <v>3</v>
      </c>
      <c r="N16" s="42">
        <v>3</v>
      </c>
      <c r="O16" s="12"/>
      <c r="P16" s="6"/>
      <c r="S16" s="31"/>
      <c r="T16"/>
      <c r="U16"/>
      <c r="V16"/>
      <c r="W16"/>
    </row>
    <row r="17" spans="1:25" ht="15" customHeight="1">
      <c r="A17" s="44" t="s">
        <v>13</v>
      </c>
      <c r="B17" s="40">
        <f t="shared" si="1"/>
        <v>232</v>
      </c>
      <c r="C17" s="40">
        <f t="shared" si="5"/>
        <v>83</v>
      </c>
      <c r="D17" s="40">
        <f t="shared" si="2"/>
        <v>149</v>
      </c>
      <c r="E17" s="40">
        <f>SUM(E18:E19)</f>
        <v>38</v>
      </c>
      <c r="F17" s="40">
        <f t="shared" ref="F17:N17" si="9">SUM(F18:F19)</f>
        <v>58</v>
      </c>
      <c r="G17" s="40">
        <f t="shared" si="9"/>
        <v>19</v>
      </c>
      <c r="H17" s="40">
        <f t="shared" si="9"/>
        <v>34</v>
      </c>
      <c r="I17" s="40">
        <f t="shared" si="9"/>
        <v>14</v>
      </c>
      <c r="J17" s="40">
        <f t="shared" si="9"/>
        <v>39</v>
      </c>
      <c r="K17" s="40">
        <f t="shared" si="9"/>
        <v>12</v>
      </c>
      <c r="L17" s="40">
        <f t="shared" si="9"/>
        <v>18</v>
      </c>
      <c r="M17" s="40">
        <f t="shared" si="9"/>
        <v>0</v>
      </c>
      <c r="N17" s="40">
        <f t="shared" si="9"/>
        <v>0</v>
      </c>
      <c r="O17" s="11"/>
      <c r="P17" s="3"/>
      <c r="S17" s="31"/>
      <c r="T17"/>
      <c r="U17"/>
      <c r="V17"/>
      <c r="W17"/>
    </row>
    <row r="18" spans="1:25" ht="15" customHeight="1">
      <c r="A18" s="32" t="s">
        <v>33</v>
      </c>
      <c r="B18" s="39">
        <f t="shared" si="1"/>
        <v>176</v>
      </c>
      <c r="C18" s="39">
        <f t="shared" si="5"/>
        <v>62</v>
      </c>
      <c r="D18" s="39">
        <f t="shared" si="2"/>
        <v>114</v>
      </c>
      <c r="E18" s="39">
        <v>38</v>
      </c>
      <c r="F18" s="39">
        <v>58</v>
      </c>
      <c r="G18" s="39">
        <v>12</v>
      </c>
      <c r="H18" s="39">
        <v>27</v>
      </c>
      <c r="I18" s="39">
        <v>4</v>
      </c>
      <c r="J18" s="39">
        <v>22</v>
      </c>
      <c r="K18" s="42">
        <v>8</v>
      </c>
      <c r="L18" s="39">
        <v>7</v>
      </c>
      <c r="M18" s="9">
        <v>0</v>
      </c>
      <c r="N18" s="9">
        <v>0</v>
      </c>
      <c r="O18" s="11"/>
      <c r="P18" s="3"/>
      <c r="S18" s="31"/>
      <c r="T18"/>
      <c r="U18"/>
      <c r="V18"/>
      <c r="W18"/>
    </row>
    <row r="19" spans="1:25" ht="15" customHeight="1">
      <c r="A19" s="37" t="s">
        <v>34</v>
      </c>
      <c r="B19" s="40">
        <f t="shared" si="1"/>
        <v>56</v>
      </c>
      <c r="C19" s="40">
        <f t="shared" si="5"/>
        <v>21</v>
      </c>
      <c r="D19" s="40">
        <f t="shared" si="2"/>
        <v>35</v>
      </c>
      <c r="E19" s="11">
        <v>0</v>
      </c>
      <c r="F19" s="11">
        <v>0</v>
      </c>
      <c r="G19" s="40">
        <v>7</v>
      </c>
      <c r="H19" s="40">
        <v>7</v>
      </c>
      <c r="I19" s="40">
        <v>10</v>
      </c>
      <c r="J19" s="40">
        <v>17</v>
      </c>
      <c r="K19" s="40">
        <v>4</v>
      </c>
      <c r="L19" s="40">
        <v>11</v>
      </c>
      <c r="M19" s="15">
        <v>0</v>
      </c>
      <c r="N19" s="15">
        <v>0</v>
      </c>
      <c r="O19" s="12"/>
      <c r="P19" s="3"/>
      <c r="S19" s="31"/>
      <c r="T19"/>
      <c r="U19"/>
      <c r="V19"/>
      <c r="W19"/>
    </row>
    <row r="20" spans="1:25" ht="15" customHeight="1">
      <c r="A20" s="45" t="s">
        <v>9</v>
      </c>
      <c r="B20" s="39">
        <f t="shared" si="1"/>
        <v>971</v>
      </c>
      <c r="C20" s="39">
        <f t="shared" si="5"/>
        <v>302</v>
      </c>
      <c r="D20" s="39">
        <f t="shared" si="2"/>
        <v>669</v>
      </c>
      <c r="E20" s="39">
        <f>SUM(E21:E22)</f>
        <v>40</v>
      </c>
      <c r="F20" s="39">
        <f t="shared" ref="F20:N20" si="10">SUM(F21:F22)</f>
        <v>115</v>
      </c>
      <c r="G20" s="39">
        <f t="shared" si="10"/>
        <v>33</v>
      </c>
      <c r="H20" s="39">
        <f t="shared" si="10"/>
        <v>83</v>
      </c>
      <c r="I20" s="39">
        <f t="shared" si="10"/>
        <v>56</v>
      </c>
      <c r="J20" s="39">
        <f t="shared" si="10"/>
        <v>124</v>
      </c>
      <c r="K20" s="39">
        <f t="shared" si="10"/>
        <v>99</v>
      </c>
      <c r="L20" s="39">
        <f t="shared" si="10"/>
        <v>228</v>
      </c>
      <c r="M20" s="39">
        <f t="shared" si="10"/>
        <v>74</v>
      </c>
      <c r="N20" s="39">
        <f t="shared" si="10"/>
        <v>119</v>
      </c>
      <c r="O20" s="11"/>
      <c r="P20" s="3"/>
      <c r="S20"/>
      <c r="T20"/>
      <c r="U20"/>
      <c r="V20"/>
      <c r="W20"/>
    </row>
    <row r="21" spans="1:25" ht="15" customHeight="1">
      <c r="A21" s="37" t="s">
        <v>33</v>
      </c>
      <c r="B21" s="40">
        <f t="shared" si="1"/>
        <v>416</v>
      </c>
      <c r="C21" s="40">
        <f t="shared" si="5"/>
        <v>121</v>
      </c>
      <c r="D21" s="40">
        <f t="shared" si="2"/>
        <v>295</v>
      </c>
      <c r="E21" s="41">
        <v>40</v>
      </c>
      <c r="F21" s="41">
        <v>115</v>
      </c>
      <c r="G21" s="41">
        <v>19</v>
      </c>
      <c r="H21" s="41">
        <v>42</v>
      </c>
      <c r="I21" s="41">
        <v>32</v>
      </c>
      <c r="J21" s="41">
        <v>79</v>
      </c>
      <c r="K21" s="41">
        <v>19</v>
      </c>
      <c r="L21" s="41">
        <v>38</v>
      </c>
      <c r="M21" s="41">
        <v>11</v>
      </c>
      <c r="N21" s="41">
        <v>21</v>
      </c>
      <c r="O21" s="11"/>
      <c r="S21"/>
      <c r="T21"/>
      <c r="U21"/>
      <c r="V21"/>
      <c r="W21"/>
    </row>
    <row r="22" spans="1:25" ht="15" customHeight="1">
      <c r="A22" s="32" t="s">
        <v>34</v>
      </c>
      <c r="B22" s="39">
        <f t="shared" si="1"/>
        <v>555</v>
      </c>
      <c r="C22" s="39">
        <f t="shared" si="5"/>
        <v>181</v>
      </c>
      <c r="D22" s="39">
        <f t="shared" si="2"/>
        <v>374</v>
      </c>
      <c r="E22" s="9">
        <v>0</v>
      </c>
      <c r="F22" s="9">
        <v>0</v>
      </c>
      <c r="G22" s="39">
        <v>14</v>
      </c>
      <c r="H22" s="39">
        <v>41</v>
      </c>
      <c r="I22" s="39">
        <v>24</v>
      </c>
      <c r="J22" s="39">
        <v>45</v>
      </c>
      <c r="K22" s="39">
        <v>80</v>
      </c>
      <c r="L22" s="39">
        <v>190</v>
      </c>
      <c r="M22" s="42">
        <v>63</v>
      </c>
      <c r="N22" s="42">
        <v>98</v>
      </c>
      <c r="O22" s="12"/>
      <c r="P22" s="6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" customHeight="1">
      <c r="A23" s="44" t="s">
        <v>10</v>
      </c>
      <c r="B23" s="40">
        <f t="shared" si="1"/>
        <v>167</v>
      </c>
      <c r="C23" s="40">
        <f t="shared" si="5"/>
        <v>54</v>
      </c>
      <c r="D23" s="40">
        <f t="shared" si="2"/>
        <v>113</v>
      </c>
      <c r="E23" s="40">
        <f>SUM(E24:E25)</f>
        <v>29</v>
      </c>
      <c r="F23" s="40">
        <f t="shared" ref="F23:N23" si="11">SUM(F24:F25)</f>
        <v>60</v>
      </c>
      <c r="G23" s="40">
        <f t="shared" si="11"/>
        <v>15</v>
      </c>
      <c r="H23" s="40">
        <f t="shared" si="11"/>
        <v>19</v>
      </c>
      <c r="I23" s="40">
        <f t="shared" si="11"/>
        <v>5</v>
      </c>
      <c r="J23" s="40">
        <f t="shared" si="11"/>
        <v>19</v>
      </c>
      <c r="K23" s="40">
        <f t="shared" si="11"/>
        <v>3</v>
      </c>
      <c r="L23" s="40">
        <f t="shared" si="11"/>
        <v>12</v>
      </c>
      <c r="M23" s="40">
        <f t="shared" si="11"/>
        <v>2</v>
      </c>
      <c r="N23" s="40">
        <f t="shared" si="11"/>
        <v>3</v>
      </c>
      <c r="O23" s="12"/>
      <c r="P23" s="6"/>
      <c r="S23"/>
      <c r="T23"/>
      <c r="U23"/>
      <c r="V23"/>
      <c r="W23"/>
    </row>
    <row r="24" spans="1:25" ht="15" customHeight="1">
      <c r="A24" s="32" t="s">
        <v>33</v>
      </c>
      <c r="B24" s="39">
        <f t="shared" si="1"/>
        <v>135</v>
      </c>
      <c r="C24" s="39">
        <f t="shared" si="5"/>
        <v>46</v>
      </c>
      <c r="D24" s="39">
        <f t="shared" si="2"/>
        <v>89</v>
      </c>
      <c r="E24" s="39">
        <v>29</v>
      </c>
      <c r="F24" s="39">
        <v>60</v>
      </c>
      <c r="G24" s="39">
        <v>13</v>
      </c>
      <c r="H24" s="39">
        <v>14</v>
      </c>
      <c r="I24" s="39">
        <v>3</v>
      </c>
      <c r="J24" s="39">
        <v>9</v>
      </c>
      <c r="K24" s="42">
        <v>1</v>
      </c>
      <c r="L24" s="39">
        <v>5</v>
      </c>
      <c r="M24" s="9">
        <v>0</v>
      </c>
      <c r="N24" s="9">
        <v>1</v>
      </c>
      <c r="O24" s="12"/>
      <c r="P24" s="6"/>
      <c r="S24"/>
      <c r="T24"/>
      <c r="U24"/>
      <c r="V24"/>
      <c r="W24"/>
    </row>
    <row r="25" spans="1:25" ht="15" customHeight="1">
      <c r="A25" s="37" t="s">
        <v>34</v>
      </c>
      <c r="B25" s="40">
        <f t="shared" si="1"/>
        <v>32</v>
      </c>
      <c r="C25" s="40">
        <f t="shared" si="5"/>
        <v>8</v>
      </c>
      <c r="D25" s="40">
        <f t="shared" si="2"/>
        <v>24</v>
      </c>
      <c r="E25" s="11">
        <v>0</v>
      </c>
      <c r="F25" s="11">
        <v>0</v>
      </c>
      <c r="G25" s="40">
        <v>2</v>
      </c>
      <c r="H25" s="40">
        <v>5</v>
      </c>
      <c r="I25" s="40">
        <v>2</v>
      </c>
      <c r="J25" s="40">
        <v>10</v>
      </c>
      <c r="K25" s="40">
        <v>2</v>
      </c>
      <c r="L25" s="40">
        <v>7</v>
      </c>
      <c r="M25" s="40">
        <v>2</v>
      </c>
      <c r="N25" s="40">
        <v>2</v>
      </c>
      <c r="O25" s="12"/>
      <c r="P25" s="6"/>
      <c r="S25"/>
      <c r="T25"/>
      <c r="U25"/>
      <c r="V25"/>
      <c r="W25"/>
    </row>
    <row r="26" spans="1:25" ht="15" customHeight="1">
      <c r="A26" s="45" t="s">
        <v>4</v>
      </c>
      <c r="B26" s="39">
        <f t="shared" si="1"/>
        <v>91</v>
      </c>
      <c r="C26" s="39">
        <f t="shared" si="5"/>
        <v>28</v>
      </c>
      <c r="D26" s="39">
        <f t="shared" si="2"/>
        <v>63</v>
      </c>
      <c r="E26" s="39">
        <f>SUM(E27:E28)</f>
        <v>7</v>
      </c>
      <c r="F26" s="39">
        <f t="shared" ref="F26:N26" si="12">SUM(F27:F28)</f>
        <v>23</v>
      </c>
      <c r="G26" s="39">
        <f t="shared" si="12"/>
        <v>10</v>
      </c>
      <c r="H26" s="39">
        <f t="shared" si="12"/>
        <v>22</v>
      </c>
      <c r="I26" s="39">
        <f t="shared" si="12"/>
        <v>4</v>
      </c>
      <c r="J26" s="39">
        <f t="shared" si="12"/>
        <v>8</v>
      </c>
      <c r="K26" s="39">
        <f t="shared" si="12"/>
        <v>7</v>
      </c>
      <c r="L26" s="39">
        <f t="shared" si="12"/>
        <v>10</v>
      </c>
      <c r="M26" s="39">
        <f t="shared" si="12"/>
        <v>0</v>
      </c>
      <c r="N26" s="39">
        <f t="shared" si="12"/>
        <v>0</v>
      </c>
      <c r="O26" s="12"/>
      <c r="P26" s="6"/>
      <c r="S26"/>
      <c r="T26"/>
      <c r="U26"/>
      <c r="V26"/>
      <c r="W26"/>
    </row>
    <row r="27" spans="1:25" ht="15" customHeight="1">
      <c r="A27" s="37" t="s">
        <v>33</v>
      </c>
      <c r="B27" s="40">
        <f t="shared" si="1"/>
        <v>68</v>
      </c>
      <c r="C27" s="40">
        <f t="shared" si="5"/>
        <v>18</v>
      </c>
      <c r="D27" s="40">
        <f t="shared" si="2"/>
        <v>50</v>
      </c>
      <c r="E27" s="41">
        <v>7</v>
      </c>
      <c r="F27" s="41">
        <v>23</v>
      </c>
      <c r="G27" s="41">
        <v>4</v>
      </c>
      <c r="H27" s="41">
        <v>19</v>
      </c>
      <c r="I27" s="41">
        <v>4</v>
      </c>
      <c r="J27" s="41">
        <v>2</v>
      </c>
      <c r="K27" s="41">
        <v>3</v>
      </c>
      <c r="L27" s="41">
        <v>6</v>
      </c>
      <c r="M27" s="15">
        <v>0</v>
      </c>
      <c r="N27" s="15">
        <v>0</v>
      </c>
      <c r="O27" s="12"/>
      <c r="P27" s="6"/>
      <c r="S27"/>
      <c r="T27"/>
      <c r="U27"/>
      <c r="V27"/>
      <c r="W27"/>
    </row>
    <row r="28" spans="1:25" ht="15" customHeight="1">
      <c r="A28" s="32" t="s">
        <v>34</v>
      </c>
      <c r="B28" s="39">
        <f t="shared" si="1"/>
        <v>23</v>
      </c>
      <c r="C28" s="39">
        <f t="shared" si="5"/>
        <v>10</v>
      </c>
      <c r="D28" s="39">
        <f t="shared" si="2"/>
        <v>13</v>
      </c>
      <c r="E28" s="9">
        <v>0</v>
      </c>
      <c r="F28" s="9">
        <v>0</v>
      </c>
      <c r="G28" s="39">
        <v>6</v>
      </c>
      <c r="H28" s="39">
        <v>3</v>
      </c>
      <c r="I28" s="39">
        <v>0</v>
      </c>
      <c r="J28" s="39">
        <v>6</v>
      </c>
      <c r="K28" s="39">
        <v>4</v>
      </c>
      <c r="L28" s="39">
        <v>4</v>
      </c>
      <c r="M28" s="9">
        <v>0</v>
      </c>
      <c r="N28" s="9">
        <v>0</v>
      </c>
      <c r="O28" s="11"/>
      <c r="P28" s="6"/>
      <c r="S28"/>
      <c r="T28"/>
      <c r="U28"/>
      <c r="V28"/>
      <c r="W28"/>
    </row>
    <row r="29" spans="1:25" ht="15" customHeight="1">
      <c r="A29" s="44" t="s">
        <v>16</v>
      </c>
      <c r="B29" s="40">
        <f t="shared" si="1"/>
        <v>10</v>
      </c>
      <c r="C29" s="40">
        <f t="shared" si="5"/>
        <v>4</v>
      </c>
      <c r="D29" s="40">
        <f t="shared" si="2"/>
        <v>6</v>
      </c>
      <c r="E29" s="40">
        <v>2</v>
      </c>
      <c r="F29" s="43">
        <v>4</v>
      </c>
      <c r="G29" s="40">
        <v>1</v>
      </c>
      <c r="H29" s="40">
        <v>2</v>
      </c>
      <c r="I29" s="15">
        <v>1</v>
      </c>
      <c r="J29" s="15">
        <v>0</v>
      </c>
      <c r="K29" s="15">
        <v>0</v>
      </c>
      <c r="L29" s="11">
        <v>0</v>
      </c>
      <c r="M29" s="15">
        <v>0</v>
      </c>
      <c r="N29" s="15">
        <v>0</v>
      </c>
      <c r="O29" s="11"/>
      <c r="P29" s="6"/>
      <c r="S29"/>
      <c r="T29"/>
      <c r="U29"/>
      <c r="V29"/>
      <c r="W29"/>
    </row>
    <row r="30" spans="1:25" ht="15" customHeight="1">
      <c r="A30" s="45" t="s">
        <v>3</v>
      </c>
      <c r="B30" s="39">
        <f t="shared" si="1"/>
        <v>28</v>
      </c>
      <c r="C30" s="39">
        <f t="shared" si="5"/>
        <v>15</v>
      </c>
      <c r="D30" s="39">
        <f t="shared" si="2"/>
        <v>13</v>
      </c>
      <c r="E30" s="39">
        <v>12</v>
      </c>
      <c r="F30" s="42">
        <v>8</v>
      </c>
      <c r="G30" s="9">
        <v>2</v>
      </c>
      <c r="H30" s="9">
        <v>2</v>
      </c>
      <c r="I30" s="9">
        <v>1</v>
      </c>
      <c r="J30" s="39">
        <v>3</v>
      </c>
      <c r="K30" s="9">
        <v>0</v>
      </c>
      <c r="L30" s="9">
        <v>0</v>
      </c>
      <c r="M30" s="9">
        <v>0</v>
      </c>
      <c r="N30" s="9">
        <v>0</v>
      </c>
      <c r="O30" s="12"/>
      <c r="P30" s="6"/>
      <c r="S30" s="31"/>
      <c r="T30"/>
      <c r="U30"/>
      <c r="V30"/>
      <c r="W30"/>
    </row>
    <row r="31" spans="1:25" ht="15" customHeight="1">
      <c r="A31" s="44" t="s">
        <v>5</v>
      </c>
      <c r="B31" s="40">
        <f t="shared" si="1"/>
        <v>17</v>
      </c>
      <c r="C31" s="40">
        <f t="shared" si="5"/>
        <v>5</v>
      </c>
      <c r="D31" s="40">
        <f t="shared" si="2"/>
        <v>12</v>
      </c>
      <c r="E31" s="40">
        <v>5</v>
      </c>
      <c r="F31" s="40">
        <v>9</v>
      </c>
      <c r="G31" s="15">
        <v>0</v>
      </c>
      <c r="H31" s="40">
        <v>1</v>
      </c>
      <c r="I31" s="15">
        <v>0</v>
      </c>
      <c r="J31" s="15">
        <v>2</v>
      </c>
      <c r="K31" s="15">
        <v>0</v>
      </c>
      <c r="L31" s="11">
        <v>0</v>
      </c>
      <c r="M31" s="15">
        <v>0</v>
      </c>
      <c r="N31" s="15">
        <v>0</v>
      </c>
      <c r="O31" s="12"/>
      <c r="P31" s="6"/>
      <c r="S31" s="31"/>
      <c r="T31"/>
      <c r="U31"/>
      <c r="V31"/>
      <c r="W31"/>
    </row>
    <row r="32" spans="1:25" ht="15" customHeight="1">
      <c r="A32" s="45" t="s">
        <v>2</v>
      </c>
      <c r="B32" s="39">
        <f t="shared" si="1"/>
        <v>17</v>
      </c>
      <c r="C32" s="39">
        <f t="shared" si="5"/>
        <v>10</v>
      </c>
      <c r="D32" s="39">
        <f t="shared" si="2"/>
        <v>7</v>
      </c>
      <c r="E32" s="39">
        <v>7</v>
      </c>
      <c r="F32" s="39">
        <v>6</v>
      </c>
      <c r="G32" s="9">
        <v>1</v>
      </c>
      <c r="H32" s="39">
        <v>0</v>
      </c>
      <c r="I32" s="39">
        <v>2</v>
      </c>
      <c r="J32" s="39">
        <v>1</v>
      </c>
      <c r="K32" s="9">
        <v>0</v>
      </c>
      <c r="L32" s="9">
        <v>0</v>
      </c>
      <c r="M32" s="9">
        <v>0</v>
      </c>
      <c r="N32" s="9">
        <v>0</v>
      </c>
      <c r="O32" s="12"/>
      <c r="P32" s="6"/>
      <c r="S32" s="31"/>
      <c r="T32"/>
      <c r="U32"/>
      <c r="V32"/>
      <c r="W32"/>
    </row>
    <row r="33" spans="1:23" ht="15" customHeight="1">
      <c r="A33" s="44" t="s">
        <v>15</v>
      </c>
      <c r="B33" s="40">
        <f t="shared" si="1"/>
        <v>11</v>
      </c>
      <c r="C33" s="40">
        <f t="shared" si="5"/>
        <v>2</v>
      </c>
      <c r="D33" s="40">
        <f t="shared" si="2"/>
        <v>9</v>
      </c>
      <c r="E33" s="40">
        <v>1</v>
      </c>
      <c r="F33" s="40">
        <v>5</v>
      </c>
      <c r="G33" s="40">
        <v>1</v>
      </c>
      <c r="H33" s="40">
        <v>1</v>
      </c>
      <c r="I33" s="40">
        <v>0</v>
      </c>
      <c r="J33" s="40">
        <v>3</v>
      </c>
      <c r="K33" s="15">
        <v>0</v>
      </c>
      <c r="L33" s="11">
        <v>0</v>
      </c>
      <c r="M33" s="15">
        <v>0</v>
      </c>
      <c r="N33" s="15">
        <v>0</v>
      </c>
      <c r="O33" s="11"/>
      <c r="P33" s="3"/>
      <c r="S33" s="31"/>
      <c r="T33"/>
      <c r="U33"/>
      <c r="V33"/>
      <c r="W33"/>
    </row>
    <row r="34" spans="1:23" ht="15" customHeight="1">
      <c r="A34" s="45" t="s">
        <v>14</v>
      </c>
      <c r="B34" s="39">
        <f t="shared" si="1"/>
        <v>9</v>
      </c>
      <c r="C34" s="39">
        <f t="shared" si="5"/>
        <v>5</v>
      </c>
      <c r="D34" s="39">
        <f t="shared" si="2"/>
        <v>4</v>
      </c>
      <c r="E34" s="39">
        <v>3</v>
      </c>
      <c r="F34" s="39">
        <v>2</v>
      </c>
      <c r="G34" s="39">
        <v>2</v>
      </c>
      <c r="H34" s="39">
        <v>0</v>
      </c>
      <c r="I34" s="39">
        <v>0</v>
      </c>
      <c r="J34" s="39">
        <v>2</v>
      </c>
      <c r="K34" s="9">
        <v>0</v>
      </c>
      <c r="L34" s="9">
        <v>0</v>
      </c>
      <c r="M34" s="9">
        <v>0</v>
      </c>
      <c r="N34" s="9">
        <v>0</v>
      </c>
      <c r="O34" s="11"/>
      <c r="P34" s="3"/>
      <c r="S34" s="31"/>
      <c r="T34"/>
      <c r="U34"/>
      <c r="V34"/>
      <c r="W34"/>
    </row>
    <row r="35" spans="1:23" ht="15" customHeight="1">
      <c r="A35" s="44" t="s">
        <v>19</v>
      </c>
      <c r="B35" s="40">
        <f t="shared" si="1"/>
        <v>7</v>
      </c>
      <c r="C35" s="40">
        <f t="shared" si="5"/>
        <v>3</v>
      </c>
      <c r="D35" s="40">
        <f t="shared" si="2"/>
        <v>4</v>
      </c>
      <c r="E35" s="40">
        <v>1</v>
      </c>
      <c r="F35" s="43">
        <v>2</v>
      </c>
      <c r="G35" s="40">
        <v>2</v>
      </c>
      <c r="H35" s="43">
        <v>2</v>
      </c>
      <c r="I35" s="15">
        <v>0</v>
      </c>
      <c r="J35" s="15">
        <v>0</v>
      </c>
      <c r="K35" s="15">
        <v>0</v>
      </c>
      <c r="L35" s="11">
        <v>0</v>
      </c>
      <c r="M35" s="11">
        <v>0</v>
      </c>
      <c r="N35" s="11">
        <v>0</v>
      </c>
      <c r="O35" s="12"/>
      <c r="P35" s="3"/>
      <c r="S35" s="31"/>
      <c r="T35"/>
      <c r="U35"/>
      <c r="V35"/>
      <c r="W35"/>
    </row>
    <row r="36" spans="1:23" ht="15" customHeight="1">
      <c r="A36" s="45" t="s">
        <v>20</v>
      </c>
      <c r="B36" s="39">
        <f t="shared" si="1"/>
        <v>7</v>
      </c>
      <c r="C36" s="39">
        <f t="shared" si="5"/>
        <v>5</v>
      </c>
      <c r="D36" s="39">
        <f t="shared" si="2"/>
        <v>2</v>
      </c>
      <c r="E36" s="39">
        <v>1</v>
      </c>
      <c r="F36" s="42">
        <v>2</v>
      </c>
      <c r="G36" s="39">
        <v>4</v>
      </c>
      <c r="H36" s="3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1"/>
      <c r="P36" s="3"/>
      <c r="S36"/>
      <c r="T36"/>
      <c r="U36"/>
      <c r="V36"/>
      <c r="W36"/>
    </row>
    <row r="37" spans="1:23" ht="15" customHeight="1">
      <c r="A37" s="44" t="s">
        <v>18</v>
      </c>
      <c r="B37" s="40">
        <f t="shared" si="1"/>
        <v>10</v>
      </c>
      <c r="C37" s="40">
        <f t="shared" si="5"/>
        <v>7</v>
      </c>
      <c r="D37" s="40">
        <f t="shared" si="2"/>
        <v>3</v>
      </c>
      <c r="E37" s="15">
        <v>5</v>
      </c>
      <c r="F37" s="40">
        <v>1</v>
      </c>
      <c r="G37" s="40">
        <v>2</v>
      </c>
      <c r="H37" s="40">
        <v>2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/>
      <c r="S37"/>
      <c r="T37"/>
      <c r="U37"/>
      <c r="V37"/>
      <c r="W37"/>
    </row>
    <row r="38" spans="1:23">
      <c r="A38" s="13" t="s">
        <v>35</v>
      </c>
      <c r="B38" s="38"/>
      <c r="S38"/>
      <c r="T38"/>
      <c r="U38"/>
      <c r="V38"/>
      <c r="W38"/>
    </row>
    <row r="39" spans="1:23">
      <c r="A39" s="17" t="s">
        <v>21</v>
      </c>
      <c r="B39" s="38"/>
      <c r="F39" s="11"/>
      <c r="J39" s="2"/>
    </row>
    <row r="42" spans="1:23">
      <c r="Q42" s="3"/>
    </row>
    <row r="43" spans="1:23">
      <c r="K43" s="1"/>
      <c r="L43" s="3"/>
    </row>
    <row r="44" spans="1:23">
      <c r="I44" s="1"/>
      <c r="J44" s="3"/>
      <c r="K44" s="3"/>
      <c r="L44" s="3"/>
    </row>
    <row r="45" spans="1:23">
      <c r="I45" s="3"/>
      <c r="J45" s="3"/>
    </row>
    <row r="46" spans="1:23">
      <c r="I46" s="3"/>
    </row>
    <row r="47" spans="1:23">
      <c r="E47" s="1"/>
      <c r="F47" s="3"/>
    </row>
    <row r="48" spans="1:23">
      <c r="E48" s="3"/>
      <c r="F48" s="3"/>
    </row>
    <row r="49" spans="2:5">
      <c r="C49" s="1"/>
      <c r="E49" s="3"/>
    </row>
    <row r="50" spans="2:5">
      <c r="B50" s="3"/>
      <c r="C50" s="3"/>
    </row>
    <row r="51" spans="2:5">
      <c r="B51" s="3"/>
      <c r="C51" s="3"/>
    </row>
  </sheetData>
  <mergeCells count="6">
    <mergeCell ref="M3:N3"/>
    <mergeCell ref="B3:D3"/>
    <mergeCell ref="E3:F3"/>
    <mergeCell ref="G3:H3"/>
    <mergeCell ref="I3:J3"/>
    <mergeCell ref="K3:L3"/>
  </mergeCells>
  <pageMargins left="0.39370078740157477" right="0.39370078740157477" top="0.59055118110236215" bottom="0.59055118110236215" header="0" footer="0"/>
  <pageSetup paperSize="9" scale="7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E26:N26" formulaRange="1"/>
    <ignoredError sqref="C7: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pageSetUpPr fitToPage="1"/>
  </sheetPr>
  <dimension ref="A1:D10"/>
  <sheetViews>
    <sheetView workbookViewId="0"/>
  </sheetViews>
  <sheetFormatPr baseColWidth="10" defaultColWidth="11.42578125" defaultRowHeight="12.75"/>
  <cols>
    <col min="1" max="1" width="29.5703125" style="3" customWidth="1"/>
    <col min="2" max="4" width="10.42578125" style="3" customWidth="1"/>
    <col min="5" max="16384" width="11.42578125" style="3"/>
  </cols>
  <sheetData>
    <row r="1" spans="1:4" ht="15.75" customHeight="1">
      <c r="A1" s="4" t="s">
        <v>39</v>
      </c>
      <c r="B1" s="5"/>
    </row>
    <row r="2" spans="1:4">
      <c r="A2" s="25"/>
      <c r="B2" s="25"/>
    </row>
    <row r="3" spans="1:4" ht="18.75" customHeight="1">
      <c r="A3" s="29"/>
      <c r="B3" s="29" t="s">
        <v>6</v>
      </c>
      <c r="C3" s="24" t="s">
        <v>17</v>
      </c>
      <c r="D3" s="24" t="s">
        <v>8</v>
      </c>
    </row>
    <row r="4" spans="1:4" customFormat="1" ht="15" customHeight="1">
      <c r="A4" s="26" t="s">
        <v>6</v>
      </c>
      <c r="B4" s="51">
        <f>C4+D4</f>
        <v>165</v>
      </c>
      <c r="C4" s="26">
        <f>SUM(C5:C7)</f>
        <v>39</v>
      </c>
      <c r="D4" s="51">
        <f>SUM(D5:D7)</f>
        <v>126</v>
      </c>
    </row>
    <row r="5" spans="1:4" customFormat="1" ht="15" customHeight="1">
      <c r="A5" s="27" t="s">
        <v>23</v>
      </c>
      <c r="B5" s="28">
        <v>4</v>
      </c>
      <c r="C5" s="28">
        <v>2</v>
      </c>
      <c r="D5" s="30">
        <v>2</v>
      </c>
    </row>
    <row r="6" spans="1:4" customFormat="1" ht="15" customHeight="1">
      <c r="A6" s="14" t="s">
        <v>22</v>
      </c>
      <c r="B6" s="23">
        <v>125</v>
      </c>
      <c r="C6" s="23">
        <v>24</v>
      </c>
      <c r="D6" s="20">
        <v>101</v>
      </c>
    </row>
    <row r="7" spans="1:4" customFormat="1" ht="15" customHeight="1">
      <c r="A7" s="27" t="s">
        <v>36</v>
      </c>
      <c r="B7" s="28">
        <v>36</v>
      </c>
      <c r="C7" s="28">
        <v>13</v>
      </c>
      <c r="D7" s="30">
        <v>23</v>
      </c>
    </row>
    <row r="8" spans="1:4" customFormat="1">
      <c r="A8" s="17" t="s">
        <v>24</v>
      </c>
      <c r="B8" s="17"/>
    </row>
    <row r="10" spans="1:4">
      <c r="A10" s="6"/>
      <c r="B10" s="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0</vt:lpstr>
      <vt:lpstr>1</vt:lpstr>
      <vt:lpstr>1 graf1</vt:lpstr>
      <vt:lpstr>2</vt:lpstr>
      <vt:lpstr>3</vt:lpstr>
      <vt:lpstr>4</vt:lpstr>
      <vt:lpstr>'1'!Área_de_impresión</vt:lpstr>
      <vt:lpstr>'1 graf1'!Área_de_impresión</vt:lpstr>
      <vt:lpstr>'2'!Área_de_impresión</vt:lpstr>
      <vt:lpstr>'3'!Área_de_impresión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2024-11-18T10:57:50Z</dcterms:modified>
</cp:coreProperties>
</file>