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<sst xmlns="http://schemas.openxmlformats.org/spreadsheetml/2006/main" count="137" uniqueCount="89">
  <si>
    <t xml:space="preserve">Procedure</t>
  </si>
  <si>
    <t xml:space="preserve">BQN</t>
  </si>
  <si>
    <t xml:space="preserve">ANU</t>
  </si>
  <si>
    <t xml:space="preserve">AUA</t>
  </si>
  <si>
    <t xml:space="preserve">BDA</t>
  </si>
  <si>
    <t xml:space="preserve">BGI</t>
  </si>
  <si>
    <t xml:space="preserve">CMW</t>
  </si>
  <si>
    <t xml:space="preserve">CUR</t>
  </si>
  <si>
    <t xml:space="preserve">GCM</t>
  </si>
  <si>
    <t xml:space="preserve">GND</t>
  </si>
  <si>
    <t xml:space="preserve">HAV</t>
  </si>
  <si>
    <t xml:space="preserve">HOG</t>
  </si>
  <si>
    <t xml:space="preserve">KIN</t>
  </si>
  <si>
    <t xml:space="preserve">LRM</t>
  </si>
  <si>
    <t xml:space="preserve">MBJ</t>
  </si>
  <si>
    <t xml:space="preserve">NAS</t>
  </si>
  <si>
    <t xml:space="preserve">PSE</t>
  </si>
  <si>
    <t xml:space="preserve">PAP</t>
  </si>
  <si>
    <t xml:space="preserve">POS</t>
  </si>
  <si>
    <t xml:space="preserve">PLS</t>
  </si>
  <si>
    <t xml:space="preserve">POP</t>
  </si>
  <si>
    <t xml:space="preserve">PUJ</t>
  </si>
  <si>
    <t xml:space="preserve">STX</t>
  </si>
  <si>
    <t xml:space="preserve">UVF</t>
  </si>
  <si>
    <t xml:space="preserve">SXM</t>
  </si>
  <si>
    <t xml:space="preserve">STT</t>
  </si>
  <si>
    <t xml:space="preserve">SJU</t>
  </si>
  <si>
    <t xml:space="preserve">SNU</t>
  </si>
  <si>
    <t xml:space="preserve">STI</t>
  </si>
  <si>
    <t xml:space="preserve">SDQ</t>
  </si>
  <si>
    <t xml:space="preserve">BOG</t>
  </si>
  <si>
    <t xml:space="preserve">CTG</t>
  </si>
  <si>
    <t xml:space="preserve">LIM</t>
  </si>
  <si>
    <t xml:space="preserve">MDE</t>
  </si>
  <si>
    <t xml:space="preserve">UIO</t>
  </si>
  <si>
    <t xml:space="preserve">CUN</t>
  </si>
  <si>
    <t xml:space="preserve">LIR</t>
  </si>
  <si>
    <t xml:space="preserve">MEX</t>
  </si>
  <si>
    <t xml:space="preserve">SJO</t>
  </si>
  <si>
    <t xml:space="preserve">JFK</t>
  </si>
  <si>
    <t xml:space="preserve">BOS</t>
  </si>
  <si>
    <t xml:space="preserve">YTZ</t>
  </si>
  <si>
    <t xml:space="preserve">YVR</t>
  </si>
  <si>
    <t xml:space="preserve">YUL</t>
  </si>
  <si>
    <t xml:space="preserve">YOW</t>
  </si>
  <si>
    <t xml:space="preserve">YEG</t>
  </si>
  <si>
    <t xml:space="preserve">YHZ</t>
  </si>
  <si>
    <t xml:space="preserve">YYJ</t>
  </si>
  <si>
    <t xml:space="preserve">YLW</t>
  </si>
  <si>
    <t xml:space="preserve">GIG</t>
  </si>
  <si>
    <t xml:space="preserve">GRU</t>
  </si>
  <si>
    <t xml:space="preserve">EZE</t>
  </si>
  <si>
    <t xml:space="preserve">Heart Bypass</t>
  </si>
  <si>
    <t xml:space="preserve">Angioplasty</t>
  </si>
  <si>
    <t xml:space="preserve">Heart Valve Replacement</t>
  </si>
  <si>
    <t xml:space="preserve">Hip Replacement</t>
  </si>
  <si>
    <t xml:space="preserve">Hip Resurfacing</t>
  </si>
  <si>
    <t xml:space="preserve">Knee Replacement</t>
  </si>
  <si>
    <t xml:space="preserve">Spinal Fusion</t>
  </si>
  <si>
    <t xml:space="preserve">Dental Implant</t>
  </si>
  <si>
    <t xml:space="preserve">Lap Band</t>
  </si>
  <si>
    <t xml:space="preserve">Gastric Sleeve</t>
  </si>
  <si>
    <t xml:space="preserve">Gastric Bypass</t>
  </si>
  <si>
    <t xml:space="preserve">Hysterectomy</t>
  </si>
  <si>
    <t xml:space="preserve">Breast Implants</t>
  </si>
  <si>
    <t xml:space="preserve">Rhinoplasty</t>
  </si>
  <si>
    <t xml:space="preserve">Face Lift</t>
  </si>
  <si>
    <t xml:space="preserve">Liposuction</t>
  </si>
  <si>
    <t xml:space="preserve">Tummy Tuck</t>
  </si>
  <si>
    <t xml:space="preserve">Lasik</t>
  </si>
  <si>
    <t xml:space="preserve">Cornea(per eye)</t>
  </si>
  <si>
    <t xml:space="preserve">N/A</t>
  </si>
  <si>
    <t xml:space="preserve">Cataract (per eye)</t>
  </si>
  <si>
    <t xml:space="preserve">IVF Treatment</t>
  </si>
  <si>
    <t xml:space="preserve">Total Health Spending</t>
  </si>
  <si>
    <t xml:space="preserve">Carribean</t>
  </si>
  <si>
    <t xml:space="preserve">USA</t>
  </si>
  <si>
    <t xml:space="preserve">Canada</t>
  </si>
  <si>
    <t xml:space="preserve">Costa Rica</t>
  </si>
  <si>
    <t xml:space="preserve">Colombia</t>
  </si>
  <si>
    <t xml:space="preserve">Mexico</t>
  </si>
  <si>
    <t xml:space="preserve">South America</t>
  </si>
  <si>
    <t xml:space="preserve">Central America</t>
  </si>
  <si>
    <t xml:space="preserve">Canada Flight Data</t>
  </si>
  <si>
    <t xml:space="preserve">South America Flight Data</t>
  </si>
  <si>
    <t xml:space="preserve">From</t>
  </si>
  <si>
    <t xml:space="preserve">to</t>
  </si>
  <si>
    <t xml:space="preserve">Price (roundtrip)</t>
  </si>
  <si>
    <t xml:space="preserve">YYZ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</si>
</sst>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\$#,##0_);[RED]&quot;($&quot;#,##0\)"/>
    <numFmt numFmtId="167" formatCode="\$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BF9000"/>
        <bgColor rgb="FF808000"/>
      </patternFill>
    </fill>
    <fill>
      <patternFill patternType="solid">
        <fgColor rgb="FFC55A11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C4FFFF"/>
        <bgColor rgb="FFCCFFFF"/>
      </patternFill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7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4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0" width="10.45"/>
    <col collapsed="false" customWidth="false" hidden="false" outlineLevel="0" max="6" min="6" style="0" width="11.45"/>
    <col collapsed="false" customWidth="true" hidden="false" outlineLevel="0" max="7" min="7" style="0" width="10.54"/>
    <col collapsed="false" customWidth="true" hidden="false" outlineLevel="0" max="13" min="8" style="0" width="10.45"/>
    <col collapsed="false" customWidth="true" hidden="false" outlineLevel="0" max="14" min="14" style="0" width="9.45"/>
    <col collapsed="false" customWidth="true" hidden="false" outlineLevel="0" max="15" min="15" style="0" width="10.45"/>
    <col collapsed="false" customWidth="false" hidden="false" outlineLevel="0" max="16" min="16" style="0" width="11.45"/>
    <col collapsed="false" customWidth="true" hidden="false" outlineLevel="0" max="17" min="17" style="0" width="9.45"/>
    <col collapsed="false" customWidth="true" hidden="false" outlineLevel="0" max="20" min="18" style="0" width="10.45"/>
    <col collapsed="false" customWidth="true" hidden="false" outlineLevel="0" max="22" min="21" style="0" width="9.45"/>
    <col collapsed="false" customWidth="true" hidden="false" outlineLevel="0" max="30" min="23" style="0" width="10.45"/>
    <col collapsed="false" customWidth="true" hidden="false" outlineLevel="0" max="32" min="31" style="0" width="8.53"/>
    <col collapsed="false" customWidth="true" hidden="false" outlineLevel="0" max="33" min="33" style="0" width="10.45"/>
    <col collapsed="false" customWidth="true" hidden="false" outlineLevel="0" max="34" min="34" style="0" width="8.53"/>
    <col collapsed="false" customWidth="true" hidden="false" outlineLevel="0" max="35" min="35" style="0" width="10.45"/>
    <col collapsed="false" customWidth="true" hidden="false" outlineLevel="0" max="41" min="36" style="0" width="8.53"/>
    <col collapsed="false" customWidth="false" hidden="false" outlineLevel="0" max="49" min="42" style="0" width="11.45"/>
    <col collapsed="false" customWidth="true" hidden="false" outlineLevel="0" max="52" min="50" style="0" width="10.45"/>
    <col collapsed="false" customWidth="true" hidden="false" outlineLevel="0" max="1025" min="5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3" t="s">
        <v>49</v>
      </c>
      <c r="AY1" s="3" t="s">
        <v>50</v>
      </c>
      <c r="AZ1" s="3" t="s">
        <v>51</v>
      </c>
    </row>
    <row r="2" customFormat="false" ht="13.8" hidden="false" customHeight="false" outlineLevel="0" collapsed="false">
      <c r="A2" s="7" t="s">
        <v>52</v>
      </c>
      <c r="B2" s="8" t="n">
        <f aca="false">0.702*R2</f>
        <v>21292.7109157312</v>
      </c>
      <c r="C2" s="8" t="n">
        <f aca="false">3.03818*E2</f>
        <v>53369.4801322242</v>
      </c>
      <c r="D2" s="8" t="n">
        <f aca="false">T2*1</f>
        <v>17566.26669</v>
      </c>
      <c r="E2" s="8" t="n">
        <f aca="false">D2*1</f>
        <v>17566.26669</v>
      </c>
      <c r="F2" s="8" t="n">
        <f aca="false">3.79*E2</f>
        <v>66576.1507551</v>
      </c>
      <c r="G2" s="8" t="n">
        <f aca="false">1*K2</f>
        <v>22644</v>
      </c>
      <c r="H2" s="8" t="n">
        <f aca="false">E2*1</f>
        <v>17566.26669</v>
      </c>
      <c r="I2" s="8" t="n">
        <f aca="false">0.8181*H2</f>
        <v>14370.962779089</v>
      </c>
      <c r="J2" s="8" t="n">
        <f aca="false">0.55*G2</f>
        <v>12454.2</v>
      </c>
      <c r="K2" s="8" t="n">
        <f aca="false">1.53*AH2</f>
        <v>22644</v>
      </c>
      <c r="L2" s="8" t="n">
        <f aca="false">1*K2</f>
        <v>22644</v>
      </c>
      <c r="M2" s="8" t="n">
        <f aca="false">0.709*L2</f>
        <v>16054.596</v>
      </c>
      <c r="N2" s="8" t="n">
        <f aca="false">1*U2</f>
        <v>17566.26669</v>
      </c>
      <c r="O2" s="8" t="n">
        <f aca="false">1*M2</f>
        <v>16054.596</v>
      </c>
      <c r="P2" s="8" t="n">
        <f aca="false">0.831*AM2</f>
        <v>22437</v>
      </c>
      <c r="Q2" s="8" t="n">
        <f aca="false">0.502*R2</f>
        <v>15226.41150954</v>
      </c>
      <c r="R2" s="8" t="n">
        <f aca="false">1.72669*U2</f>
        <v>30331.4970309561</v>
      </c>
      <c r="S2" s="8" t="n">
        <f aca="false">1.3558*V2</f>
        <v>23816.344378302</v>
      </c>
      <c r="T2" s="8" t="n">
        <f aca="false">1*W2</f>
        <v>17566.26669</v>
      </c>
      <c r="U2" s="8" t="n">
        <f aca="false">1*V2</f>
        <v>17566.26669</v>
      </c>
      <c r="V2" s="8" t="n">
        <f aca="false">1*AC2</f>
        <v>17566.26669</v>
      </c>
      <c r="W2" s="8" t="n">
        <f aca="false">0.903*Y2</f>
        <v>17566.26669</v>
      </c>
      <c r="X2" s="8" t="n">
        <f aca="false">0.72049*AK2</f>
        <v>19453.23</v>
      </c>
      <c r="Y2" s="8" t="n">
        <f aca="false">0.72049*AK2</f>
        <v>19453.23</v>
      </c>
      <c r="Z2" s="8" t="n">
        <f aca="false">0.72049*AK2</f>
        <v>19453.23</v>
      </c>
      <c r="AA2" s="8" t="n">
        <f aca="false">AK2*0.40803</f>
        <v>11016.81</v>
      </c>
      <c r="AB2" s="8" t="n">
        <f aca="false">AF2*1.5357</f>
        <v>22728.36</v>
      </c>
      <c r="AC2" s="8" t="n">
        <f aca="false">1*W2</f>
        <v>17566.26669</v>
      </c>
      <c r="AD2" s="8" t="n">
        <f aca="false">1*AC2</f>
        <v>17566.26669</v>
      </c>
      <c r="AE2" s="9" t="n">
        <v>14800</v>
      </c>
      <c r="AF2" s="9" t="n">
        <v>14800</v>
      </c>
      <c r="AG2" s="8" t="n">
        <f aca="false">AH2*0.760033</f>
        <v>11248.4884</v>
      </c>
      <c r="AH2" s="9" t="n">
        <v>14800</v>
      </c>
      <c r="AI2" s="8" t="n">
        <f aca="false">1.272*AH2</f>
        <v>18825.6</v>
      </c>
      <c r="AJ2" s="9" t="n">
        <v>27000</v>
      </c>
      <c r="AK2" s="9" t="n">
        <v>27000</v>
      </c>
      <c r="AL2" s="9" t="n">
        <v>27000</v>
      </c>
      <c r="AM2" s="9" t="n">
        <v>27000</v>
      </c>
      <c r="AN2" s="9" t="n">
        <v>123000</v>
      </c>
      <c r="AO2" s="9" t="n">
        <v>123000</v>
      </c>
      <c r="AP2" s="8" t="n">
        <f aca="false">0.6096*AN2</f>
        <v>74980.8</v>
      </c>
      <c r="AQ2" s="8" t="n">
        <f aca="false">1*AP2</f>
        <v>74980.8</v>
      </c>
      <c r="AR2" s="8" t="n">
        <f aca="false">1*AQ2</f>
        <v>74980.8</v>
      </c>
      <c r="AS2" s="8" t="n">
        <f aca="false">1*AQ2</f>
        <v>74980.8</v>
      </c>
      <c r="AT2" s="8" t="n">
        <f aca="false">1*AP2</f>
        <v>74980.8</v>
      </c>
      <c r="AU2" s="8" t="n">
        <f aca="false">1*AT2</f>
        <v>74980.8</v>
      </c>
      <c r="AV2" s="8" t="n">
        <f aca="false">1*AU2</f>
        <v>74980.8</v>
      </c>
      <c r="AW2" s="8" t="n">
        <f aca="false">1*AV2</f>
        <v>74980.8</v>
      </c>
      <c r="AX2" s="8" t="n">
        <f aca="false">0.79*AW2</f>
        <v>59234.832</v>
      </c>
      <c r="AY2" s="8" t="n">
        <f aca="false">1*AX2</f>
        <v>59234.832</v>
      </c>
      <c r="AZ2" s="8" t="n">
        <f aca="false">0.575*AY2</f>
        <v>34060.0284</v>
      </c>
    </row>
    <row r="3" customFormat="false" ht="13.8" hidden="false" customHeight="false" outlineLevel="0" collapsed="false">
      <c r="A3" s="7" t="s">
        <v>53</v>
      </c>
      <c r="B3" s="8" t="n">
        <f aca="false">0.702*R3</f>
        <v>1796.10710665049</v>
      </c>
      <c r="C3" s="8" t="n">
        <f aca="false">3.03818*E3</f>
        <v>4501.88343434044</v>
      </c>
      <c r="D3" s="8" t="n">
        <f aca="false">T3*1</f>
        <v>1481.76982086</v>
      </c>
      <c r="E3" s="8" t="n">
        <f aca="false">D3*1</f>
        <v>1481.76982086</v>
      </c>
      <c r="F3" s="8" t="n">
        <f aca="false">3.79*E3</f>
        <v>5615.9076210594</v>
      </c>
      <c r="G3" s="8" t="n">
        <f aca="false">1*K3</f>
        <v>10863</v>
      </c>
      <c r="H3" s="8" t="n">
        <f aca="false">E3*1</f>
        <v>1481.76982086</v>
      </c>
      <c r="I3" s="8" t="n">
        <f aca="false">0.8181*H3</f>
        <v>1212.23589044557</v>
      </c>
      <c r="J3" s="8" t="n">
        <f aca="false">0.55*G3</f>
        <v>5974.65</v>
      </c>
      <c r="K3" s="8" t="n">
        <f aca="false">1.53*AH3</f>
        <v>10863</v>
      </c>
      <c r="L3" s="8" t="n">
        <f aca="false">1*K3</f>
        <v>10863</v>
      </c>
      <c r="M3" s="8" t="n">
        <f aca="false">0.709*L3</f>
        <v>7701.867</v>
      </c>
      <c r="N3" s="8" t="n">
        <f aca="false">1*U3</f>
        <v>1481.76982086</v>
      </c>
      <c r="O3" s="8" t="n">
        <f aca="false">1*M3</f>
        <v>7701.867</v>
      </c>
      <c r="P3" s="8" t="n">
        <f aca="false">0.831*AM3</f>
        <v>11467.8</v>
      </c>
      <c r="Q3" s="8" t="n">
        <f aca="false">0.502*R3</f>
        <v>1284.39568025434</v>
      </c>
      <c r="R3" s="8" t="n">
        <f aca="false">1.72669*U3</f>
        <v>2558.55713198075</v>
      </c>
      <c r="S3" s="8" t="n">
        <f aca="false">1.3558*V3</f>
        <v>2008.98352312199</v>
      </c>
      <c r="T3" s="8" t="n">
        <f aca="false">1*W3</f>
        <v>1481.76982086</v>
      </c>
      <c r="U3" s="8" t="n">
        <f aca="false">1*V3</f>
        <v>1481.76982086</v>
      </c>
      <c r="V3" s="8" t="n">
        <f aca="false">1*AC3</f>
        <v>1481.76982086</v>
      </c>
      <c r="W3" s="8" t="n">
        <f aca="false">0.14903*Y3</f>
        <v>1481.76982086</v>
      </c>
      <c r="X3" s="8" t="n">
        <f aca="false">0.72049*AK3</f>
        <v>9942.762</v>
      </c>
      <c r="Y3" s="8" t="n">
        <f aca="false">0.72049*AK3</f>
        <v>9942.762</v>
      </c>
      <c r="Z3" s="8" t="n">
        <f aca="false">0.72049*AK3</f>
        <v>9942.762</v>
      </c>
      <c r="AA3" s="8" t="n">
        <f aca="false">AK3*0.40803</f>
        <v>5630.814</v>
      </c>
      <c r="AB3" s="8" t="n">
        <f aca="false">AF3*1.5357</f>
        <v>10903.47</v>
      </c>
      <c r="AC3" s="8" t="n">
        <f aca="false">1*W3</f>
        <v>1481.76982086</v>
      </c>
      <c r="AD3" s="8" t="n">
        <f aca="false">1*AC3</f>
        <v>1481.76982086</v>
      </c>
      <c r="AE3" s="9" t="n">
        <v>7100</v>
      </c>
      <c r="AF3" s="9" t="n">
        <v>7100</v>
      </c>
      <c r="AG3" s="8" t="n">
        <f aca="false">AH3*0.760033</f>
        <v>5396.2343</v>
      </c>
      <c r="AH3" s="9" t="n">
        <v>7100</v>
      </c>
      <c r="AI3" s="8" t="n">
        <f aca="false">1.272*AH3</f>
        <v>9031.2</v>
      </c>
      <c r="AJ3" s="9" t="n">
        <v>10400</v>
      </c>
      <c r="AK3" s="9" t="n">
        <v>13800</v>
      </c>
      <c r="AL3" s="9" t="n">
        <v>10400</v>
      </c>
      <c r="AM3" s="9" t="n">
        <v>13800</v>
      </c>
      <c r="AN3" s="9" t="n">
        <v>28200</v>
      </c>
      <c r="AO3" s="9" t="n">
        <v>28200</v>
      </c>
      <c r="AP3" s="8" t="n">
        <f aca="false">0.6096*AN3</f>
        <v>17190.72</v>
      </c>
      <c r="AQ3" s="8" t="n">
        <f aca="false">1*AP3</f>
        <v>17190.72</v>
      </c>
      <c r="AR3" s="8" t="n">
        <f aca="false">1*AQ3</f>
        <v>17190.72</v>
      </c>
      <c r="AS3" s="8" t="n">
        <f aca="false">1*AQ3</f>
        <v>17190.72</v>
      </c>
      <c r="AT3" s="8" t="n">
        <f aca="false">1*AP3</f>
        <v>17190.72</v>
      </c>
      <c r="AU3" s="8" t="n">
        <f aca="false">1*AT3</f>
        <v>17190.72</v>
      </c>
      <c r="AV3" s="8" t="n">
        <f aca="false">1*AU3</f>
        <v>17190.72</v>
      </c>
      <c r="AW3" s="8" t="n">
        <f aca="false">1*AV3</f>
        <v>17190.72</v>
      </c>
      <c r="AX3" s="8" t="n">
        <f aca="false">0.79*AW3</f>
        <v>13580.6688</v>
      </c>
      <c r="AY3" s="8" t="n">
        <f aca="false">1*AX3</f>
        <v>13580.6688</v>
      </c>
      <c r="AZ3" s="8" t="n">
        <f aca="false">0.575*AY3</f>
        <v>7808.88456</v>
      </c>
    </row>
    <row r="4" customFormat="false" ht="13.8" hidden="false" customHeight="false" outlineLevel="0" collapsed="false">
      <c r="A4" s="7" t="s">
        <v>54</v>
      </c>
      <c r="B4" s="8" t="n">
        <f aca="false">0.702*R4</f>
        <v>3904.5806666315</v>
      </c>
      <c r="C4" s="8" t="n">
        <f aca="false">3.03818*E4</f>
        <v>9786.70311813138</v>
      </c>
      <c r="D4" s="8" t="n">
        <f aca="false">T4*1</f>
        <v>3221.238741</v>
      </c>
      <c r="E4" s="8" t="n">
        <f aca="false">D4*1</f>
        <v>3221.238741</v>
      </c>
      <c r="F4" s="8" t="n">
        <f aca="false">3.79*E4</f>
        <v>12208.49482839</v>
      </c>
      <c r="G4" s="8" t="n">
        <f aca="false">1*K4</f>
        <v>15988.5</v>
      </c>
      <c r="H4" s="8" t="n">
        <f aca="false">E4*1</f>
        <v>3221.238741</v>
      </c>
      <c r="I4" s="8" t="n">
        <f aca="false">0.8181*H4</f>
        <v>2635.2954140121</v>
      </c>
      <c r="J4" s="8" t="n">
        <f aca="false">0.55*G4</f>
        <v>8793.675</v>
      </c>
      <c r="K4" s="8" t="n">
        <f aca="false">1.53*AH4</f>
        <v>15988.5</v>
      </c>
      <c r="L4" s="8" t="n">
        <f aca="false">1*K4</f>
        <v>15988.5</v>
      </c>
      <c r="M4" s="8" t="n">
        <f aca="false">0.709*L4</f>
        <v>11335.8465</v>
      </c>
      <c r="N4" s="8" t="n">
        <f aca="false">1*U4</f>
        <v>3221.238741</v>
      </c>
      <c r="O4" s="8" t="n">
        <f aca="false">1*M4</f>
        <v>11335.8465</v>
      </c>
      <c r="P4" s="8" t="n">
        <f aca="false">0.831*AM4</f>
        <v>24930</v>
      </c>
      <c r="Q4" s="8" t="n">
        <f aca="false">0.502*R4</f>
        <v>2792.16452229204</v>
      </c>
      <c r="R4" s="8" t="n">
        <f aca="false">1.72669*U4</f>
        <v>5562.08072169729</v>
      </c>
      <c r="S4" s="8" t="n">
        <f aca="false">1.3558*V4</f>
        <v>4367.3554850478</v>
      </c>
      <c r="T4" s="8" t="n">
        <f aca="false">1*W4</f>
        <v>3221.238741</v>
      </c>
      <c r="U4" s="8" t="n">
        <f aca="false">1*V4</f>
        <v>3221.238741</v>
      </c>
      <c r="V4" s="8" t="n">
        <f aca="false">1*AC4</f>
        <v>3221.238741</v>
      </c>
      <c r="W4" s="8" t="n">
        <f aca="false">0.14903*Y4</f>
        <v>3221.238741</v>
      </c>
      <c r="X4" s="8" t="n">
        <f aca="false">0.72049*AK4</f>
        <v>21614.7</v>
      </c>
      <c r="Y4" s="8" t="n">
        <f aca="false">0.72049*AK4</f>
        <v>21614.7</v>
      </c>
      <c r="Z4" s="8" t="n">
        <f aca="false">0.72049*AK4</f>
        <v>21614.7</v>
      </c>
      <c r="AA4" s="8" t="n">
        <f aca="false">AK4*0.40803</f>
        <v>12240.9</v>
      </c>
      <c r="AB4" s="8" t="n">
        <f aca="false">AF4*1.5357</f>
        <v>16048.065</v>
      </c>
      <c r="AC4" s="8" t="n">
        <f aca="false">1*W4</f>
        <v>3221.238741</v>
      </c>
      <c r="AD4" s="8" t="n">
        <f aca="false">1*AC4</f>
        <v>3221.238741</v>
      </c>
      <c r="AE4" s="9" t="n">
        <v>10450</v>
      </c>
      <c r="AF4" s="9" t="n">
        <v>10450</v>
      </c>
      <c r="AG4" s="8" t="n">
        <f aca="false">AH4*0.760033</f>
        <v>7942.34485</v>
      </c>
      <c r="AH4" s="9" t="n">
        <v>10450</v>
      </c>
      <c r="AI4" s="8" t="n">
        <f aca="false">1.272*AH4</f>
        <v>13292.4</v>
      </c>
      <c r="AJ4" s="9" t="n">
        <v>28200</v>
      </c>
      <c r="AK4" s="9" t="n">
        <v>30000</v>
      </c>
      <c r="AL4" s="9" t="n">
        <v>28200</v>
      </c>
      <c r="AM4" s="9" t="n">
        <v>30000</v>
      </c>
      <c r="AN4" s="9" t="n">
        <v>170000</v>
      </c>
      <c r="AO4" s="9" t="n">
        <v>170000</v>
      </c>
      <c r="AP4" s="8" t="n">
        <f aca="false">0.6096*AN4</f>
        <v>103632</v>
      </c>
      <c r="AQ4" s="8" t="n">
        <f aca="false">1*AP4</f>
        <v>103632</v>
      </c>
      <c r="AR4" s="8" t="n">
        <f aca="false">1*AQ4</f>
        <v>103632</v>
      </c>
      <c r="AS4" s="8" t="n">
        <f aca="false">1*AQ4</f>
        <v>103632</v>
      </c>
      <c r="AT4" s="8" t="n">
        <f aca="false">1*AP4</f>
        <v>103632</v>
      </c>
      <c r="AU4" s="8" t="n">
        <f aca="false">1*AT4</f>
        <v>103632</v>
      </c>
      <c r="AV4" s="8" t="n">
        <f aca="false">1*AU4</f>
        <v>103632</v>
      </c>
      <c r="AW4" s="8" t="n">
        <f aca="false">1*AV4</f>
        <v>103632</v>
      </c>
      <c r="AX4" s="8" t="n">
        <f aca="false">0.79*AW4</f>
        <v>81869.28</v>
      </c>
      <c r="AY4" s="8" t="n">
        <f aca="false">1*AX4</f>
        <v>81869.28</v>
      </c>
      <c r="AZ4" s="8" t="n">
        <f aca="false">0.575*AY4</f>
        <v>47074.836</v>
      </c>
    </row>
    <row r="5" customFormat="false" ht="13.8" hidden="false" customHeight="false" outlineLevel="0" collapsed="false">
      <c r="A5" s="7" t="s">
        <v>55</v>
      </c>
      <c r="B5" s="8" t="n">
        <f aca="false">0.702*R5</f>
        <v>1770.07656887295</v>
      </c>
      <c r="C5" s="8" t="n">
        <f aca="false">3.03818*E5</f>
        <v>4436.63874688623</v>
      </c>
      <c r="D5" s="8" t="n">
        <f aca="false">T5*1</f>
        <v>1460.29489592</v>
      </c>
      <c r="E5" s="8" t="n">
        <f aca="false">D5*1</f>
        <v>1460.29489592</v>
      </c>
      <c r="F5" s="8" t="n">
        <f aca="false">3.79*E5</f>
        <v>5534.5176555368</v>
      </c>
      <c r="G5" s="8" t="n">
        <f aca="false">1*K5</f>
        <v>12852</v>
      </c>
      <c r="H5" s="8" t="n">
        <f aca="false">E5*1</f>
        <v>1460.29489592</v>
      </c>
      <c r="I5" s="8" t="n">
        <f aca="false">0.8181*H5</f>
        <v>1194.66725435215</v>
      </c>
      <c r="J5" s="8" t="n">
        <f aca="false">0.55*G5</f>
        <v>7068.6</v>
      </c>
      <c r="K5" s="8" t="n">
        <f aca="false">1.53*AH5</f>
        <v>12852</v>
      </c>
      <c r="L5" s="8" t="n">
        <f aca="false">1*K5</f>
        <v>12852</v>
      </c>
      <c r="M5" s="8" t="n">
        <f aca="false">0.709*L5</f>
        <v>9112.068</v>
      </c>
      <c r="N5" s="8" t="n">
        <f aca="false">1*U5</f>
        <v>1460.29489592</v>
      </c>
      <c r="O5" s="8" t="n">
        <f aca="false">1*M5</f>
        <v>9112.068</v>
      </c>
      <c r="P5" s="8" t="n">
        <f aca="false">0.831*AM5</f>
        <v>11301.6</v>
      </c>
      <c r="Q5" s="8" t="n">
        <f aca="false">0.502*R5</f>
        <v>1265.78125010572</v>
      </c>
      <c r="R5" s="8" t="n">
        <f aca="false">1.72669*U5</f>
        <v>2521.4765938361</v>
      </c>
      <c r="S5" s="8" t="n">
        <f aca="false">1.3558*V5</f>
        <v>1979.86781988834</v>
      </c>
      <c r="T5" s="8" t="n">
        <f aca="false">1*W5</f>
        <v>1460.29489592</v>
      </c>
      <c r="U5" s="8" t="n">
        <f aca="false">1*V5</f>
        <v>1460.29489592</v>
      </c>
      <c r="V5" s="8" t="n">
        <f aca="false">1*AC5</f>
        <v>1460.29489592</v>
      </c>
      <c r="W5" s="8" t="n">
        <f aca="false">0.14903*Y5</f>
        <v>1460.29489592</v>
      </c>
      <c r="X5" s="8" t="n">
        <f aca="false">0.72049*AK5</f>
        <v>9798.664</v>
      </c>
      <c r="Y5" s="8" t="n">
        <f aca="false">0.72049*AK5</f>
        <v>9798.664</v>
      </c>
      <c r="Z5" s="8" t="n">
        <f aca="false">0.72049*AK5</f>
        <v>9798.664</v>
      </c>
      <c r="AA5" s="8" t="n">
        <f aca="false">AK5*0.40803</f>
        <v>5549.208</v>
      </c>
      <c r="AB5" s="8" t="n">
        <f aca="false">AF5*1.5357</f>
        <v>12899.88</v>
      </c>
      <c r="AC5" s="8" t="n">
        <f aca="false">1*W5</f>
        <v>1460.29489592</v>
      </c>
      <c r="AD5" s="8" t="n">
        <f aca="false">1*AC5</f>
        <v>1460.29489592</v>
      </c>
      <c r="AE5" s="9" t="n">
        <v>8400</v>
      </c>
      <c r="AF5" s="9" t="n">
        <v>8400</v>
      </c>
      <c r="AG5" s="8" t="n">
        <f aca="false">AH5*0.760033</f>
        <v>6384.2772</v>
      </c>
      <c r="AH5" s="9" t="n">
        <v>8400</v>
      </c>
      <c r="AI5" s="8" t="n">
        <f aca="false">1.272*AH5</f>
        <v>10684.8</v>
      </c>
      <c r="AJ5" s="9" t="n">
        <v>13500</v>
      </c>
      <c r="AK5" s="9" t="n">
        <v>13600</v>
      </c>
      <c r="AL5" s="9" t="n">
        <v>13500</v>
      </c>
      <c r="AM5" s="9" t="n">
        <v>13600</v>
      </c>
      <c r="AN5" s="9" t="n">
        <v>40364</v>
      </c>
      <c r="AO5" s="9" t="n">
        <v>40364</v>
      </c>
      <c r="AP5" s="8" t="n">
        <f aca="false">0.6096*AN5</f>
        <v>24605.8944</v>
      </c>
      <c r="AQ5" s="8" t="n">
        <f aca="false">1*AP5</f>
        <v>24605.8944</v>
      </c>
      <c r="AR5" s="8" t="n">
        <f aca="false">1*AQ5</f>
        <v>24605.8944</v>
      </c>
      <c r="AS5" s="8" t="n">
        <f aca="false">1*AQ5</f>
        <v>24605.8944</v>
      </c>
      <c r="AT5" s="8" t="n">
        <f aca="false">1*AP5</f>
        <v>24605.8944</v>
      </c>
      <c r="AU5" s="8" t="n">
        <f aca="false">1*AT5</f>
        <v>24605.8944</v>
      </c>
      <c r="AV5" s="8" t="n">
        <f aca="false">1*AU5</f>
        <v>24605.8944</v>
      </c>
      <c r="AW5" s="8" t="n">
        <f aca="false">1*AV5</f>
        <v>24605.8944</v>
      </c>
      <c r="AX5" s="8" t="n">
        <f aca="false">0.79*AW5</f>
        <v>19438.656576</v>
      </c>
      <c r="AY5" s="8" t="n">
        <f aca="false">1*AX5</f>
        <v>19438.656576</v>
      </c>
      <c r="AZ5" s="8" t="n">
        <f aca="false">0.575*AY5</f>
        <v>11177.2275312</v>
      </c>
    </row>
    <row r="6" customFormat="false" ht="13.8" hidden="false" customHeight="false" outlineLevel="0" collapsed="false">
      <c r="A6" s="7" t="s">
        <v>56</v>
      </c>
      <c r="B6" s="8" t="n">
        <f aca="false">0.702*R6</f>
        <v>1718.01549331786</v>
      </c>
      <c r="C6" s="8" t="n">
        <f aca="false">3.03818*E6</f>
        <v>4306.14937197781</v>
      </c>
      <c r="D6" s="8" t="n">
        <f aca="false">T6*1</f>
        <v>1417.34504604</v>
      </c>
      <c r="E6" s="8" t="n">
        <f aca="false">D6*1</f>
        <v>1417.34504604</v>
      </c>
      <c r="F6" s="8" t="n">
        <f aca="false">3.79*E6</f>
        <v>5371.7377244916</v>
      </c>
      <c r="G6" s="8" t="n">
        <f aca="false">1*K6</f>
        <v>16065</v>
      </c>
      <c r="H6" s="8" t="n">
        <f aca="false">E6*1</f>
        <v>1417.34504604</v>
      </c>
      <c r="I6" s="8" t="n">
        <f aca="false">0.8181*H6</f>
        <v>1159.52998216532</v>
      </c>
      <c r="J6" s="8" t="n">
        <f aca="false">0.55*G6</f>
        <v>8835.75</v>
      </c>
      <c r="K6" s="8" t="n">
        <f aca="false">1.53*AH6</f>
        <v>16065</v>
      </c>
      <c r="L6" s="8" t="n">
        <f aca="false">1*K6</f>
        <v>16065</v>
      </c>
      <c r="M6" s="8" t="n">
        <f aca="false">0.709*L6</f>
        <v>11390.085</v>
      </c>
      <c r="N6" s="8" t="n">
        <f aca="false">1*U6</f>
        <v>1417.34504604</v>
      </c>
      <c r="O6" s="8" t="n">
        <f aca="false">1*M6</f>
        <v>11390.085</v>
      </c>
      <c r="P6" s="8" t="n">
        <f aca="false">0.831*AM6</f>
        <v>10969.2</v>
      </c>
      <c r="Q6" s="8" t="n">
        <f aca="false">0.502*R6</f>
        <v>1228.5523898085</v>
      </c>
      <c r="R6" s="8" t="n">
        <f aca="false">1.72669*U6</f>
        <v>2447.31551754681</v>
      </c>
      <c r="S6" s="8" t="n">
        <f aca="false">1.3558*V6</f>
        <v>1921.63641342103</v>
      </c>
      <c r="T6" s="8" t="n">
        <f aca="false">1*W6</f>
        <v>1417.34504604</v>
      </c>
      <c r="U6" s="8" t="n">
        <f aca="false">1*V6</f>
        <v>1417.34504604</v>
      </c>
      <c r="V6" s="8" t="n">
        <f aca="false">1*AC6</f>
        <v>1417.34504604</v>
      </c>
      <c r="W6" s="8" t="n">
        <f aca="false">0.14903*Y6</f>
        <v>1417.34504604</v>
      </c>
      <c r="X6" s="8" t="n">
        <f aca="false">0.72049*AK6</f>
        <v>9510.468</v>
      </c>
      <c r="Y6" s="8" t="n">
        <f aca="false">0.72049*AK6</f>
        <v>9510.468</v>
      </c>
      <c r="Z6" s="8" t="n">
        <f aca="false">0.72049*AK6</f>
        <v>9510.468</v>
      </c>
      <c r="AA6" s="8" t="n">
        <f aca="false">AK6*0.40803</f>
        <v>5385.996</v>
      </c>
      <c r="AB6" s="8" t="n">
        <f aca="false">AF6*1.5357</f>
        <v>16124.85</v>
      </c>
      <c r="AC6" s="8" t="n">
        <f aca="false">1*W6</f>
        <v>1417.34504604</v>
      </c>
      <c r="AD6" s="8" t="n">
        <f aca="false">1*AC6</f>
        <v>1417.34504604</v>
      </c>
      <c r="AE6" s="9" t="n">
        <v>10500</v>
      </c>
      <c r="AF6" s="9" t="n">
        <v>10500</v>
      </c>
      <c r="AG6" s="8" t="n">
        <f aca="false">AH6*0.760033</f>
        <v>7980.3465</v>
      </c>
      <c r="AH6" s="9" t="n">
        <v>10500</v>
      </c>
      <c r="AI6" s="8" t="n">
        <f aca="false">1.272*AH6</f>
        <v>13356</v>
      </c>
      <c r="AJ6" s="9" t="n">
        <v>12500</v>
      </c>
      <c r="AK6" s="9" t="n">
        <v>13200</v>
      </c>
      <c r="AL6" s="9" t="n">
        <v>12500</v>
      </c>
      <c r="AM6" s="9" t="n">
        <v>13200</v>
      </c>
      <c r="AN6" s="9" t="n">
        <v>28000</v>
      </c>
      <c r="AO6" s="9" t="n">
        <v>28000</v>
      </c>
      <c r="AP6" s="8" t="n">
        <f aca="false">0.6096*AN6</f>
        <v>17068.8</v>
      </c>
      <c r="AQ6" s="8" t="n">
        <f aca="false">1*AP6</f>
        <v>17068.8</v>
      </c>
      <c r="AR6" s="8" t="n">
        <f aca="false">1*AQ6</f>
        <v>17068.8</v>
      </c>
      <c r="AS6" s="8" t="n">
        <f aca="false">1*AQ6</f>
        <v>17068.8</v>
      </c>
      <c r="AT6" s="8" t="n">
        <f aca="false">1*AP6</f>
        <v>17068.8</v>
      </c>
      <c r="AU6" s="8" t="n">
        <f aca="false">1*AT6</f>
        <v>17068.8</v>
      </c>
      <c r="AV6" s="8" t="n">
        <f aca="false">1*AU6</f>
        <v>17068.8</v>
      </c>
      <c r="AW6" s="8" t="n">
        <f aca="false">1*AV6</f>
        <v>17068.8</v>
      </c>
      <c r="AX6" s="8" t="n">
        <f aca="false">0.79*AW6</f>
        <v>13484.352</v>
      </c>
      <c r="AY6" s="8" t="n">
        <f aca="false">1*AX6</f>
        <v>13484.352</v>
      </c>
      <c r="AZ6" s="8" t="n">
        <f aca="false">0.575*AY6</f>
        <v>7753.5024</v>
      </c>
    </row>
    <row r="7" customFormat="false" ht="13.8" hidden="false" customHeight="false" outlineLevel="0" collapsed="false">
      <c r="A7" s="7" t="s">
        <v>57</v>
      </c>
      <c r="B7" s="8" t="n">
        <f aca="false">0.702*R7</f>
        <v>1626.90861109646</v>
      </c>
      <c r="C7" s="8" t="n">
        <f aca="false">3.03818*E7</f>
        <v>4077.79296588808</v>
      </c>
      <c r="D7" s="8" t="n">
        <f aca="false">T7*1</f>
        <v>1342.18280875</v>
      </c>
      <c r="E7" s="8" t="n">
        <f aca="false">D7*1</f>
        <v>1342.18280875</v>
      </c>
      <c r="F7" s="8" t="n">
        <f aca="false">3.79*E7</f>
        <v>5086.8728451625</v>
      </c>
      <c r="G7" s="8" t="n">
        <f aca="false">1*K7</f>
        <v>11016</v>
      </c>
      <c r="H7" s="8" t="n">
        <f aca="false">E7*1</f>
        <v>1342.18280875</v>
      </c>
      <c r="I7" s="8" t="n">
        <f aca="false">0.8181*H7</f>
        <v>1098.03975583838</v>
      </c>
      <c r="J7" s="8" t="n">
        <f aca="false">0.55*G7</f>
        <v>6058.8</v>
      </c>
      <c r="K7" s="8" t="n">
        <f aca="false">1.53*AH7</f>
        <v>11016</v>
      </c>
      <c r="L7" s="8" t="n">
        <f aca="false">1*K7</f>
        <v>11016</v>
      </c>
      <c r="M7" s="8" t="n">
        <f aca="false">0.709*L7</f>
        <v>7810.344</v>
      </c>
      <c r="N7" s="8" t="n">
        <f aca="false">1*U7</f>
        <v>1342.18280875</v>
      </c>
      <c r="O7" s="8" t="n">
        <f aca="false">1*M7</f>
        <v>7810.344</v>
      </c>
      <c r="P7" s="8" t="n">
        <f aca="false">0.831*AM7</f>
        <v>10387.5</v>
      </c>
      <c r="Q7" s="8" t="n">
        <f aca="false">0.502*R7</f>
        <v>1163.40188428835</v>
      </c>
      <c r="R7" s="8" t="n">
        <f aca="false">1.72669*U7</f>
        <v>2317.53363404054</v>
      </c>
      <c r="S7" s="8" t="n">
        <f aca="false">1.3558*V7</f>
        <v>1819.73145210325</v>
      </c>
      <c r="T7" s="8" t="n">
        <f aca="false">1*W7</f>
        <v>1342.18280875</v>
      </c>
      <c r="U7" s="8" t="n">
        <f aca="false">1*V7</f>
        <v>1342.18280875</v>
      </c>
      <c r="V7" s="8" t="n">
        <f aca="false">1*AC7</f>
        <v>1342.18280875</v>
      </c>
      <c r="W7" s="8" t="n">
        <f aca="false">0.14903*Y7</f>
        <v>1342.18280875</v>
      </c>
      <c r="X7" s="8" t="n">
        <f aca="false">0.72049*AK7</f>
        <v>9006.125</v>
      </c>
      <c r="Y7" s="8" t="n">
        <f aca="false">0.72049*AK7</f>
        <v>9006.125</v>
      </c>
      <c r="Z7" s="8" t="n">
        <f aca="false">0.72049*AK7</f>
        <v>9006.125</v>
      </c>
      <c r="AA7" s="8" t="n">
        <f aca="false">AK7*0.40803</f>
        <v>5100.375</v>
      </c>
      <c r="AB7" s="8" t="n">
        <f aca="false">AF7*1.5357</f>
        <v>11057.04</v>
      </c>
      <c r="AC7" s="8" t="n">
        <f aca="false">1*W7</f>
        <v>1342.18280875</v>
      </c>
      <c r="AD7" s="8" t="n">
        <f aca="false">1*AC7</f>
        <v>1342.18280875</v>
      </c>
      <c r="AE7" s="9" t="n">
        <v>7200</v>
      </c>
      <c r="AF7" s="9" t="n">
        <v>7200</v>
      </c>
      <c r="AG7" s="8" t="n">
        <f aca="false">AH7*0.760033</f>
        <v>5472.2376</v>
      </c>
      <c r="AH7" s="9" t="n">
        <v>7200</v>
      </c>
      <c r="AI7" s="8" t="n">
        <f aca="false">1.272*AH7</f>
        <v>9158.4</v>
      </c>
      <c r="AJ7" s="9" t="n">
        <v>12900</v>
      </c>
      <c r="AK7" s="9" t="n">
        <v>12500</v>
      </c>
      <c r="AL7" s="9" t="n">
        <v>12900</v>
      </c>
      <c r="AM7" s="9" t="n">
        <v>12500</v>
      </c>
      <c r="AN7" s="9" t="n">
        <v>35000</v>
      </c>
      <c r="AO7" s="9" t="n">
        <v>35000</v>
      </c>
      <c r="AP7" s="8" t="n">
        <f aca="false">0.6096*AN7</f>
        <v>21336</v>
      </c>
      <c r="AQ7" s="8" t="n">
        <f aca="false">1*AP7</f>
        <v>21336</v>
      </c>
      <c r="AR7" s="8" t="n">
        <f aca="false">1*AQ7</f>
        <v>21336</v>
      </c>
      <c r="AS7" s="8" t="n">
        <f aca="false">1*AQ7</f>
        <v>21336</v>
      </c>
      <c r="AT7" s="8" t="n">
        <f aca="false">1*AP7</f>
        <v>21336</v>
      </c>
      <c r="AU7" s="8" t="n">
        <f aca="false">1*AT7</f>
        <v>21336</v>
      </c>
      <c r="AV7" s="8" t="n">
        <f aca="false">1*AU7</f>
        <v>21336</v>
      </c>
      <c r="AW7" s="8" t="n">
        <f aca="false">1*AV7</f>
        <v>21336</v>
      </c>
      <c r="AX7" s="8" t="n">
        <f aca="false">0.79*AW7</f>
        <v>16855.44</v>
      </c>
      <c r="AY7" s="8" t="n">
        <f aca="false">1*AX7</f>
        <v>16855.44</v>
      </c>
      <c r="AZ7" s="8" t="n">
        <f aca="false">0.575*AY7</f>
        <v>9691.878</v>
      </c>
    </row>
    <row r="8" customFormat="false" ht="13.8" hidden="false" customHeight="false" outlineLevel="0" collapsed="false">
      <c r="A8" s="7" t="s">
        <v>58</v>
      </c>
      <c r="B8" s="8" t="n">
        <f aca="false">0.702*R8</f>
        <v>2043.39721553715</v>
      </c>
      <c r="C8" s="8" t="n">
        <f aca="false">3.03818*E8</f>
        <v>5121.70796515542</v>
      </c>
      <c r="D8" s="8" t="n">
        <f aca="false">T8*1</f>
        <v>1685.78160779</v>
      </c>
      <c r="E8" s="8" t="n">
        <f aca="false">D8*1</f>
        <v>1685.78160779</v>
      </c>
      <c r="F8" s="8" t="n">
        <f aca="false">3.79*E8</f>
        <v>6389.1122935241</v>
      </c>
      <c r="G8" s="8" t="n">
        <f aca="false">1*K8</f>
        <v>22185</v>
      </c>
      <c r="H8" s="8" t="n">
        <f aca="false">E8*1</f>
        <v>1685.78160779</v>
      </c>
      <c r="I8" s="8" t="n">
        <f aca="false">0.8181*H8</f>
        <v>1379.137933333</v>
      </c>
      <c r="J8" s="8" t="n">
        <f aca="false">0.55*G8</f>
        <v>12201.75</v>
      </c>
      <c r="K8" s="8" t="n">
        <f aca="false">1.53*AH8</f>
        <v>22185</v>
      </c>
      <c r="L8" s="8" t="n">
        <f aca="false">1*K8</f>
        <v>22185</v>
      </c>
      <c r="M8" s="8" t="n">
        <f aca="false">0.709*L8</f>
        <v>15729.165</v>
      </c>
      <c r="N8" s="8" t="n">
        <f aca="false">1*U8</f>
        <v>1685.78160779</v>
      </c>
      <c r="O8" s="8" t="n">
        <f aca="false">1*M8</f>
        <v>15729.165</v>
      </c>
      <c r="P8" s="8" t="n">
        <f aca="false">0.831*AM8</f>
        <v>13046.7</v>
      </c>
      <c r="Q8" s="8" t="n">
        <f aca="false">0.502*R8</f>
        <v>1461.23276666617</v>
      </c>
      <c r="R8" s="8" t="n">
        <f aca="false">1.72669*U8</f>
        <v>2910.82224435492</v>
      </c>
      <c r="S8" s="8" t="n">
        <f aca="false">1.3558*V8</f>
        <v>2285.58270384168</v>
      </c>
      <c r="T8" s="8" t="n">
        <f aca="false">1*W8</f>
        <v>1685.78160779</v>
      </c>
      <c r="U8" s="8" t="n">
        <f aca="false">1*V8</f>
        <v>1685.78160779</v>
      </c>
      <c r="V8" s="8" t="n">
        <f aca="false">1*AC8</f>
        <v>1685.78160779</v>
      </c>
      <c r="W8" s="8" t="n">
        <f aca="false">0.14903*Y8</f>
        <v>1685.78160779</v>
      </c>
      <c r="X8" s="8" t="n">
        <f aca="false">0.72049*AK8</f>
        <v>11311.693</v>
      </c>
      <c r="Y8" s="8" t="n">
        <f aca="false">0.72049*AK8</f>
        <v>11311.693</v>
      </c>
      <c r="Z8" s="8" t="n">
        <f aca="false">0.72049*AK8</f>
        <v>11311.693</v>
      </c>
      <c r="AA8" s="8" t="n">
        <f aca="false">AK8*0.40803</f>
        <v>6406.071</v>
      </c>
      <c r="AB8" s="8" t="n">
        <f aca="false">AF8*1.5357</f>
        <v>22267.65</v>
      </c>
      <c r="AC8" s="8" t="n">
        <f aca="false">1*W8</f>
        <v>1685.78160779</v>
      </c>
      <c r="AD8" s="8" t="n">
        <f aca="false">1*AC8</f>
        <v>1685.78160779</v>
      </c>
      <c r="AE8" s="9" t="n">
        <v>14500</v>
      </c>
      <c r="AF8" s="9" t="n">
        <v>14500</v>
      </c>
      <c r="AG8" s="8" t="n">
        <f aca="false">AH8*0.760033</f>
        <v>11020.4785</v>
      </c>
      <c r="AH8" s="9" t="n">
        <v>14500</v>
      </c>
      <c r="AI8" s="8" t="n">
        <f aca="false">1.272*AH8</f>
        <v>18444</v>
      </c>
      <c r="AJ8" s="9" t="n">
        <v>15400</v>
      </c>
      <c r="AK8" s="9" t="n">
        <v>15700</v>
      </c>
      <c r="AL8" s="9" t="n">
        <v>15400</v>
      </c>
      <c r="AM8" s="9" t="n">
        <v>15700</v>
      </c>
      <c r="AN8" s="9" t="n">
        <v>110000</v>
      </c>
      <c r="AO8" s="9" t="n">
        <v>110000</v>
      </c>
      <c r="AP8" s="8" t="n">
        <f aca="false">0.6096*AN8</f>
        <v>67056</v>
      </c>
      <c r="AQ8" s="8" t="n">
        <f aca="false">1*AP8</f>
        <v>67056</v>
      </c>
      <c r="AR8" s="8" t="n">
        <f aca="false">1*AQ8</f>
        <v>67056</v>
      </c>
      <c r="AS8" s="8" t="n">
        <f aca="false">1*AQ8</f>
        <v>67056</v>
      </c>
      <c r="AT8" s="8" t="n">
        <f aca="false">1*AP8</f>
        <v>67056</v>
      </c>
      <c r="AU8" s="8" t="n">
        <f aca="false">1*AT8</f>
        <v>67056</v>
      </c>
      <c r="AV8" s="8" t="n">
        <f aca="false">1*AU8</f>
        <v>67056</v>
      </c>
      <c r="AW8" s="8" t="n">
        <f aca="false">1*AV8</f>
        <v>67056</v>
      </c>
      <c r="AX8" s="8" t="n">
        <f aca="false">0.79*AW8</f>
        <v>52974.24</v>
      </c>
      <c r="AY8" s="8" t="n">
        <f aca="false">1*AX8</f>
        <v>52974.24</v>
      </c>
      <c r="AZ8" s="8" t="n">
        <f aca="false">0.575*AY8</f>
        <v>30460.188</v>
      </c>
    </row>
    <row r="9" customFormat="false" ht="13.8" hidden="false" customHeight="false" outlineLevel="0" collapsed="false">
      <c r="A9" s="7" t="s">
        <v>59</v>
      </c>
      <c r="B9" s="8" t="n">
        <f aca="false">0.702*R9</f>
        <v>104.122151110173</v>
      </c>
      <c r="C9" s="8" t="n">
        <f aca="false">3.03818*E9</f>
        <v>260.978749816837</v>
      </c>
      <c r="D9" s="8" t="n">
        <f aca="false">T9*1</f>
        <v>85.89969976</v>
      </c>
      <c r="E9" s="8" t="n">
        <f aca="false">D9*1</f>
        <v>85.89969976</v>
      </c>
      <c r="F9" s="8" t="n">
        <f aca="false">3.79*E9</f>
        <v>325.5598620904</v>
      </c>
      <c r="G9" s="8" t="n">
        <f aca="false">1*K9</f>
        <v>1836</v>
      </c>
      <c r="H9" s="8" t="n">
        <f aca="false">E9*1</f>
        <v>85.89969976</v>
      </c>
      <c r="I9" s="8" t="n">
        <f aca="false">0.8181*H9</f>
        <v>70.274544373656</v>
      </c>
      <c r="J9" s="8" t="n">
        <f aca="false">0.55*G9</f>
        <v>1009.8</v>
      </c>
      <c r="K9" s="8" t="n">
        <f aca="false">1.53*AH9</f>
        <v>1836</v>
      </c>
      <c r="L9" s="8" t="n">
        <f aca="false">1*K9</f>
        <v>1836</v>
      </c>
      <c r="M9" s="8" t="n">
        <f aca="false">0.709*L9</f>
        <v>1301.724</v>
      </c>
      <c r="N9" s="8" t="n">
        <f aca="false">1*U9</f>
        <v>85.89969976</v>
      </c>
      <c r="O9" s="8" t="n">
        <f aca="false">1*M9</f>
        <v>1301.724</v>
      </c>
      <c r="P9" s="8" t="n">
        <f aca="false">0.831*AM9</f>
        <v>664.8</v>
      </c>
      <c r="Q9" s="8" t="n">
        <f aca="false">0.502*R9</f>
        <v>74.4577205944544</v>
      </c>
      <c r="R9" s="8" t="n">
        <f aca="false">1.72669*U9</f>
        <v>148.322152578594</v>
      </c>
      <c r="S9" s="8" t="n">
        <f aca="false">1.3558*V9</f>
        <v>116.462812934608</v>
      </c>
      <c r="T9" s="8" t="n">
        <f aca="false">1*W9</f>
        <v>85.89969976</v>
      </c>
      <c r="U9" s="8" t="n">
        <f aca="false">1*V9</f>
        <v>85.89969976</v>
      </c>
      <c r="V9" s="8" t="n">
        <f aca="false">1*AC9</f>
        <v>85.89969976</v>
      </c>
      <c r="W9" s="8" t="n">
        <f aca="false">0.14903*Y9</f>
        <v>85.89969976</v>
      </c>
      <c r="X9" s="8" t="n">
        <f aca="false">0.72049*AK9</f>
        <v>576.392</v>
      </c>
      <c r="Y9" s="8" t="n">
        <f aca="false">0.72049*AK9</f>
        <v>576.392</v>
      </c>
      <c r="Z9" s="8" t="n">
        <f aca="false">0.72049*AK9</f>
        <v>576.392</v>
      </c>
      <c r="AA9" s="8" t="n">
        <f aca="false">AK9*0.40803</f>
        <v>326.424</v>
      </c>
      <c r="AB9" s="8" t="n">
        <f aca="false">AF9*1.5357</f>
        <v>1842.84</v>
      </c>
      <c r="AC9" s="8" t="n">
        <f aca="false">1*W9</f>
        <v>85.89969976</v>
      </c>
      <c r="AD9" s="8" t="n">
        <f aca="false">1*AC9</f>
        <v>85.89969976</v>
      </c>
      <c r="AE9" s="9" t="n">
        <v>1200</v>
      </c>
      <c r="AF9" s="9" t="n">
        <v>1200</v>
      </c>
      <c r="AG9" s="8" t="n">
        <f aca="false">AH9*0.760033</f>
        <v>912.0396</v>
      </c>
      <c r="AH9" s="9" t="n">
        <v>1200</v>
      </c>
      <c r="AI9" s="8" t="n">
        <f aca="false">1.272*AH9</f>
        <v>1526.4</v>
      </c>
      <c r="AJ9" s="9" t="n">
        <v>900</v>
      </c>
      <c r="AK9" s="9" t="n">
        <v>800</v>
      </c>
      <c r="AL9" s="9" t="n">
        <v>900</v>
      </c>
      <c r="AM9" s="9" t="n">
        <v>800</v>
      </c>
      <c r="AN9" s="9" t="n">
        <v>2500</v>
      </c>
      <c r="AO9" s="9" t="n">
        <v>2500</v>
      </c>
      <c r="AP9" s="8" t="n">
        <f aca="false">0.6096*AN9</f>
        <v>1524</v>
      </c>
      <c r="AQ9" s="8" t="n">
        <f aca="false">1*AP9</f>
        <v>1524</v>
      </c>
      <c r="AR9" s="8" t="n">
        <f aca="false">1*AQ9</f>
        <v>1524</v>
      </c>
      <c r="AS9" s="8" t="n">
        <f aca="false">1*AQ9</f>
        <v>1524</v>
      </c>
      <c r="AT9" s="8" t="n">
        <f aca="false">1*AP9</f>
        <v>1524</v>
      </c>
      <c r="AU9" s="8" t="n">
        <f aca="false">1*AT9</f>
        <v>1524</v>
      </c>
      <c r="AV9" s="8" t="n">
        <f aca="false">1*AU9</f>
        <v>1524</v>
      </c>
      <c r="AW9" s="8" t="n">
        <f aca="false">1*AV9</f>
        <v>1524</v>
      </c>
      <c r="AX9" s="8" t="n">
        <f aca="false">0.79*AW9</f>
        <v>1203.96</v>
      </c>
      <c r="AY9" s="8" t="n">
        <f aca="false">1*AX9</f>
        <v>1203.96</v>
      </c>
      <c r="AZ9" s="8" t="n">
        <f aca="false">0.575*AY9</f>
        <v>692.277</v>
      </c>
    </row>
    <row r="10" customFormat="false" ht="13.8" hidden="false" customHeight="false" outlineLevel="0" collapsed="false">
      <c r="A10" s="7" t="s">
        <v>60</v>
      </c>
      <c r="B10" s="8" t="n">
        <f aca="false">0.702*R10</f>
        <v>1229.94290998892</v>
      </c>
      <c r="C10" s="8" t="n">
        <f aca="false">3.03818*E10</f>
        <v>3082.81148221139</v>
      </c>
      <c r="D10" s="8" t="n">
        <f aca="false">T10*1</f>
        <v>1014.690203415</v>
      </c>
      <c r="E10" s="8" t="n">
        <f aca="false">D10*1</f>
        <v>1014.690203415</v>
      </c>
      <c r="F10" s="8" t="n">
        <f aca="false">3.79*E10</f>
        <v>3845.67587094285</v>
      </c>
      <c r="G10" s="8" t="n">
        <f aca="false">1*K10</f>
        <v>13005</v>
      </c>
      <c r="H10" s="8" t="n">
        <f aca="false">E10*1</f>
        <v>1014.690203415</v>
      </c>
      <c r="I10" s="8" t="n">
        <f aca="false">0.8181*H10</f>
        <v>830.118055413812</v>
      </c>
      <c r="J10" s="8" t="n">
        <f aca="false">0.55*G10</f>
        <v>7152.75</v>
      </c>
      <c r="K10" s="8" t="n">
        <f aca="false">1.53*AH10</f>
        <v>13005</v>
      </c>
      <c r="L10" s="8" t="n">
        <f aca="false">1*K10</f>
        <v>13005</v>
      </c>
      <c r="M10" s="8" t="n">
        <f aca="false">0.709*L10</f>
        <v>9220.545</v>
      </c>
      <c r="N10" s="8" t="n">
        <f aca="false">1*U10</f>
        <v>1014.690203415</v>
      </c>
      <c r="O10" s="8" t="n">
        <f aca="false">1*M10</f>
        <v>9220.545</v>
      </c>
      <c r="P10" s="8" t="n">
        <f aca="false">0.831*AM10</f>
        <v>7852.95</v>
      </c>
      <c r="Q10" s="8" t="n">
        <f aca="false">0.502*R10</f>
        <v>879.531824521993</v>
      </c>
      <c r="R10" s="8" t="n">
        <f aca="false">1.72669*U10</f>
        <v>1752.05542733465</v>
      </c>
      <c r="S10" s="8" t="n">
        <f aca="false">1.3558*V10</f>
        <v>1375.71697779006</v>
      </c>
      <c r="T10" s="8" t="n">
        <f aca="false">1*W10</f>
        <v>1014.690203415</v>
      </c>
      <c r="U10" s="8" t="n">
        <f aca="false">1*V10</f>
        <v>1014.690203415</v>
      </c>
      <c r="V10" s="8" t="n">
        <f aca="false">1*AC10</f>
        <v>1014.690203415</v>
      </c>
      <c r="W10" s="8" t="n">
        <f aca="false">0.14903*Y10</f>
        <v>1014.690203415</v>
      </c>
      <c r="X10" s="8" t="n">
        <f aca="false">0.72049*AK10</f>
        <v>6808.6305</v>
      </c>
      <c r="Y10" s="8" t="n">
        <f aca="false">0.72049*AK10</f>
        <v>6808.6305</v>
      </c>
      <c r="Z10" s="8" t="n">
        <f aca="false">0.72049*AK10</f>
        <v>6808.6305</v>
      </c>
      <c r="AA10" s="8" t="n">
        <f aca="false">AK10*0.40803</f>
        <v>3855.8835</v>
      </c>
      <c r="AB10" s="8" t="n">
        <f aca="false">AF10*1.5357</f>
        <v>13053.45</v>
      </c>
      <c r="AC10" s="8" t="n">
        <f aca="false">1*W10</f>
        <v>1014.690203415</v>
      </c>
      <c r="AD10" s="8" t="n">
        <f aca="false">1*AC10</f>
        <v>1014.690203415</v>
      </c>
      <c r="AE10" s="9" t="n">
        <v>8500</v>
      </c>
      <c r="AF10" s="9" t="n">
        <v>8500</v>
      </c>
      <c r="AG10" s="8" t="n">
        <f aca="false">AH10*0.760033</f>
        <v>6460.2805</v>
      </c>
      <c r="AH10" s="9" t="n">
        <v>8500</v>
      </c>
      <c r="AI10" s="8" t="n">
        <f aca="false">1.272*AH10</f>
        <v>10812</v>
      </c>
      <c r="AJ10" s="9" t="n">
        <v>6500</v>
      </c>
      <c r="AK10" s="9" t="n">
        <v>9450</v>
      </c>
      <c r="AL10" s="9" t="n">
        <v>6500</v>
      </c>
      <c r="AM10" s="9" t="n">
        <v>9450</v>
      </c>
      <c r="AN10" s="9" t="n">
        <v>14000</v>
      </c>
      <c r="AO10" s="9" t="n">
        <v>14000</v>
      </c>
      <c r="AP10" s="8" t="n">
        <f aca="false">0.6096*AN10</f>
        <v>8534.4</v>
      </c>
      <c r="AQ10" s="8" t="n">
        <f aca="false">1*AP10</f>
        <v>8534.4</v>
      </c>
      <c r="AR10" s="8" t="n">
        <f aca="false">1*AQ10</f>
        <v>8534.4</v>
      </c>
      <c r="AS10" s="8" t="n">
        <f aca="false">1*AQ10</f>
        <v>8534.4</v>
      </c>
      <c r="AT10" s="8" t="n">
        <f aca="false">1*AP10</f>
        <v>8534.4</v>
      </c>
      <c r="AU10" s="8" t="n">
        <f aca="false">1*AT10</f>
        <v>8534.4</v>
      </c>
      <c r="AV10" s="8" t="n">
        <f aca="false">1*AU10</f>
        <v>8534.4</v>
      </c>
      <c r="AW10" s="8" t="n">
        <f aca="false">1*AV10</f>
        <v>8534.4</v>
      </c>
      <c r="AX10" s="8" t="n">
        <f aca="false">0.79*AW10</f>
        <v>6742.176</v>
      </c>
      <c r="AY10" s="8" t="n">
        <f aca="false">1*AX10</f>
        <v>6742.176</v>
      </c>
      <c r="AZ10" s="8" t="n">
        <f aca="false">0.575*AY10</f>
        <v>3876.7512</v>
      </c>
    </row>
    <row r="11" customFormat="false" ht="13.8" hidden="false" customHeight="false" outlineLevel="0" collapsed="false">
      <c r="A11" s="7" t="s">
        <v>61</v>
      </c>
      <c r="B11" s="8" t="n">
        <f aca="false">0.702*R11</f>
        <v>1496.75592220874</v>
      </c>
      <c r="C11" s="8" t="n">
        <f aca="false">3.03818*E11</f>
        <v>3751.56952861703</v>
      </c>
      <c r="D11" s="8" t="n">
        <f aca="false">T11*1</f>
        <v>1234.80818405</v>
      </c>
      <c r="E11" s="8" t="n">
        <f aca="false">D11*1</f>
        <v>1234.80818405</v>
      </c>
      <c r="F11" s="8" t="n">
        <f aca="false">3.79*E11</f>
        <v>4679.9230175495</v>
      </c>
      <c r="G11" s="8" t="n">
        <f aca="false">1*K11</f>
        <v>17136</v>
      </c>
      <c r="H11" s="8" t="n">
        <f aca="false">E11*1</f>
        <v>1234.80818405</v>
      </c>
      <c r="I11" s="8" t="n">
        <f aca="false">0.8181*H11</f>
        <v>1010.19657537131</v>
      </c>
      <c r="J11" s="8" t="n">
        <f aca="false">0.55*G11</f>
        <v>9424.8</v>
      </c>
      <c r="K11" s="8" t="n">
        <f aca="false">1.53*AH11</f>
        <v>17136</v>
      </c>
      <c r="L11" s="8" t="n">
        <f aca="false">1*K11</f>
        <v>17136</v>
      </c>
      <c r="M11" s="8" t="n">
        <f aca="false">0.709*L11</f>
        <v>12149.424</v>
      </c>
      <c r="N11" s="8" t="n">
        <f aca="false">1*U11</f>
        <v>1234.80818405</v>
      </c>
      <c r="O11" s="8" t="n">
        <f aca="false">1*M11</f>
        <v>12149.424</v>
      </c>
      <c r="P11" s="8" t="n">
        <f aca="false">0.831*AM11</f>
        <v>9556.5</v>
      </c>
      <c r="Q11" s="8" t="n">
        <f aca="false">0.502*R11</f>
        <v>1070.32973354528</v>
      </c>
      <c r="R11" s="8" t="n">
        <f aca="false">1.72669*U11</f>
        <v>2132.13094331729</v>
      </c>
      <c r="S11" s="8" t="n">
        <f aca="false">1.3558*V11</f>
        <v>1674.15293593499</v>
      </c>
      <c r="T11" s="8" t="n">
        <f aca="false">1*W11</f>
        <v>1234.80818405</v>
      </c>
      <c r="U11" s="8" t="n">
        <f aca="false">1*V11</f>
        <v>1234.80818405</v>
      </c>
      <c r="V11" s="8" t="n">
        <f aca="false">1*AC11</f>
        <v>1234.80818405</v>
      </c>
      <c r="W11" s="8" t="n">
        <f aca="false">0.14903*Y11</f>
        <v>1234.80818405</v>
      </c>
      <c r="X11" s="8" t="n">
        <f aca="false">0.72049*AK11</f>
        <v>8285.635</v>
      </c>
      <c r="Y11" s="8" t="n">
        <f aca="false">0.72049*AK11</f>
        <v>8285.635</v>
      </c>
      <c r="Z11" s="8" t="n">
        <f aca="false">0.72049*AK11</f>
        <v>8285.635</v>
      </c>
      <c r="AA11" s="8" t="n">
        <f aca="false">AK11*0.40803</f>
        <v>4692.345</v>
      </c>
      <c r="AB11" s="8" t="n">
        <f aca="false">AF11*1.5357</f>
        <v>17199.84</v>
      </c>
      <c r="AC11" s="8" t="n">
        <f aca="false">1*W11</f>
        <v>1234.80818405</v>
      </c>
      <c r="AD11" s="8" t="n">
        <f aca="false">1*AC11</f>
        <v>1234.80818405</v>
      </c>
      <c r="AE11" s="9" t="n">
        <v>11200</v>
      </c>
      <c r="AF11" s="9" t="n">
        <v>11200</v>
      </c>
      <c r="AG11" s="8" t="n">
        <f aca="false">AH11*0.760033</f>
        <v>8512.3696</v>
      </c>
      <c r="AH11" s="9" t="n">
        <v>11200</v>
      </c>
      <c r="AI11" s="8" t="n">
        <f aca="false">1.272*AH11</f>
        <v>14246.4</v>
      </c>
      <c r="AJ11" s="9" t="n">
        <v>8900</v>
      </c>
      <c r="AK11" s="9" t="n">
        <v>11500</v>
      </c>
      <c r="AL11" s="9" t="n">
        <v>8900</v>
      </c>
      <c r="AM11" s="9" t="n">
        <v>11500</v>
      </c>
      <c r="AN11" s="9" t="n">
        <v>16500</v>
      </c>
      <c r="AO11" s="9" t="n">
        <v>16500</v>
      </c>
      <c r="AP11" s="8" t="n">
        <f aca="false">0.6096*AN11</f>
        <v>10058.4</v>
      </c>
      <c r="AQ11" s="8" t="n">
        <f aca="false">1*AP11</f>
        <v>10058.4</v>
      </c>
      <c r="AR11" s="8" t="n">
        <f aca="false">1*AQ11</f>
        <v>10058.4</v>
      </c>
      <c r="AS11" s="8" t="n">
        <f aca="false">1*AQ11</f>
        <v>10058.4</v>
      </c>
      <c r="AT11" s="8" t="n">
        <f aca="false">1*AP11</f>
        <v>10058.4</v>
      </c>
      <c r="AU11" s="8" t="n">
        <f aca="false">1*AT11</f>
        <v>10058.4</v>
      </c>
      <c r="AV11" s="8" t="n">
        <f aca="false">1*AU11</f>
        <v>10058.4</v>
      </c>
      <c r="AW11" s="8" t="n">
        <f aca="false">1*AV11</f>
        <v>10058.4</v>
      </c>
      <c r="AX11" s="8" t="n">
        <f aca="false">0.79*AW11</f>
        <v>7946.136</v>
      </c>
      <c r="AY11" s="8" t="n">
        <f aca="false">1*AX11</f>
        <v>7946.136</v>
      </c>
      <c r="AZ11" s="8" t="n">
        <f aca="false">0.575*AY11</f>
        <v>4569.0282</v>
      </c>
    </row>
    <row r="12" customFormat="false" ht="13.8" hidden="false" customHeight="false" outlineLevel="0" collapsed="false">
      <c r="A12" s="7" t="s">
        <v>62</v>
      </c>
      <c r="B12" s="8" t="n">
        <f aca="false">0.702*R12</f>
        <v>1678.96968665154</v>
      </c>
      <c r="C12" s="8" t="n">
        <f aca="false">3.03818*E12</f>
        <v>4208.28234079649</v>
      </c>
      <c r="D12" s="8" t="n">
        <f aca="false">T12*1</f>
        <v>1385.13265863</v>
      </c>
      <c r="E12" s="8" t="n">
        <f aca="false">D12*1</f>
        <v>1385.13265863</v>
      </c>
      <c r="F12" s="8" t="n">
        <f aca="false">3.79*E12</f>
        <v>5249.6527762077</v>
      </c>
      <c r="G12" s="8" t="n">
        <f aca="false">1*K12</f>
        <v>18666</v>
      </c>
      <c r="H12" s="8" t="n">
        <f aca="false">E12*1</f>
        <v>1385.13265863</v>
      </c>
      <c r="I12" s="8" t="n">
        <f aca="false">0.8181*H12</f>
        <v>1133.1770280252</v>
      </c>
      <c r="J12" s="8" t="n">
        <f aca="false">0.55*G12</f>
        <v>10266.3</v>
      </c>
      <c r="K12" s="8" t="n">
        <f aca="false">1.53*AH12</f>
        <v>18666</v>
      </c>
      <c r="L12" s="8" t="n">
        <f aca="false">1*K12</f>
        <v>18666</v>
      </c>
      <c r="M12" s="8" t="n">
        <f aca="false">0.709*L12</f>
        <v>13234.194</v>
      </c>
      <c r="N12" s="8" t="n">
        <f aca="false">1*U12</f>
        <v>1385.13265863</v>
      </c>
      <c r="O12" s="8" t="n">
        <f aca="false">1*M12</f>
        <v>13234.194</v>
      </c>
      <c r="P12" s="8" t="n">
        <f aca="false">0.831*AM12</f>
        <v>10719.9</v>
      </c>
      <c r="Q12" s="8" t="n">
        <f aca="false">0.502*R12</f>
        <v>1200.63074458558</v>
      </c>
      <c r="R12" s="8" t="n">
        <f aca="false">1.72669*U12</f>
        <v>2391.69471032984</v>
      </c>
      <c r="S12" s="8" t="n">
        <f aca="false">1.3558*V12</f>
        <v>1877.96285857055</v>
      </c>
      <c r="T12" s="8" t="n">
        <f aca="false">1*W12</f>
        <v>1385.13265863</v>
      </c>
      <c r="U12" s="8" t="n">
        <f aca="false">1*V12</f>
        <v>1385.13265863</v>
      </c>
      <c r="V12" s="8" t="n">
        <f aca="false">1*AC12</f>
        <v>1385.13265863</v>
      </c>
      <c r="W12" s="8" t="n">
        <f aca="false">0.14903*Y12</f>
        <v>1385.13265863</v>
      </c>
      <c r="X12" s="8" t="n">
        <f aca="false">0.72049*AK12</f>
        <v>9294.321</v>
      </c>
      <c r="Y12" s="8" t="n">
        <f aca="false">0.72049*AK12</f>
        <v>9294.321</v>
      </c>
      <c r="Z12" s="8" t="n">
        <f aca="false">0.72049*AK12</f>
        <v>9294.321</v>
      </c>
      <c r="AA12" s="8" t="n">
        <f aca="false">AK12*0.40803</f>
        <v>5263.587</v>
      </c>
      <c r="AB12" s="8" t="n">
        <f aca="false">AF12*1.5357</f>
        <v>18735.54</v>
      </c>
      <c r="AC12" s="8" t="n">
        <f aca="false">1*W12</f>
        <v>1385.13265863</v>
      </c>
      <c r="AD12" s="8" t="n">
        <f aca="false">1*AC12</f>
        <v>1385.13265863</v>
      </c>
      <c r="AE12" s="9" t="n">
        <v>12200</v>
      </c>
      <c r="AF12" s="9" t="n">
        <v>12200</v>
      </c>
      <c r="AG12" s="8" t="n">
        <f aca="false">AH12*0.760033</f>
        <v>9272.4026</v>
      </c>
      <c r="AH12" s="9" t="n">
        <v>12200</v>
      </c>
      <c r="AI12" s="8" t="n">
        <f aca="false">1.272*AH12</f>
        <v>15518.4</v>
      </c>
      <c r="AJ12" s="9" t="n">
        <v>11500</v>
      </c>
      <c r="AK12" s="9" t="n">
        <v>12900</v>
      </c>
      <c r="AL12" s="9" t="n">
        <v>11500</v>
      </c>
      <c r="AM12" s="9" t="n">
        <v>12900</v>
      </c>
      <c r="AN12" s="9" t="n">
        <v>25000</v>
      </c>
      <c r="AO12" s="9" t="n">
        <v>25000</v>
      </c>
      <c r="AP12" s="8" t="n">
        <f aca="false">0.6096*AN12</f>
        <v>15240</v>
      </c>
      <c r="AQ12" s="8" t="n">
        <f aca="false">1*AP12</f>
        <v>15240</v>
      </c>
      <c r="AR12" s="8" t="n">
        <f aca="false">1*AQ12</f>
        <v>15240</v>
      </c>
      <c r="AS12" s="8" t="n">
        <f aca="false">1*AQ12</f>
        <v>15240</v>
      </c>
      <c r="AT12" s="8" t="n">
        <f aca="false">1*AP12</f>
        <v>15240</v>
      </c>
      <c r="AU12" s="8" t="n">
        <f aca="false">1*AT12</f>
        <v>15240</v>
      </c>
      <c r="AV12" s="8" t="n">
        <f aca="false">1*AU12</f>
        <v>15240</v>
      </c>
      <c r="AW12" s="8" t="n">
        <f aca="false">1*AV12</f>
        <v>15240</v>
      </c>
      <c r="AX12" s="8" t="n">
        <f aca="false">0.79*AW12</f>
        <v>12039.6</v>
      </c>
      <c r="AY12" s="8" t="n">
        <f aca="false">1*AX12</f>
        <v>12039.6</v>
      </c>
      <c r="AZ12" s="8" t="n">
        <f aca="false">0.575*AY12</f>
        <v>6922.77</v>
      </c>
    </row>
    <row r="13" customFormat="false" ht="13.8" hidden="false" customHeight="false" outlineLevel="0" collapsed="false">
      <c r="A13" s="7" t="s">
        <v>63</v>
      </c>
      <c r="B13" s="8" t="n">
        <f aca="false">0.702*R13</f>
        <v>898.053553325245</v>
      </c>
      <c r="C13" s="8" t="n">
        <f aca="false">3.03818*E13</f>
        <v>2250.94171717022</v>
      </c>
      <c r="D13" s="8" t="n">
        <f aca="false">T13*1</f>
        <v>740.88491043</v>
      </c>
      <c r="E13" s="8" t="n">
        <f aca="false">D13*1</f>
        <v>740.88491043</v>
      </c>
      <c r="F13" s="8" t="n">
        <f aca="false">3.79*E13</f>
        <v>2807.9538105297</v>
      </c>
      <c r="G13" s="8" t="n">
        <f aca="false">1*K13</f>
        <v>4437</v>
      </c>
      <c r="H13" s="8" t="n">
        <f aca="false">E13*1</f>
        <v>740.88491043</v>
      </c>
      <c r="I13" s="8" t="n">
        <f aca="false">0.8181*H13</f>
        <v>606.117945222783</v>
      </c>
      <c r="J13" s="8" t="n">
        <f aca="false">0.55*G13</f>
        <v>2440.35</v>
      </c>
      <c r="K13" s="8" t="n">
        <f aca="false">1.53*AH13</f>
        <v>4437</v>
      </c>
      <c r="L13" s="8" t="n">
        <f aca="false">1*K13</f>
        <v>4437</v>
      </c>
      <c r="M13" s="8" t="n">
        <f aca="false">0.709*L13</f>
        <v>3145.833</v>
      </c>
      <c r="N13" s="8" t="n">
        <f aca="false">1*U13</f>
        <v>740.88491043</v>
      </c>
      <c r="O13" s="8" t="n">
        <f aca="false">1*M13</f>
        <v>3145.833</v>
      </c>
      <c r="P13" s="8" t="n">
        <f aca="false">0.831*AM13</f>
        <v>5733.9</v>
      </c>
      <c r="Q13" s="8" t="n">
        <f aca="false">0.502*R13</f>
        <v>642.197840127169</v>
      </c>
      <c r="R13" s="8" t="n">
        <f aca="false">1.72669*U13</f>
        <v>1279.27856599038</v>
      </c>
      <c r="S13" s="8" t="n">
        <f aca="false">1.3558*V13</f>
        <v>1004.49176156099</v>
      </c>
      <c r="T13" s="8" t="n">
        <f aca="false">1*W13</f>
        <v>740.88491043</v>
      </c>
      <c r="U13" s="8" t="n">
        <f aca="false">1*V13</f>
        <v>740.88491043</v>
      </c>
      <c r="V13" s="8" t="n">
        <f aca="false">1*AC13</f>
        <v>740.88491043</v>
      </c>
      <c r="W13" s="8" t="n">
        <f aca="false">0.14903*Y13</f>
        <v>740.88491043</v>
      </c>
      <c r="X13" s="8" t="n">
        <f aca="false">0.72049*AK13</f>
        <v>4971.381</v>
      </c>
      <c r="Y13" s="8" t="n">
        <f aca="false">0.72049*AK13</f>
        <v>4971.381</v>
      </c>
      <c r="Z13" s="8" t="n">
        <f aca="false">0.72049*AK13</f>
        <v>4971.381</v>
      </c>
      <c r="AA13" s="8" t="n">
        <f aca="false">AK13*0.40803</f>
        <v>2815.407</v>
      </c>
      <c r="AB13" s="8" t="n">
        <f aca="false">AF13*1.5357</f>
        <v>4453.53</v>
      </c>
      <c r="AC13" s="8" t="n">
        <f aca="false">1*W13</f>
        <v>740.88491043</v>
      </c>
      <c r="AD13" s="8" t="n">
        <f aca="false">1*AC13</f>
        <v>740.88491043</v>
      </c>
      <c r="AE13" s="9" t="n">
        <v>2900</v>
      </c>
      <c r="AF13" s="9" t="n">
        <v>2900</v>
      </c>
      <c r="AG13" s="8" t="n">
        <f aca="false">AH13*0.760033</f>
        <v>2204.0957</v>
      </c>
      <c r="AH13" s="9" t="n">
        <v>2900</v>
      </c>
      <c r="AI13" s="8" t="n">
        <f aca="false">1.272*AH13</f>
        <v>3688.8</v>
      </c>
      <c r="AJ13" s="9" t="n">
        <v>4500</v>
      </c>
      <c r="AK13" s="9" t="n">
        <v>6900</v>
      </c>
      <c r="AL13" s="9" t="n">
        <v>4500</v>
      </c>
      <c r="AM13" s="9" t="n">
        <v>6900</v>
      </c>
      <c r="AN13" s="9" t="n">
        <v>15400</v>
      </c>
      <c r="AO13" s="9" t="n">
        <v>15400</v>
      </c>
      <c r="AP13" s="8" t="n">
        <f aca="false">0.6096*AN13</f>
        <v>9387.84</v>
      </c>
      <c r="AQ13" s="8" t="n">
        <f aca="false">1*AP13</f>
        <v>9387.84</v>
      </c>
      <c r="AR13" s="8" t="n">
        <f aca="false">1*AQ13</f>
        <v>9387.84</v>
      </c>
      <c r="AS13" s="8" t="n">
        <f aca="false">1*AQ13</f>
        <v>9387.84</v>
      </c>
      <c r="AT13" s="8" t="n">
        <f aca="false">1*AP13</f>
        <v>9387.84</v>
      </c>
      <c r="AU13" s="8" t="n">
        <f aca="false">1*AT13</f>
        <v>9387.84</v>
      </c>
      <c r="AV13" s="8" t="n">
        <f aca="false">1*AU13</f>
        <v>9387.84</v>
      </c>
      <c r="AW13" s="8" t="n">
        <f aca="false">1*AV13</f>
        <v>9387.84</v>
      </c>
      <c r="AX13" s="8" t="n">
        <f aca="false">0.79*AW13</f>
        <v>7416.3936</v>
      </c>
      <c r="AY13" s="8" t="n">
        <f aca="false">1*AX13</f>
        <v>7416.3936</v>
      </c>
      <c r="AZ13" s="8" t="n">
        <f aca="false">0.575*AY13</f>
        <v>4264.42632</v>
      </c>
    </row>
    <row r="14" customFormat="false" ht="13.8" hidden="false" customHeight="false" outlineLevel="0" collapsed="false">
      <c r="A14" s="7" t="s">
        <v>64</v>
      </c>
      <c r="B14" s="8" t="n">
        <f aca="false">0.702*R14</f>
        <v>455.534411107008</v>
      </c>
      <c r="C14" s="8" t="n">
        <f aca="false">3.03818*E14</f>
        <v>1141.78203044866</v>
      </c>
      <c r="D14" s="8" t="n">
        <f aca="false">T14*1</f>
        <v>375.81118645</v>
      </c>
      <c r="E14" s="8" t="n">
        <f aca="false">D14*1</f>
        <v>375.81118645</v>
      </c>
      <c r="F14" s="8" t="n">
        <f aca="false">3.79*E14</f>
        <v>1424.3243966455</v>
      </c>
      <c r="G14" s="8" t="n">
        <f aca="false">1*K14</f>
        <v>3825</v>
      </c>
      <c r="H14" s="8" t="n">
        <f aca="false">E14*1</f>
        <v>375.81118645</v>
      </c>
      <c r="I14" s="8" t="n">
        <f aca="false">0.8181*H14</f>
        <v>307.451131634745</v>
      </c>
      <c r="J14" s="8" t="n">
        <f aca="false">0.55*G14</f>
        <v>2103.75</v>
      </c>
      <c r="K14" s="8" t="n">
        <f aca="false">1.53*AH14</f>
        <v>3825</v>
      </c>
      <c r="L14" s="8" t="n">
        <f aca="false">1*K14</f>
        <v>3825</v>
      </c>
      <c r="M14" s="8" t="n">
        <f aca="false">0.709*L14</f>
        <v>2711.925</v>
      </c>
      <c r="N14" s="8" t="n">
        <f aca="false">1*U14</f>
        <v>375.81118645</v>
      </c>
      <c r="O14" s="8" t="n">
        <f aca="false">1*M14</f>
        <v>2711.925</v>
      </c>
      <c r="P14" s="8" t="n">
        <f aca="false">0.831*AM14</f>
        <v>2908.5</v>
      </c>
      <c r="Q14" s="8" t="n">
        <f aca="false">0.502*R14</f>
        <v>325.752527600738</v>
      </c>
      <c r="R14" s="8" t="n">
        <f aca="false">1.72669*U14</f>
        <v>648.909417531351</v>
      </c>
      <c r="S14" s="8" t="n">
        <f aca="false">1.3558*V14</f>
        <v>509.52480658891</v>
      </c>
      <c r="T14" s="8" t="n">
        <f aca="false">1*W14</f>
        <v>375.81118645</v>
      </c>
      <c r="U14" s="8" t="n">
        <f aca="false">1*V14</f>
        <v>375.81118645</v>
      </c>
      <c r="V14" s="8" t="n">
        <f aca="false">1*AC14</f>
        <v>375.81118645</v>
      </c>
      <c r="W14" s="8" t="n">
        <f aca="false">0.14903*Y14</f>
        <v>375.81118645</v>
      </c>
      <c r="X14" s="8" t="n">
        <f aca="false">0.72049*AK14</f>
        <v>2521.715</v>
      </c>
      <c r="Y14" s="8" t="n">
        <f aca="false">0.72049*AK14</f>
        <v>2521.715</v>
      </c>
      <c r="Z14" s="8" t="n">
        <f aca="false">0.72049*AK14</f>
        <v>2521.715</v>
      </c>
      <c r="AA14" s="8" t="n">
        <f aca="false">AK14*0.40803</f>
        <v>1428.105</v>
      </c>
      <c r="AB14" s="8" t="n">
        <f aca="false">AF14*1.5357</f>
        <v>3839.25</v>
      </c>
      <c r="AC14" s="8" t="n">
        <f aca="false">1*W14</f>
        <v>375.81118645</v>
      </c>
      <c r="AD14" s="8" t="n">
        <f aca="false">1*AC14</f>
        <v>375.81118645</v>
      </c>
      <c r="AE14" s="9" t="n">
        <v>2500</v>
      </c>
      <c r="AF14" s="9" t="n">
        <v>2500</v>
      </c>
      <c r="AG14" s="8" t="n">
        <f aca="false">AH14*0.760033</f>
        <v>1900.0825</v>
      </c>
      <c r="AH14" s="9" t="n">
        <v>2500</v>
      </c>
      <c r="AI14" s="8" t="n">
        <f aca="false">1.272*AH14</f>
        <v>3180</v>
      </c>
      <c r="AJ14" s="9" t="n">
        <v>3800</v>
      </c>
      <c r="AK14" s="9" t="n">
        <v>3500</v>
      </c>
      <c r="AL14" s="9" t="n">
        <v>3800</v>
      </c>
      <c r="AM14" s="9" t="n">
        <v>3500</v>
      </c>
      <c r="AN14" s="9" t="n">
        <v>6400</v>
      </c>
      <c r="AO14" s="9" t="n">
        <v>6400</v>
      </c>
      <c r="AP14" s="8" t="n">
        <f aca="false">0.6096*AN14</f>
        <v>3901.44</v>
      </c>
      <c r="AQ14" s="8" t="n">
        <f aca="false">1*AP14</f>
        <v>3901.44</v>
      </c>
      <c r="AR14" s="8" t="n">
        <f aca="false">1*AQ14</f>
        <v>3901.44</v>
      </c>
      <c r="AS14" s="8" t="n">
        <f aca="false">1*AQ14</f>
        <v>3901.44</v>
      </c>
      <c r="AT14" s="8" t="n">
        <f aca="false">1*AP14</f>
        <v>3901.44</v>
      </c>
      <c r="AU14" s="8" t="n">
        <f aca="false">1*AT14</f>
        <v>3901.44</v>
      </c>
      <c r="AV14" s="8" t="n">
        <f aca="false">1*AU14</f>
        <v>3901.44</v>
      </c>
      <c r="AW14" s="8" t="n">
        <f aca="false">1*AV14</f>
        <v>3901.44</v>
      </c>
      <c r="AX14" s="8" t="n">
        <f aca="false">0.79*AW14</f>
        <v>3082.1376</v>
      </c>
      <c r="AY14" s="8" t="n">
        <f aca="false">1*AX14</f>
        <v>3082.1376</v>
      </c>
      <c r="AZ14" s="8" t="n">
        <f aca="false">0.575*AY14</f>
        <v>1772.22912</v>
      </c>
    </row>
    <row r="15" customFormat="false" ht="13.8" hidden="false" customHeight="false" outlineLevel="0" collapsed="false">
      <c r="A15" s="7" t="s">
        <v>65</v>
      </c>
      <c r="B15" s="8" t="n">
        <f aca="false">0.702*R15</f>
        <v>494.580217773323</v>
      </c>
      <c r="C15" s="8" t="n">
        <f aca="false">3.03818*E15</f>
        <v>1239.64906162998</v>
      </c>
      <c r="D15" s="8" t="n">
        <f aca="false">T15*1</f>
        <v>408.02357386</v>
      </c>
      <c r="E15" s="8" t="n">
        <f aca="false">D15*1</f>
        <v>408.02357386</v>
      </c>
      <c r="F15" s="8" t="n">
        <f aca="false">3.79*E15</f>
        <v>1546.4093449294</v>
      </c>
      <c r="G15" s="8" t="n">
        <f aca="false">1*K15</f>
        <v>6885</v>
      </c>
      <c r="H15" s="8" t="n">
        <f aca="false">E15*1</f>
        <v>408.02357386</v>
      </c>
      <c r="I15" s="8" t="n">
        <f aca="false">0.8181*H15</f>
        <v>333.804085774866</v>
      </c>
      <c r="J15" s="8" t="n">
        <f aca="false">0.55*G15</f>
        <v>3786.75</v>
      </c>
      <c r="K15" s="8" t="n">
        <f aca="false">1.53*AH15</f>
        <v>6885</v>
      </c>
      <c r="L15" s="8" t="n">
        <f aca="false">1*K15</f>
        <v>6885</v>
      </c>
      <c r="M15" s="8" t="n">
        <f aca="false">0.709*L15</f>
        <v>4881.465</v>
      </c>
      <c r="N15" s="8" t="n">
        <f aca="false">1*U15</f>
        <v>408.02357386</v>
      </c>
      <c r="O15" s="8" t="n">
        <f aca="false">1*M15</f>
        <v>4881.465</v>
      </c>
      <c r="P15" s="8" t="n">
        <f aca="false">0.831*AM15</f>
        <v>3157.8</v>
      </c>
      <c r="Q15" s="8" t="n">
        <f aca="false">0.502*R15</f>
        <v>353.674172823658</v>
      </c>
      <c r="R15" s="8" t="n">
        <f aca="false">1.72669*U15</f>
        <v>704.530224748324</v>
      </c>
      <c r="S15" s="8" t="n">
        <f aca="false">1.3558*V15</f>
        <v>553.198361439388</v>
      </c>
      <c r="T15" s="8" t="n">
        <f aca="false">1*W15</f>
        <v>408.02357386</v>
      </c>
      <c r="U15" s="8" t="n">
        <f aca="false">1*V15</f>
        <v>408.02357386</v>
      </c>
      <c r="V15" s="8" t="n">
        <f aca="false">1*AC15</f>
        <v>408.02357386</v>
      </c>
      <c r="W15" s="8" t="n">
        <f aca="false">0.14903*Y15</f>
        <v>408.02357386</v>
      </c>
      <c r="X15" s="8" t="n">
        <f aca="false">0.72049*AK15</f>
        <v>2737.862</v>
      </c>
      <c r="Y15" s="8" t="n">
        <f aca="false">0.72049*AK15</f>
        <v>2737.862</v>
      </c>
      <c r="Z15" s="8" t="n">
        <f aca="false">0.72049*AK15</f>
        <v>2737.862</v>
      </c>
      <c r="AA15" s="8" t="n">
        <f aca="false">AK15*0.40803</f>
        <v>1550.514</v>
      </c>
      <c r="AB15" s="8" t="n">
        <f aca="false">AF15*1.5357</f>
        <v>6910.65</v>
      </c>
      <c r="AC15" s="8" t="n">
        <f aca="false">1*W15</f>
        <v>408.02357386</v>
      </c>
      <c r="AD15" s="8" t="n">
        <f aca="false">1*AC15</f>
        <v>408.02357386</v>
      </c>
      <c r="AE15" s="9" t="n">
        <v>4500</v>
      </c>
      <c r="AF15" s="9" t="n">
        <v>4500</v>
      </c>
      <c r="AG15" s="8" t="n">
        <f aca="false">AH15*0.760033</f>
        <v>3420.1485</v>
      </c>
      <c r="AH15" s="9" t="n">
        <v>4500</v>
      </c>
      <c r="AI15" s="8" t="n">
        <f aca="false">1.272*AH15</f>
        <v>5724</v>
      </c>
      <c r="AJ15" s="9" t="n">
        <v>3800</v>
      </c>
      <c r="AK15" s="9" t="n">
        <v>3800</v>
      </c>
      <c r="AL15" s="9" t="n">
        <v>3800</v>
      </c>
      <c r="AM15" s="9" t="n">
        <v>3800</v>
      </c>
      <c r="AN15" s="9" t="n">
        <v>6500</v>
      </c>
      <c r="AO15" s="9" t="n">
        <v>6500</v>
      </c>
      <c r="AP15" s="8" t="n">
        <f aca="false">0.6096*AN15</f>
        <v>3962.4</v>
      </c>
      <c r="AQ15" s="8" t="n">
        <f aca="false">1*AP15</f>
        <v>3962.4</v>
      </c>
      <c r="AR15" s="8" t="n">
        <f aca="false">1*AQ15</f>
        <v>3962.4</v>
      </c>
      <c r="AS15" s="8" t="n">
        <f aca="false">1*AQ15</f>
        <v>3962.4</v>
      </c>
      <c r="AT15" s="8" t="n">
        <f aca="false">1*AP15</f>
        <v>3962.4</v>
      </c>
      <c r="AU15" s="8" t="n">
        <f aca="false">1*AT15</f>
        <v>3962.4</v>
      </c>
      <c r="AV15" s="8" t="n">
        <f aca="false">1*AU15</f>
        <v>3962.4</v>
      </c>
      <c r="AW15" s="8" t="n">
        <f aca="false">1*AV15</f>
        <v>3962.4</v>
      </c>
      <c r="AX15" s="8" t="n">
        <f aca="false">0.79*AW15</f>
        <v>3130.296</v>
      </c>
      <c r="AY15" s="8" t="n">
        <f aca="false">1*AX15</f>
        <v>3130.296</v>
      </c>
      <c r="AZ15" s="8" t="n">
        <f aca="false">0.575*AY15</f>
        <v>1799.9202</v>
      </c>
    </row>
    <row r="16" customFormat="false" ht="13.8" hidden="false" customHeight="false" outlineLevel="0" collapsed="false">
      <c r="A16" s="7" t="s">
        <v>66</v>
      </c>
      <c r="B16" s="8" t="n">
        <f aca="false">0.702*R16</f>
        <v>585.687099994725</v>
      </c>
      <c r="C16" s="8" t="n">
        <f aca="false">3.03818*E16</f>
        <v>1468.00546771971</v>
      </c>
      <c r="D16" s="8" t="n">
        <f aca="false">T16*1</f>
        <v>483.18581115</v>
      </c>
      <c r="E16" s="8" t="n">
        <f aca="false">D16*1</f>
        <v>483.18581115</v>
      </c>
      <c r="F16" s="8" t="n">
        <f aca="false">3.79*E16</f>
        <v>1831.2742242585</v>
      </c>
      <c r="G16" s="8" t="n">
        <f aca="false">1*K16</f>
        <v>6120</v>
      </c>
      <c r="H16" s="8" t="n">
        <f aca="false">E16*1</f>
        <v>483.18581115</v>
      </c>
      <c r="I16" s="8" t="n">
        <f aca="false">0.8181*H16</f>
        <v>395.294312101815</v>
      </c>
      <c r="J16" s="8" t="n">
        <f aca="false">0.55*G16</f>
        <v>3366</v>
      </c>
      <c r="K16" s="8" t="n">
        <f aca="false">1.53*AH16</f>
        <v>6120</v>
      </c>
      <c r="L16" s="8" t="n">
        <f aca="false">1*K16</f>
        <v>6120</v>
      </c>
      <c r="M16" s="8" t="n">
        <f aca="false">0.709*L16</f>
        <v>4339.08</v>
      </c>
      <c r="N16" s="8" t="n">
        <f aca="false">1*U16</f>
        <v>483.18581115</v>
      </c>
      <c r="O16" s="8" t="n">
        <f aca="false">1*M16</f>
        <v>4339.08</v>
      </c>
      <c r="P16" s="8" t="n">
        <f aca="false">0.831*AM16</f>
        <v>3739.5</v>
      </c>
      <c r="Q16" s="8" t="n">
        <f aca="false">0.502*R16</f>
        <v>418.824678343806</v>
      </c>
      <c r="R16" s="8" t="n">
        <f aca="false">1.72669*U16</f>
        <v>834.312108254594</v>
      </c>
      <c r="S16" s="8" t="n">
        <f aca="false">1.3558*V16</f>
        <v>655.10332275717</v>
      </c>
      <c r="T16" s="8" t="n">
        <f aca="false">1*W16</f>
        <v>483.18581115</v>
      </c>
      <c r="U16" s="8" t="n">
        <f aca="false">1*V16</f>
        <v>483.18581115</v>
      </c>
      <c r="V16" s="8" t="n">
        <f aca="false">1*AC16</f>
        <v>483.18581115</v>
      </c>
      <c r="W16" s="8" t="n">
        <f aca="false">0.14903*Y16</f>
        <v>483.18581115</v>
      </c>
      <c r="X16" s="8" t="n">
        <f aca="false">0.72049*AK16</f>
        <v>3242.205</v>
      </c>
      <c r="Y16" s="8" t="n">
        <f aca="false">0.72049*AK16</f>
        <v>3242.205</v>
      </c>
      <c r="Z16" s="8" t="n">
        <f aca="false">0.72049*AK16</f>
        <v>3242.205</v>
      </c>
      <c r="AA16" s="8" t="n">
        <f aca="false">AK16*0.40803</f>
        <v>1836.135</v>
      </c>
      <c r="AB16" s="8" t="n">
        <f aca="false">AF16*1.5357</f>
        <v>6142.8</v>
      </c>
      <c r="AC16" s="8" t="n">
        <f aca="false">1*W16</f>
        <v>483.18581115</v>
      </c>
      <c r="AD16" s="8" t="n">
        <f aca="false">1*AC16</f>
        <v>483.18581115</v>
      </c>
      <c r="AE16" s="9" t="n">
        <v>4000</v>
      </c>
      <c r="AF16" s="9" t="n">
        <v>4000</v>
      </c>
      <c r="AG16" s="8" t="n">
        <f aca="false">AH16*0.760033</f>
        <v>3040.132</v>
      </c>
      <c r="AH16" s="9" t="n">
        <v>4000</v>
      </c>
      <c r="AI16" s="8" t="n">
        <f aca="false">1.272*AH16</f>
        <v>5088</v>
      </c>
      <c r="AJ16" s="9" t="n">
        <v>4900</v>
      </c>
      <c r="AK16" s="9" t="n">
        <v>4500</v>
      </c>
      <c r="AL16" s="9" t="n">
        <v>4900</v>
      </c>
      <c r="AM16" s="9" t="n">
        <v>4500</v>
      </c>
      <c r="AN16" s="9" t="n">
        <v>11000</v>
      </c>
      <c r="AO16" s="9" t="n">
        <v>11000</v>
      </c>
      <c r="AP16" s="8" t="n">
        <f aca="false">0.6096*AN16</f>
        <v>6705.6</v>
      </c>
      <c r="AQ16" s="8" t="n">
        <f aca="false">1*AP16</f>
        <v>6705.6</v>
      </c>
      <c r="AR16" s="8" t="n">
        <f aca="false">1*AQ16</f>
        <v>6705.6</v>
      </c>
      <c r="AS16" s="8" t="n">
        <f aca="false">1*AQ16</f>
        <v>6705.6</v>
      </c>
      <c r="AT16" s="8" t="n">
        <f aca="false">1*AP16</f>
        <v>6705.6</v>
      </c>
      <c r="AU16" s="8" t="n">
        <f aca="false">1*AT16</f>
        <v>6705.6</v>
      </c>
      <c r="AV16" s="8" t="n">
        <f aca="false">1*AU16</f>
        <v>6705.6</v>
      </c>
      <c r="AW16" s="8" t="n">
        <f aca="false">1*AV16</f>
        <v>6705.6</v>
      </c>
      <c r="AX16" s="8" t="n">
        <f aca="false">0.79*AW16</f>
        <v>5297.424</v>
      </c>
      <c r="AY16" s="8" t="n">
        <f aca="false">1*AX16</f>
        <v>5297.424</v>
      </c>
      <c r="AZ16" s="8" t="n">
        <f aca="false">0.575*AY16</f>
        <v>3046.0188</v>
      </c>
    </row>
    <row r="17" customFormat="false" ht="13.8" hidden="false" customHeight="false" outlineLevel="0" collapsed="false">
      <c r="A17" s="7" t="s">
        <v>67</v>
      </c>
      <c r="B17" s="8" t="n">
        <f aca="false">0.702*R17</f>
        <v>364.427528885607</v>
      </c>
      <c r="C17" s="8" t="n">
        <f aca="false">3.03818*E17</f>
        <v>913.425624358929</v>
      </c>
      <c r="D17" s="8" t="n">
        <f aca="false">T17*1</f>
        <v>300.64894916</v>
      </c>
      <c r="E17" s="8" t="n">
        <f aca="false">D17*1</f>
        <v>300.64894916</v>
      </c>
      <c r="F17" s="8" t="n">
        <f aca="false">3.79*E17</f>
        <v>1139.4595173164</v>
      </c>
      <c r="G17" s="8" t="n">
        <f aca="false">1*K17</f>
        <v>3825</v>
      </c>
      <c r="H17" s="8" t="n">
        <f aca="false">E17*1</f>
        <v>300.64894916</v>
      </c>
      <c r="I17" s="8" t="n">
        <f aca="false">0.8181*H17</f>
        <v>245.960905307796</v>
      </c>
      <c r="J17" s="8" t="n">
        <f aca="false">0.55*G17</f>
        <v>2103.75</v>
      </c>
      <c r="K17" s="8" t="n">
        <f aca="false">1.53*AH17</f>
        <v>3825</v>
      </c>
      <c r="L17" s="8" t="n">
        <f aca="false">1*K17</f>
        <v>3825</v>
      </c>
      <c r="M17" s="8" t="n">
        <f aca="false">0.709*L17</f>
        <v>2711.925</v>
      </c>
      <c r="N17" s="8" t="n">
        <f aca="false">1*U17</f>
        <v>300.64894916</v>
      </c>
      <c r="O17" s="8" t="n">
        <f aca="false">1*M17</f>
        <v>2711.925</v>
      </c>
      <c r="P17" s="8" t="n">
        <f aca="false">0.831*AM17</f>
        <v>2326.8</v>
      </c>
      <c r="Q17" s="8" t="n">
        <f aca="false">0.502*R17</f>
        <v>260.60202208059</v>
      </c>
      <c r="R17" s="8" t="n">
        <f aca="false">1.72669*U17</f>
        <v>519.127534025081</v>
      </c>
      <c r="S17" s="8" t="n">
        <f aca="false">1.3558*V17</f>
        <v>407.619845271128</v>
      </c>
      <c r="T17" s="8" t="n">
        <f aca="false">1*W17</f>
        <v>300.64894916</v>
      </c>
      <c r="U17" s="8" t="n">
        <f aca="false">1*V17</f>
        <v>300.64894916</v>
      </c>
      <c r="V17" s="8" t="n">
        <f aca="false">1*AC17</f>
        <v>300.64894916</v>
      </c>
      <c r="W17" s="8" t="n">
        <f aca="false">0.14903*Y17</f>
        <v>300.64894916</v>
      </c>
      <c r="X17" s="8" t="n">
        <f aca="false">0.72049*AK17</f>
        <v>2017.372</v>
      </c>
      <c r="Y17" s="8" t="n">
        <f aca="false">0.72049*AK17</f>
        <v>2017.372</v>
      </c>
      <c r="Z17" s="8" t="n">
        <f aca="false">0.72049*AK17</f>
        <v>2017.372</v>
      </c>
      <c r="AA17" s="8" t="n">
        <f aca="false">AK17*0.40803</f>
        <v>1142.484</v>
      </c>
      <c r="AB17" s="8" t="n">
        <f aca="false">AF17*1.5357</f>
        <v>3839.25</v>
      </c>
      <c r="AC17" s="8" t="n">
        <f aca="false">1*W17</f>
        <v>300.64894916</v>
      </c>
      <c r="AD17" s="8" t="n">
        <f aca="false">1*AC17</f>
        <v>300.64894916</v>
      </c>
      <c r="AE17" s="9" t="n">
        <v>2500</v>
      </c>
      <c r="AF17" s="9" t="n">
        <v>2500</v>
      </c>
      <c r="AG17" s="8" t="n">
        <f aca="false">AH17*0.760033</f>
        <v>1900.0825</v>
      </c>
      <c r="AH17" s="9" t="n">
        <v>2500</v>
      </c>
      <c r="AI17" s="8" t="n">
        <f aca="false">1.272*AH17</f>
        <v>3180</v>
      </c>
      <c r="AJ17" s="9" t="n">
        <v>3000</v>
      </c>
      <c r="AK17" s="9" t="n">
        <v>2800</v>
      </c>
      <c r="AL17" s="9" t="n">
        <v>3000</v>
      </c>
      <c r="AM17" s="9" t="n">
        <v>2800</v>
      </c>
      <c r="AN17" s="9" t="n">
        <v>5500</v>
      </c>
      <c r="AO17" s="9" t="n">
        <v>5500</v>
      </c>
      <c r="AP17" s="8" t="n">
        <f aca="false">0.6096*AN17</f>
        <v>3352.8</v>
      </c>
      <c r="AQ17" s="8" t="n">
        <f aca="false">1*AP17</f>
        <v>3352.8</v>
      </c>
      <c r="AR17" s="8" t="n">
        <f aca="false">1*AQ17</f>
        <v>3352.8</v>
      </c>
      <c r="AS17" s="8" t="n">
        <f aca="false">1*AQ17</f>
        <v>3352.8</v>
      </c>
      <c r="AT17" s="8" t="n">
        <f aca="false">1*AP17</f>
        <v>3352.8</v>
      </c>
      <c r="AU17" s="8" t="n">
        <f aca="false">1*AT17</f>
        <v>3352.8</v>
      </c>
      <c r="AV17" s="8" t="n">
        <f aca="false">1*AU17</f>
        <v>3352.8</v>
      </c>
      <c r="AW17" s="8" t="n">
        <f aca="false">1*AV17</f>
        <v>3352.8</v>
      </c>
      <c r="AX17" s="8" t="n">
        <f aca="false">0.79*AW17</f>
        <v>2648.712</v>
      </c>
      <c r="AY17" s="8" t="n">
        <f aca="false">1*AX17</f>
        <v>2648.712</v>
      </c>
      <c r="AZ17" s="8" t="n">
        <f aca="false">0.575*AY17</f>
        <v>1523.0094</v>
      </c>
    </row>
    <row r="18" customFormat="false" ht="13.8" hidden="false" customHeight="false" outlineLevel="0" collapsed="false">
      <c r="A18" s="7" t="s">
        <v>68</v>
      </c>
      <c r="B18" s="8" t="n">
        <f aca="false">0.702*R18</f>
        <v>650.763444438583</v>
      </c>
      <c r="C18" s="8" t="n">
        <f aca="false">3.03818*E18</f>
        <v>1631.11718635523</v>
      </c>
      <c r="D18" s="8" t="n">
        <f aca="false">T18*1</f>
        <v>536.8731235</v>
      </c>
      <c r="E18" s="8" t="n">
        <f aca="false">D18*1</f>
        <v>536.8731235</v>
      </c>
      <c r="F18" s="8" t="n">
        <f aca="false">3.79*E18</f>
        <v>2034.749138065</v>
      </c>
      <c r="G18" s="8" t="n">
        <f aca="false">1*K18</f>
        <v>5355</v>
      </c>
      <c r="H18" s="8" t="n">
        <f aca="false">E18*1</f>
        <v>536.8731235</v>
      </c>
      <c r="I18" s="8" t="n">
        <f aca="false">0.8181*H18</f>
        <v>439.21590233535</v>
      </c>
      <c r="J18" s="8" t="n">
        <f aca="false">0.55*G18</f>
        <v>2945.25</v>
      </c>
      <c r="K18" s="8" t="n">
        <f aca="false">1.53*AH18</f>
        <v>5355</v>
      </c>
      <c r="L18" s="8" t="n">
        <f aca="false">1*K18</f>
        <v>5355</v>
      </c>
      <c r="M18" s="8" t="n">
        <f aca="false">0.709*L18</f>
        <v>3796.695</v>
      </c>
      <c r="N18" s="8" t="n">
        <f aca="false">1*U18</f>
        <v>536.8731235</v>
      </c>
      <c r="O18" s="8" t="n">
        <f aca="false">1*M18</f>
        <v>3796.695</v>
      </c>
      <c r="P18" s="8" t="n">
        <f aca="false">0.831*AM18</f>
        <v>4155</v>
      </c>
      <c r="Q18" s="8" t="n">
        <f aca="false">0.502*R18</f>
        <v>465.36075371534</v>
      </c>
      <c r="R18" s="8" t="n">
        <f aca="false">1.72669*U18</f>
        <v>927.013453616215</v>
      </c>
      <c r="S18" s="8" t="n">
        <f aca="false">1.3558*V18</f>
        <v>727.8925808413</v>
      </c>
      <c r="T18" s="8" t="n">
        <f aca="false">1*W18</f>
        <v>536.8731235</v>
      </c>
      <c r="U18" s="8" t="n">
        <f aca="false">1*V18</f>
        <v>536.8731235</v>
      </c>
      <c r="V18" s="8" t="n">
        <f aca="false">1*AC18</f>
        <v>536.8731235</v>
      </c>
      <c r="W18" s="8" t="n">
        <f aca="false">0.14903*Y18</f>
        <v>536.8731235</v>
      </c>
      <c r="X18" s="8" t="n">
        <f aca="false">0.72049*AK18</f>
        <v>3602.45</v>
      </c>
      <c r="Y18" s="8" t="n">
        <f aca="false">0.72049*AK18</f>
        <v>3602.45</v>
      </c>
      <c r="Z18" s="8" t="n">
        <f aca="false">0.72049*AK18</f>
        <v>3602.45</v>
      </c>
      <c r="AA18" s="8" t="n">
        <f aca="false">AK18*0.40803</f>
        <v>2040.15</v>
      </c>
      <c r="AB18" s="8" t="n">
        <f aca="false">AF18*1.5357</f>
        <v>5374.95</v>
      </c>
      <c r="AC18" s="8" t="n">
        <f aca="false">1*W18</f>
        <v>536.8731235</v>
      </c>
      <c r="AD18" s="8" t="n">
        <f aca="false">1*AC18</f>
        <v>536.8731235</v>
      </c>
      <c r="AE18" s="9" t="n">
        <v>3500</v>
      </c>
      <c r="AF18" s="9" t="n">
        <v>3500</v>
      </c>
      <c r="AG18" s="8" t="n">
        <f aca="false">AH18*0.760033</f>
        <v>2660.1155</v>
      </c>
      <c r="AH18" s="9" t="n">
        <v>3500</v>
      </c>
      <c r="AI18" s="8" t="n">
        <f aca="false">1.272*AH18</f>
        <v>4452</v>
      </c>
      <c r="AJ18" s="9" t="n">
        <v>4500</v>
      </c>
      <c r="AK18" s="9" t="n">
        <v>5000</v>
      </c>
      <c r="AL18" s="9" t="n">
        <v>4500</v>
      </c>
      <c r="AM18" s="9" t="n">
        <v>5000</v>
      </c>
      <c r="AN18" s="9" t="n">
        <v>8000</v>
      </c>
      <c r="AO18" s="9" t="n">
        <v>8000</v>
      </c>
      <c r="AP18" s="8" t="n">
        <f aca="false">0.6096*AN18</f>
        <v>4876.8</v>
      </c>
      <c r="AQ18" s="8" t="n">
        <f aca="false">1*AP18</f>
        <v>4876.8</v>
      </c>
      <c r="AR18" s="8" t="n">
        <f aca="false">1*AQ18</f>
        <v>4876.8</v>
      </c>
      <c r="AS18" s="8" t="n">
        <f aca="false">1*AQ18</f>
        <v>4876.8</v>
      </c>
      <c r="AT18" s="8" t="n">
        <f aca="false">1*AP18</f>
        <v>4876.8</v>
      </c>
      <c r="AU18" s="8" t="n">
        <f aca="false">1*AT18</f>
        <v>4876.8</v>
      </c>
      <c r="AV18" s="8" t="n">
        <f aca="false">1*AU18</f>
        <v>4876.8</v>
      </c>
      <c r="AW18" s="8" t="n">
        <f aca="false">1*AV18</f>
        <v>4876.8</v>
      </c>
      <c r="AX18" s="8" t="n">
        <f aca="false">0.79*AW18</f>
        <v>3852.672</v>
      </c>
      <c r="AY18" s="8" t="n">
        <f aca="false">1*AX18</f>
        <v>3852.672</v>
      </c>
      <c r="AZ18" s="8" t="n">
        <f aca="false">0.575*AY18</f>
        <v>2215.2864</v>
      </c>
    </row>
    <row r="19" customFormat="false" ht="13.8" hidden="false" customHeight="false" outlineLevel="0" collapsed="false">
      <c r="A19" s="7" t="s">
        <v>69</v>
      </c>
      <c r="B19" s="8" t="n">
        <f aca="false">0.702*R19</f>
        <v>312.36645333052</v>
      </c>
      <c r="C19" s="8" t="n">
        <f aca="false">3.03818*E19</f>
        <v>782.936249450511</v>
      </c>
      <c r="D19" s="8" t="n">
        <f aca="false">T19*1</f>
        <v>257.69909928</v>
      </c>
      <c r="E19" s="8" t="n">
        <f aca="false">D19*1</f>
        <v>257.69909928</v>
      </c>
      <c r="F19" s="8" t="n">
        <f aca="false">3.79*E19</f>
        <v>976.6795862712</v>
      </c>
      <c r="G19" s="8" t="n">
        <f aca="false">1*K19</f>
        <v>3672</v>
      </c>
      <c r="H19" s="8" t="n">
        <f aca="false">E19*1</f>
        <v>257.69909928</v>
      </c>
      <c r="I19" s="8" t="n">
        <f aca="false">0.8181*H19</f>
        <v>210.823633120968</v>
      </c>
      <c r="J19" s="8" t="n">
        <f aca="false">0.55*G19</f>
        <v>2019.6</v>
      </c>
      <c r="K19" s="8" t="n">
        <f aca="false">1.53*AH19</f>
        <v>3672</v>
      </c>
      <c r="L19" s="8" t="n">
        <f aca="false">1*K19</f>
        <v>3672</v>
      </c>
      <c r="M19" s="8" t="n">
        <f aca="false">0.709*L19</f>
        <v>2603.448</v>
      </c>
      <c r="N19" s="8" t="n">
        <f aca="false">1*U19</f>
        <v>257.69909928</v>
      </c>
      <c r="O19" s="8" t="n">
        <f aca="false">1*M19</f>
        <v>2603.448</v>
      </c>
      <c r="P19" s="8" t="n">
        <f aca="false">0.831*AM19</f>
        <v>1994.4</v>
      </c>
      <c r="Q19" s="8" t="n">
        <f aca="false">0.502*R19</f>
        <v>223.373161783363</v>
      </c>
      <c r="R19" s="8" t="n">
        <f aca="false">1.72669*U19</f>
        <v>444.966457735783</v>
      </c>
      <c r="S19" s="8" t="n">
        <f aca="false">1.3558*V19</f>
        <v>349.388438803824</v>
      </c>
      <c r="T19" s="8" t="n">
        <f aca="false">1*W19</f>
        <v>257.69909928</v>
      </c>
      <c r="U19" s="8" t="n">
        <f aca="false">1*V19</f>
        <v>257.69909928</v>
      </c>
      <c r="V19" s="8" t="n">
        <f aca="false">1*AC19</f>
        <v>257.69909928</v>
      </c>
      <c r="W19" s="8" t="n">
        <f aca="false">0.14903*Y19</f>
        <v>257.69909928</v>
      </c>
      <c r="X19" s="8" t="n">
        <f aca="false">0.72049*AK19</f>
        <v>1729.176</v>
      </c>
      <c r="Y19" s="8" t="n">
        <f aca="false">0.72049*AK19</f>
        <v>1729.176</v>
      </c>
      <c r="Z19" s="8" t="n">
        <f aca="false">0.72049*AK19</f>
        <v>1729.176</v>
      </c>
      <c r="AA19" s="8" t="n">
        <f aca="false">AK19*0.40803</f>
        <v>979.272</v>
      </c>
      <c r="AB19" s="8" t="n">
        <f aca="false">AF19*1.5357</f>
        <v>3685.68</v>
      </c>
      <c r="AC19" s="8" t="n">
        <f aca="false">1*W19</f>
        <v>257.69909928</v>
      </c>
      <c r="AD19" s="8" t="n">
        <f aca="false">1*AC19</f>
        <v>257.69909928</v>
      </c>
      <c r="AE19" s="9" t="n">
        <v>2400</v>
      </c>
      <c r="AF19" s="9" t="n">
        <v>2400</v>
      </c>
      <c r="AG19" s="8" t="n">
        <f aca="false">AH19*0.760033</f>
        <v>1824.0792</v>
      </c>
      <c r="AH19" s="9" t="n">
        <v>2400</v>
      </c>
      <c r="AI19" s="8" t="n">
        <f aca="false">1.272*AH19</f>
        <v>3052.8</v>
      </c>
      <c r="AJ19" s="9" t="n">
        <v>1900</v>
      </c>
      <c r="AK19" s="9" t="n">
        <v>2400</v>
      </c>
      <c r="AL19" s="9" t="n">
        <v>1900</v>
      </c>
      <c r="AM19" s="9" t="n">
        <v>2400</v>
      </c>
      <c r="AN19" s="9" t="n">
        <v>4000</v>
      </c>
      <c r="AO19" s="9" t="n">
        <v>4000</v>
      </c>
      <c r="AP19" s="8" t="n">
        <f aca="false">0.6096*AN19</f>
        <v>2438.4</v>
      </c>
      <c r="AQ19" s="8" t="n">
        <f aca="false">1*AP19</f>
        <v>2438.4</v>
      </c>
      <c r="AR19" s="8" t="n">
        <f aca="false">1*AQ19</f>
        <v>2438.4</v>
      </c>
      <c r="AS19" s="8" t="n">
        <f aca="false">1*AQ19</f>
        <v>2438.4</v>
      </c>
      <c r="AT19" s="8" t="n">
        <f aca="false">1*AP19</f>
        <v>2438.4</v>
      </c>
      <c r="AU19" s="8" t="n">
        <f aca="false">1*AT19</f>
        <v>2438.4</v>
      </c>
      <c r="AV19" s="8" t="n">
        <f aca="false">1*AU19</f>
        <v>2438.4</v>
      </c>
      <c r="AW19" s="8" t="n">
        <f aca="false">1*AV19</f>
        <v>2438.4</v>
      </c>
      <c r="AX19" s="8" t="n">
        <f aca="false">0.79*AW19</f>
        <v>1926.336</v>
      </c>
      <c r="AY19" s="8" t="n">
        <f aca="false">1*AX19</f>
        <v>1926.336</v>
      </c>
      <c r="AZ19" s="8" t="n">
        <f aca="false">0.575*AY19</f>
        <v>1107.6432</v>
      </c>
    </row>
    <row r="20" customFormat="false" ht="13.8" hidden="false" customHeight="false" outlineLevel="0" collapsed="false">
      <c r="A20" s="7" t="s">
        <v>70</v>
      </c>
      <c r="B20" s="8" t="n">
        <f aca="false">0.702*R20</f>
        <v>1275.49635109962</v>
      </c>
      <c r="C20" s="8" t="n">
        <f aca="false">3.03818*E20</f>
        <v>3196.98968525625</v>
      </c>
      <c r="D20" s="8" t="n">
        <f aca="false">T20*1</f>
        <v>1052.27132206</v>
      </c>
      <c r="E20" s="8" t="n">
        <f aca="false">D20*1</f>
        <v>1052.27132206</v>
      </c>
      <c r="F20" s="8" t="n">
        <f aca="false">3.79*E20</f>
        <v>3988.1083106074</v>
      </c>
      <c r="G20" s="8" t="e">
        <f aca="false">1*K20</f>
        <v>#VALUE!</v>
      </c>
      <c r="H20" s="8" t="n">
        <f aca="false">E20*1</f>
        <v>1052.27132206</v>
      </c>
      <c r="I20" s="8" t="n">
        <f aca="false">0.8181*H20</f>
        <v>860.863168577286</v>
      </c>
      <c r="J20" s="8" t="e">
        <f aca="false">0.55*G20</f>
        <v>#VALUE!</v>
      </c>
      <c r="K20" s="8" t="e">
        <f aca="false">1.53*AH20</f>
        <v>#VALUE!</v>
      </c>
      <c r="L20" s="8" t="e">
        <f aca="false">1*K20</f>
        <v>#VALUE!</v>
      </c>
      <c r="M20" s="8" t="e">
        <f aca="false">0.709*L20</f>
        <v>#VALUE!</v>
      </c>
      <c r="N20" s="8" t="n">
        <f aca="false">1*U20</f>
        <v>1052.27132206</v>
      </c>
      <c r="O20" s="8" t="e">
        <f aca="false">1*M20</f>
        <v>#VALUE!</v>
      </c>
      <c r="P20" s="8" t="n">
        <f aca="false">0.831*AM20</f>
        <v>8143.8</v>
      </c>
      <c r="Q20" s="8" t="n">
        <f aca="false">0.502*R20</f>
        <v>912.107077282067</v>
      </c>
      <c r="R20" s="8" t="n">
        <f aca="false">1.72669*U20</f>
        <v>1816.94636908778</v>
      </c>
      <c r="S20" s="8" t="n">
        <f aca="false">1.3558*V20</f>
        <v>1426.66945844895</v>
      </c>
      <c r="T20" s="8" t="n">
        <f aca="false">1*W20</f>
        <v>1052.27132206</v>
      </c>
      <c r="U20" s="8" t="n">
        <f aca="false">1*V20</f>
        <v>1052.27132206</v>
      </c>
      <c r="V20" s="8" t="n">
        <f aca="false">1*AC20</f>
        <v>1052.27132206</v>
      </c>
      <c r="W20" s="8" t="n">
        <f aca="false">0.14903*Y20</f>
        <v>1052.27132206</v>
      </c>
      <c r="X20" s="8" t="n">
        <f aca="false">0.72049*AK20</f>
        <v>7060.802</v>
      </c>
      <c r="Y20" s="8" t="n">
        <f aca="false">0.72049*AK20</f>
        <v>7060.802</v>
      </c>
      <c r="Z20" s="8" t="n">
        <f aca="false">0.72049*AK20</f>
        <v>7060.802</v>
      </c>
      <c r="AA20" s="8" t="n">
        <f aca="false">AK20*0.40803</f>
        <v>3998.694</v>
      </c>
      <c r="AB20" s="8" t="e">
        <f aca="false">AF20*1.5357</f>
        <v>#VALUE!</v>
      </c>
      <c r="AC20" s="8" t="n">
        <f aca="false">1*W20</f>
        <v>1052.27132206</v>
      </c>
      <c r="AD20" s="8" t="n">
        <f aca="false">1*AC20</f>
        <v>1052.27132206</v>
      </c>
      <c r="AE20" s="9" t="s">
        <v>71</v>
      </c>
      <c r="AF20" s="9" t="s">
        <v>71</v>
      </c>
      <c r="AG20" s="8" t="e">
        <f aca="false">AH20*0.760033</f>
        <v>#VALUE!</v>
      </c>
      <c r="AH20" s="9" t="s">
        <v>71</v>
      </c>
      <c r="AI20" s="8" t="e">
        <f aca="false">1.272*AH20</f>
        <v>#VALUE!</v>
      </c>
      <c r="AJ20" s="9" t="s">
        <v>71</v>
      </c>
      <c r="AK20" s="9" t="n">
        <v>9800</v>
      </c>
      <c r="AL20" s="9" t="s">
        <v>71</v>
      </c>
      <c r="AM20" s="9" t="n">
        <v>9800</v>
      </c>
      <c r="AN20" s="9" t="n">
        <v>17500</v>
      </c>
      <c r="AO20" s="9" t="n">
        <v>17500</v>
      </c>
      <c r="AP20" s="8" t="n">
        <f aca="false">0.6096*AN20</f>
        <v>10668</v>
      </c>
      <c r="AQ20" s="8" t="n">
        <f aca="false">1*AP20</f>
        <v>10668</v>
      </c>
      <c r="AR20" s="8" t="n">
        <f aca="false">1*AQ20</f>
        <v>10668</v>
      </c>
      <c r="AS20" s="8" t="n">
        <f aca="false">1*AQ20</f>
        <v>10668</v>
      </c>
      <c r="AT20" s="8" t="n">
        <f aca="false">1*AP20</f>
        <v>10668</v>
      </c>
      <c r="AU20" s="8" t="n">
        <f aca="false">1*AT20</f>
        <v>10668</v>
      </c>
      <c r="AV20" s="8" t="n">
        <f aca="false">1*AU20</f>
        <v>10668</v>
      </c>
      <c r="AW20" s="8" t="n">
        <f aca="false">1*AV20</f>
        <v>10668</v>
      </c>
      <c r="AX20" s="8" t="n">
        <f aca="false">0.79*AW20</f>
        <v>8427.72</v>
      </c>
      <c r="AY20" s="8" t="n">
        <f aca="false">1*AX20</f>
        <v>8427.72</v>
      </c>
      <c r="AZ20" s="8" t="n">
        <f aca="false">0.575*AY20</f>
        <v>4845.939</v>
      </c>
    </row>
    <row r="21" customFormat="false" ht="13.8" hidden="false" customHeight="false" outlineLevel="0" collapsed="false">
      <c r="A21" s="7" t="s">
        <v>72</v>
      </c>
      <c r="B21" s="8" t="n">
        <f aca="false">0.702*R21</f>
        <v>221.259571109118</v>
      </c>
      <c r="C21" s="8" t="n">
        <f aca="false">3.03818*E21</f>
        <v>554.579843360778</v>
      </c>
      <c r="D21" s="8" t="n">
        <f aca="false">T21*1</f>
        <v>182.53686199</v>
      </c>
      <c r="E21" s="8" t="n">
        <f aca="false">D21*1</f>
        <v>182.53686199</v>
      </c>
      <c r="F21" s="8" t="n">
        <f aca="false">3.79*E21</f>
        <v>691.8147069421</v>
      </c>
      <c r="G21" s="8" t="n">
        <f aca="false">1*K21</f>
        <v>2448</v>
      </c>
      <c r="H21" s="8" t="n">
        <f aca="false">E21*1</f>
        <v>182.53686199</v>
      </c>
      <c r="I21" s="8" t="n">
        <f aca="false">0.8181*H21</f>
        <v>149.333406794019</v>
      </c>
      <c r="J21" s="8" t="n">
        <f aca="false">0.55*G21</f>
        <v>1346.4</v>
      </c>
      <c r="K21" s="8" t="n">
        <f aca="false">1.53*AH21</f>
        <v>2448</v>
      </c>
      <c r="L21" s="8" t="n">
        <f aca="false">1*K21</f>
        <v>2448</v>
      </c>
      <c r="M21" s="8" t="n">
        <f aca="false">0.709*L21</f>
        <v>1735.632</v>
      </c>
      <c r="N21" s="8" t="n">
        <f aca="false">1*U21</f>
        <v>182.53686199</v>
      </c>
      <c r="O21" s="8" t="n">
        <f aca="false">1*M21</f>
        <v>1735.632</v>
      </c>
      <c r="P21" s="8" t="n">
        <f aca="false">0.831*AM21</f>
        <v>1412.7</v>
      </c>
      <c r="Q21" s="8" t="n">
        <f aca="false">0.502*R21</f>
        <v>158.222656263216</v>
      </c>
      <c r="R21" s="8" t="n">
        <f aca="false">1.72669*U21</f>
        <v>315.184574229513</v>
      </c>
      <c r="S21" s="8" t="n">
        <f aca="false">1.3558*V21</f>
        <v>247.483477486042</v>
      </c>
      <c r="T21" s="8" t="n">
        <f aca="false">1*W21</f>
        <v>182.53686199</v>
      </c>
      <c r="U21" s="8" t="n">
        <f aca="false">1*V21</f>
        <v>182.53686199</v>
      </c>
      <c r="V21" s="8" t="n">
        <f aca="false">1*AC21</f>
        <v>182.53686199</v>
      </c>
      <c r="W21" s="8" t="n">
        <f aca="false">0.14903*Y21</f>
        <v>182.53686199</v>
      </c>
      <c r="X21" s="8" t="n">
        <f aca="false">0.72049*AK21</f>
        <v>1224.833</v>
      </c>
      <c r="Y21" s="8" t="n">
        <f aca="false">0.72049*AK21</f>
        <v>1224.833</v>
      </c>
      <c r="Z21" s="8" t="n">
        <f aca="false">0.72049*AK21</f>
        <v>1224.833</v>
      </c>
      <c r="AA21" s="8" t="n">
        <f aca="false">AK21*0.40803</f>
        <v>693.651</v>
      </c>
      <c r="AB21" s="8" t="n">
        <f aca="false">AF21*1.5357</f>
        <v>2457.12</v>
      </c>
      <c r="AC21" s="8" t="n">
        <f aca="false">1*W21</f>
        <v>182.53686199</v>
      </c>
      <c r="AD21" s="8" t="n">
        <f aca="false">1*AC21</f>
        <v>182.53686199</v>
      </c>
      <c r="AE21" s="9" t="n">
        <v>1600</v>
      </c>
      <c r="AF21" s="9" t="n">
        <v>1600</v>
      </c>
      <c r="AG21" s="8" t="n">
        <f aca="false">AH21*0.760033</f>
        <v>1216.0528</v>
      </c>
      <c r="AH21" s="9" t="n">
        <v>1600</v>
      </c>
      <c r="AI21" s="8" t="n">
        <f aca="false">1.272*AH21</f>
        <v>2035.2</v>
      </c>
      <c r="AJ21" s="9" t="n">
        <v>2100</v>
      </c>
      <c r="AK21" s="9" t="n">
        <v>1700</v>
      </c>
      <c r="AL21" s="9" t="n">
        <v>2100</v>
      </c>
      <c r="AM21" s="9" t="n">
        <v>1700</v>
      </c>
      <c r="AN21" s="9" t="n">
        <v>3500</v>
      </c>
      <c r="AO21" s="9" t="n">
        <v>3500</v>
      </c>
      <c r="AP21" s="8" t="n">
        <f aca="false">0.6096*AN21</f>
        <v>2133.6</v>
      </c>
      <c r="AQ21" s="8" t="n">
        <f aca="false">1*AP21</f>
        <v>2133.6</v>
      </c>
      <c r="AR21" s="8" t="n">
        <f aca="false">1*AQ21</f>
        <v>2133.6</v>
      </c>
      <c r="AS21" s="8" t="n">
        <f aca="false">1*AQ21</f>
        <v>2133.6</v>
      </c>
      <c r="AT21" s="8" t="n">
        <f aca="false">1*AP21</f>
        <v>2133.6</v>
      </c>
      <c r="AU21" s="8" t="n">
        <f aca="false">1*AT21</f>
        <v>2133.6</v>
      </c>
      <c r="AV21" s="8" t="n">
        <f aca="false">1*AU21</f>
        <v>2133.6</v>
      </c>
      <c r="AW21" s="8" t="n">
        <f aca="false">1*AV21</f>
        <v>2133.6</v>
      </c>
      <c r="AX21" s="8" t="n">
        <f aca="false">0.79*AW21</f>
        <v>1685.544</v>
      </c>
      <c r="AY21" s="8" t="n">
        <f aca="false">1*AX21</f>
        <v>1685.544</v>
      </c>
      <c r="AZ21" s="8" t="n">
        <f aca="false">0.575*AY21</f>
        <v>969.1878</v>
      </c>
    </row>
    <row r="22" customFormat="false" ht="13.8" hidden="false" customHeight="false" outlineLevel="0" collapsed="false">
      <c r="A22" s="7" t="s">
        <v>73</v>
      </c>
      <c r="B22" s="8" t="e">
        <f aca="false">0.702*R22</f>
        <v>#VALUE!</v>
      </c>
      <c r="C22" s="8" t="e">
        <f aca="false">3.03818*E22</f>
        <v>#VALUE!</v>
      </c>
      <c r="D22" s="8" t="e">
        <f aca="false">T22*1</f>
        <v>#VALUE!</v>
      </c>
      <c r="E22" s="8" t="e">
        <f aca="false">D22*1</f>
        <v>#VALUE!</v>
      </c>
      <c r="F22" s="8" t="e">
        <f aca="false">3.79*E22</f>
        <v>#VALUE!</v>
      </c>
      <c r="G22" s="8" t="n">
        <f aca="false">1*K22</f>
        <v>8338.5</v>
      </c>
      <c r="H22" s="8" t="e">
        <f aca="false">E22*1</f>
        <v>#VALUE!</v>
      </c>
      <c r="I22" s="8" t="e">
        <f aca="false">0.8181*H22</f>
        <v>#VALUE!</v>
      </c>
      <c r="J22" s="8" t="n">
        <f aca="false">0.55*G22</f>
        <v>4586.175</v>
      </c>
      <c r="K22" s="8" t="n">
        <f aca="false">1.53*AH22</f>
        <v>8338.5</v>
      </c>
      <c r="L22" s="8" t="n">
        <f aca="false">1*K22</f>
        <v>8338.5</v>
      </c>
      <c r="M22" s="8" t="n">
        <f aca="false">0.709*L22</f>
        <v>5911.9965</v>
      </c>
      <c r="N22" s="8" t="e">
        <f aca="false">1*U22</f>
        <v>#VALUE!</v>
      </c>
      <c r="O22" s="8" t="n">
        <f aca="false">1*M22</f>
        <v>5911.9965</v>
      </c>
      <c r="P22" s="8" t="e">
        <f aca="false">0.831*AM22</f>
        <v>#VALUE!</v>
      </c>
      <c r="Q22" s="8" t="e">
        <f aca="false">0.502*R22</f>
        <v>#VALUE!</v>
      </c>
      <c r="R22" s="8" t="e">
        <f aca="false">1.72669*U22</f>
        <v>#VALUE!</v>
      </c>
      <c r="S22" s="8" t="e">
        <f aca="false">1.3558*V22</f>
        <v>#VALUE!</v>
      </c>
      <c r="T22" s="8" t="e">
        <f aca="false">1*W22</f>
        <v>#VALUE!</v>
      </c>
      <c r="U22" s="8" t="e">
        <f aca="false">1*V22</f>
        <v>#VALUE!</v>
      </c>
      <c r="V22" s="8" t="e">
        <f aca="false">1*AC22</f>
        <v>#VALUE!</v>
      </c>
      <c r="W22" s="8" t="e">
        <f aca="false">0.14903*Y22</f>
        <v>#VALUE!</v>
      </c>
      <c r="X22" s="8" t="e">
        <f aca="false">0.72049*AK22</f>
        <v>#VALUE!</v>
      </c>
      <c r="Y22" s="8" t="e">
        <f aca="false">0.72049*AK22</f>
        <v>#VALUE!</v>
      </c>
      <c r="Z22" s="8" t="e">
        <f aca="false">0.72049*AK22</f>
        <v>#VALUE!</v>
      </c>
      <c r="AA22" s="8" t="e">
        <f aca="false">AK22*0.40803</f>
        <v>#VALUE!</v>
      </c>
      <c r="AB22" s="8" t="n">
        <f aca="false">AF22*1.5357</f>
        <v>8369.565</v>
      </c>
      <c r="AC22" s="8" t="e">
        <f aca="false">1*W22</f>
        <v>#VALUE!</v>
      </c>
      <c r="AD22" s="8" t="e">
        <f aca="false">1*AC22</f>
        <v>#VALUE!</v>
      </c>
      <c r="AE22" s="9" t="n">
        <v>5450</v>
      </c>
      <c r="AF22" s="9" t="n">
        <v>5450</v>
      </c>
      <c r="AG22" s="8" t="n">
        <f aca="false">AH22*0.760033</f>
        <v>4142.17985</v>
      </c>
      <c r="AH22" s="9" t="n">
        <v>5450</v>
      </c>
      <c r="AI22" s="8" t="n">
        <f aca="false">1.272*AH22</f>
        <v>6932.4</v>
      </c>
      <c r="AJ22" s="9" t="n">
        <v>5000</v>
      </c>
      <c r="AK22" s="9" t="s">
        <v>71</v>
      </c>
      <c r="AL22" s="9" t="n">
        <v>5000</v>
      </c>
      <c r="AM22" s="9" t="s">
        <v>71</v>
      </c>
      <c r="AN22" s="9" t="n">
        <v>12400</v>
      </c>
      <c r="AO22" s="9" t="n">
        <v>12400</v>
      </c>
      <c r="AP22" s="8" t="n">
        <f aca="false">0.6096*AN22</f>
        <v>7559.04</v>
      </c>
      <c r="AQ22" s="8" t="n">
        <f aca="false">1*AP22</f>
        <v>7559.04</v>
      </c>
      <c r="AR22" s="8" t="n">
        <f aca="false">1*AQ22</f>
        <v>7559.04</v>
      </c>
      <c r="AS22" s="8" t="n">
        <f aca="false">1*AQ22</f>
        <v>7559.04</v>
      </c>
      <c r="AT22" s="8" t="n">
        <f aca="false">1*AP22</f>
        <v>7559.04</v>
      </c>
      <c r="AU22" s="8" t="n">
        <f aca="false">1*AT22</f>
        <v>7559.04</v>
      </c>
      <c r="AV22" s="8" t="n">
        <f aca="false">1*AU22</f>
        <v>7559.04</v>
      </c>
      <c r="AW22" s="8" t="n">
        <f aca="false">1*AV22</f>
        <v>7559.04</v>
      </c>
      <c r="AX22" s="8" t="n">
        <f aca="false">0.79*AW22</f>
        <v>5971.6416</v>
      </c>
      <c r="AY22" s="8" t="n">
        <f aca="false">1*AX22</f>
        <v>5971.6416</v>
      </c>
      <c r="AZ22" s="8" t="n">
        <f aca="false">0.575*AY22</f>
        <v>3433.69392</v>
      </c>
    </row>
    <row r="23" customFormat="false" ht="13.8" hidden="false" customHeight="false" outlineLevel="0" collapsed="false">
      <c r="A23" s="10" t="s">
        <v>74</v>
      </c>
      <c r="B23" s="7" t="n">
        <v>3.8</v>
      </c>
      <c r="C23" s="7" t="n">
        <v>5.542</v>
      </c>
      <c r="D23" s="7" t="n">
        <v>1.1</v>
      </c>
      <c r="E23" s="7" t="n">
        <v>1.1</v>
      </c>
      <c r="F23" s="7" t="n">
        <v>7.469</v>
      </c>
      <c r="G23" s="7" t="n">
        <v>11.059</v>
      </c>
      <c r="H23" s="7" t="n">
        <v>1.1</v>
      </c>
      <c r="I23" s="7" t="n">
        <v>0.9</v>
      </c>
      <c r="J23" s="7" t="n">
        <v>6.098</v>
      </c>
      <c r="K23" s="7" t="n">
        <v>11.059</v>
      </c>
      <c r="L23" s="7" t="n">
        <v>11.059</v>
      </c>
      <c r="M23" s="7" t="n">
        <v>5.632</v>
      </c>
      <c r="N23" s="7" t="n">
        <v>4.376</v>
      </c>
      <c r="O23" s="7" t="n">
        <v>5.632</v>
      </c>
      <c r="P23" s="7" t="n">
        <v>7.742</v>
      </c>
      <c r="Q23" s="7" t="n">
        <v>3.8</v>
      </c>
      <c r="R23" s="7" t="n">
        <v>7.556</v>
      </c>
      <c r="S23" s="7" t="n">
        <v>5.933</v>
      </c>
      <c r="T23" s="7" t="n">
        <v>1.1</v>
      </c>
      <c r="U23" s="7" t="n">
        <v>4.376</v>
      </c>
      <c r="V23" s="7" t="n">
        <v>4.376</v>
      </c>
      <c r="W23" s="7" t="n">
        <v>1.1</v>
      </c>
      <c r="X23" s="7" t="n">
        <v>6.71</v>
      </c>
      <c r="Y23" s="7" t="n">
        <v>6.71</v>
      </c>
      <c r="Z23" s="7" t="n">
        <v>6.71</v>
      </c>
      <c r="AA23" s="7" t="n">
        <v>3.8</v>
      </c>
      <c r="AB23" s="7" t="n">
        <v>11.059</v>
      </c>
      <c r="AC23" s="7" t="n">
        <v>4.376</v>
      </c>
      <c r="AD23" s="7" t="n">
        <v>4.376</v>
      </c>
      <c r="AE23" s="7" t="n">
        <v>7.201</v>
      </c>
      <c r="AF23" s="7" t="n">
        <v>7.201</v>
      </c>
      <c r="AG23" s="7" t="n">
        <v>5.473</v>
      </c>
      <c r="AH23" s="7" t="n">
        <v>7.201</v>
      </c>
      <c r="AI23" s="7" t="n">
        <v>9.161</v>
      </c>
      <c r="AJ23" s="7" t="n">
        <v>6.296</v>
      </c>
      <c r="AK23" s="7" t="n">
        <v>9.313</v>
      </c>
      <c r="AL23" s="7" t="n">
        <v>6.296</v>
      </c>
      <c r="AM23" s="7" t="n">
        <v>9.313</v>
      </c>
      <c r="AN23" s="11" t="n">
        <v>17.141</v>
      </c>
      <c r="AO23" s="12" t="n">
        <v>17.141</v>
      </c>
      <c r="AP23" s="7" t="n">
        <v>10.45</v>
      </c>
      <c r="AQ23" s="7" t="n">
        <v>10.45</v>
      </c>
      <c r="AR23" s="7" t="n">
        <v>10.45</v>
      </c>
      <c r="AS23" s="7" t="n">
        <v>10.45</v>
      </c>
      <c r="AT23" s="7" t="n">
        <v>10.45</v>
      </c>
      <c r="AU23" s="7" t="n">
        <v>10.45</v>
      </c>
      <c r="AV23" s="7" t="n">
        <v>10.45</v>
      </c>
      <c r="AW23" s="7" t="n">
        <v>10.45</v>
      </c>
      <c r="AX23" s="7" t="n">
        <v>8.323</v>
      </c>
      <c r="AY23" s="7" t="n">
        <v>8.323</v>
      </c>
      <c r="AZ23" s="7" t="n">
        <v>4.786</v>
      </c>
    </row>
    <row r="25" customFormat="false" ht="14.5" hidden="false" customHeight="false" outlineLevel="0" collapsed="false">
      <c r="AO25" s="0" t="n">
        <v>17.141</v>
      </c>
    </row>
    <row r="26" customFormat="false" ht="14.5" hidden="false" customHeight="false" outlineLevel="0" collapsed="false">
      <c r="AU26" s="2"/>
      <c r="AV26" s="0" t="s">
        <v>75</v>
      </c>
    </row>
    <row r="27" customFormat="false" ht="14.5" hidden="false" customHeight="false" outlineLevel="0" collapsed="false">
      <c r="AU27" s="13"/>
      <c r="AV27" s="0" t="s">
        <v>76</v>
      </c>
    </row>
    <row r="28" customFormat="false" ht="15" hidden="false" customHeight="false" outlineLevel="0" collapsed="false">
      <c r="AU28" s="6"/>
      <c r="AV28" s="0" t="s">
        <v>77</v>
      </c>
    </row>
    <row r="29" customFormat="false" ht="24.5" hidden="false" customHeight="false" outlineLevel="0" collapsed="false">
      <c r="AN29" s="14" t="s">
        <v>78</v>
      </c>
      <c r="AO29" s="14" t="s">
        <v>79</v>
      </c>
      <c r="AP29" s="14" t="s">
        <v>80</v>
      </c>
      <c r="AU29" s="3"/>
      <c r="AV29" s="0" t="s">
        <v>81</v>
      </c>
    </row>
    <row r="30" customFormat="false" ht="15" hidden="false" customHeight="false" outlineLevel="0" collapsed="false">
      <c r="AM30" s="15" t="s">
        <v>76</v>
      </c>
      <c r="AN30" s="16" t="n">
        <v>27000</v>
      </c>
      <c r="AO30" s="16" t="n">
        <v>14800</v>
      </c>
      <c r="AP30" s="16" t="n">
        <v>27000</v>
      </c>
      <c r="AU30" s="4"/>
      <c r="AV30" s="0" t="s">
        <v>82</v>
      </c>
    </row>
    <row r="31" customFormat="false" ht="15" hidden="false" customHeight="false" outlineLevel="0" collapsed="false">
      <c r="AM31" s="16" t="n">
        <v>123000</v>
      </c>
      <c r="AN31" s="16" t="n">
        <v>13800</v>
      </c>
      <c r="AO31" s="16" t="n">
        <v>7100</v>
      </c>
      <c r="AP31" s="16" t="n">
        <v>10400</v>
      </c>
    </row>
    <row r="32" customFormat="false" ht="15" hidden="false" customHeight="false" outlineLevel="0" collapsed="false">
      <c r="AM32" s="16" t="n">
        <v>28200</v>
      </c>
      <c r="AN32" s="16" t="n">
        <v>30000</v>
      </c>
      <c r="AO32" s="16" t="n">
        <v>10450</v>
      </c>
      <c r="AP32" s="16" t="n">
        <v>28200</v>
      </c>
    </row>
    <row r="33" customFormat="false" ht="15" hidden="false" customHeight="false" outlineLevel="0" collapsed="false">
      <c r="AM33" s="16" t="n">
        <v>170000</v>
      </c>
      <c r="AN33" s="16" t="n">
        <v>13600</v>
      </c>
      <c r="AO33" s="16" t="n">
        <v>8400</v>
      </c>
      <c r="AP33" s="16" t="n">
        <v>13500</v>
      </c>
    </row>
    <row r="34" customFormat="false" ht="15" hidden="false" customHeight="false" outlineLevel="0" collapsed="false">
      <c r="AM34" s="16" t="n">
        <v>40364</v>
      </c>
      <c r="AN34" s="16" t="n">
        <v>13200</v>
      </c>
      <c r="AO34" s="16" t="n">
        <v>10500</v>
      </c>
      <c r="AP34" s="16" t="n">
        <v>12500</v>
      </c>
    </row>
    <row r="35" customFormat="false" ht="15" hidden="false" customHeight="false" outlineLevel="0" collapsed="false">
      <c r="AM35" s="16" t="n">
        <v>28000</v>
      </c>
      <c r="AN35" s="16" t="n">
        <v>12500</v>
      </c>
      <c r="AO35" s="16" t="n">
        <v>7200</v>
      </c>
      <c r="AP35" s="16" t="n">
        <v>12900</v>
      </c>
    </row>
    <row r="36" customFormat="false" ht="15" hidden="false" customHeight="false" outlineLevel="0" collapsed="false">
      <c r="AM36" s="16" t="n">
        <v>35000</v>
      </c>
      <c r="AN36" s="16" t="n">
        <v>15700</v>
      </c>
      <c r="AO36" s="16" t="n">
        <v>14500</v>
      </c>
      <c r="AP36" s="16" t="n">
        <v>15400</v>
      </c>
    </row>
    <row r="37" customFormat="false" ht="15" hidden="false" customHeight="false" outlineLevel="0" collapsed="false">
      <c r="AM37" s="16" t="n">
        <v>110000</v>
      </c>
      <c r="AN37" s="16" t="n">
        <v>800</v>
      </c>
      <c r="AO37" s="16" t="n">
        <v>1200</v>
      </c>
      <c r="AP37" s="16" t="n">
        <v>900</v>
      </c>
    </row>
    <row r="38" customFormat="false" ht="15" hidden="false" customHeight="false" outlineLevel="0" collapsed="false">
      <c r="AM38" s="16" t="n">
        <v>2500</v>
      </c>
      <c r="AN38" s="16" t="n">
        <v>9450</v>
      </c>
      <c r="AO38" s="16" t="n">
        <v>8500</v>
      </c>
      <c r="AP38" s="16" t="n">
        <v>6500</v>
      </c>
    </row>
    <row r="39" customFormat="false" ht="15" hidden="false" customHeight="false" outlineLevel="0" collapsed="false">
      <c r="AM39" s="16" t="n">
        <v>14000</v>
      </c>
      <c r="AN39" s="16" t="n">
        <v>11500</v>
      </c>
      <c r="AO39" s="16" t="n">
        <v>11200</v>
      </c>
      <c r="AP39" s="16" t="n">
        <v>8900</v>
      </c>
    </row>
    <row r="40" customFormat="false" ht="15" hidden="false" customHeight="false" outlineLevel="0" collapsed="false">
      <c r="AM40" s="16" t="n">
        <v>16500</v>
      </c>
      <c r="AN40" s="16" t="n">
        <v>12900</v>
      </c>
      <c r="AO40" s="16" t="n">
        <v>12200</v>
      </c>
      <c r="AP40" s="16" t="n">
        <v>11500</v>
      </c>
    </row>
    <row r="41" customFormat="false" ht="15" hidden="false" customHeight="false" outlineLevel="0" collapsed="false">
      <c r="AM41" s="16" t="n">
        <v>25000</v>
      </c>
      <c r="AN41" s="16" t="n">
        <v>6900</v>
      </c>
      <c r="AO41" s="16" t="n">
        <v>2900</v>
      </c>
      <c r="AP41" s="16" t="n">
        <v>4500</v>
      </c>
    </row>
    <row r="42" customFormat="false" ht="15" hidden="false" customHeight="false" outlineLevel="0" collapsed="false">
      <c r="AM42" s="16" t="n">
        <v>15400</v>
      </c>
      <c r="AN42" s="16" t="n">
        <v>3500</v>
      </c>
      <c r="AO42" s="16" t="n">
        <v>2500</v>
      </c>
      <c r="AP42" s="16" t="n">
        <v>3800</v>
      </c>
    </row>
    <row r="43" customFormat="false" ht="15" hidden="false" customHeight="false" outlineLevel="0" collapsed="false">
      <c r="AM43" s="16" t="n">
        <v>6400</v>
      </c>
      <c r="AN43" s="16" t="n">
        <v>3800</v>
      </c>
      <c r="AO43" s="16" t="n">
        <v>4500</v>
      </c>
      <c r="AP43" s="16" t="n">
        <v>3800</v>
      </c>
    </row>
    <row r="44" customFormat="false" ht="15" hidden="false" customHeight="false" outlineLevel="0" collapsed="false">
      <c r="AM44" s="16" t="n">
        <v>6500</v>
      </c>
      <c r="AN44" s="16" t="n">
        <v>4500</v>
      </c>
      <c r="AO44" s="16" t="n">
        <v>4000</v>
      </c>
      <c r="AP44" s="16" t="n">
        <v>4900</v>
      </c>
    </row>
    <row r="45" customFormat="false" ht="15" hidden="false" customHeight="false" outlineLevel="0" collapsed="false">
      <c r="AM45" s="16" t="n">
        <v>11000</v>
      </c>
      <c r="AN45" s="16" t="n">
        <v>2800</v>
      </c>
      <c r="AO45" s="16" t="n">
        <v>2500</v>
      </c>
      <c r="AP45" s="16" t="n">
        <v>3000</v>
      </c>
    </row>
    <row r="46" customFormat="false" ht="15" hidden="false" customHeight="false" outlineLevel="0" collapsed="false">
      <c r="AM46" s="16" t="n">
        <v>5500</v>
      </c>
      <c r="AN46" s="16" t="n">
        <v>5000</v>
      </c>
      <c r="AO46" s="16" t="n">
        <v>3500</v>
      </c>
      <c r="AP46" s="16" t="n">
        <v>4500</v>
      </c>
    </row>
    <row r="47" customFormat="false" ht="15" hidden="false" customHeight="false" outlineLevel="0" collapsed="false">
      <c r="AM47" s="16" t="n">
        <v>8000</v>
      </c>
      <c r="AN47" s="16" t="n">
        <v>2400</v>
      </c>
      <c r="AO47" s="16" t="n">
        <v>2400</v>
      </c>
      <c r="AP47" s="16" t="n">
        <v>1900</v>
      </c>
    </row>
    <row r="48" customFormat="false" ht="15" hidden="false" customHeight="false" outlineLevel="0" collapsed="false">
      <c r="AM48" s="16" t="n">
        <v>4000</v>
      </c>
      <c r="AN48" s="16" t="n">
        <v>9800</v>
      </c>
      <c r="AO48" s="17" t="s">
        <v>71</v>
      </c>
      <c r="AP48" s="17" t="s">
        <v>71</v>
      </c>
    </row>
    <row r="49" customFormat="false" ht="15" hidden="false" customHeight="false" outlineLevel="0" collapsed="false">
      <c r="AM49" s="16" t="n">
        <v>17500</v>
      </c>
      <c r="AN49" s="16" t="n">
        <v>1700</v>
      </c>
      <c r="AO49" s="16" t="n">
        <v>1600</v>
      </c>
      <c r="AP49" s="16" t="n">
        <v>2100</v>
      </c>
    </row>
    <row r="50" customFormat="false" ht="15" hidden="false" customHeight="false" outlineLevel="0" collapsed="false">
      <c r="AM50" s="16" t="n">
        <v>3500</v>
      </c>
      <c r="AN50" s="17" t="s">
        <v>71</v>
      </c>
      <c r="AO50" s="16" t="n">
        <v>5450</v>
      </c>
      <c r="AP50" s="16" t="n">
        <v>5000</v>
      </c>
    </row>
    <row r="51" customFormat="false" ht="15" hidden="false" customHeight="false" outlineLevel="0" collapsed="false">
      <c r="AM51" s="16" t="n">
        <v>12400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83</v>
      </c>
      <c r="F1" s="0" t="s">
        <v>84</v>
      </c>
    </row>
    <row r="3" customFormat="false" ht="14.5" hidden="false" customHeight="false" outlineLevel="0" collapsed="false">
      <c r="A3" s="0" t="s">
        <v>85</v>
      </c>
      <c r="B3" s="0" t="s">
        <v>86</v>
      </c>
      <c r="C3" s="0" t="s">
        <v>87</v>
      </c>
      <c r="F3" s="0" t="s">
        <v>85</v>
      </c>
      <c r="G3" s="0" t="s">
        <v>86</v>
      </c>
      <c r="H3" s="0" t="s">
        <v>87</v>
      </c>
    </row>
    <row r="4" customFormat="false" ht="14.5" hidden="false" customHeight="false" outlineLevel="0" collapsed="false">
      <c r="A4" s="0" t="s">
        <v>39</v>
      </c>
      <c r="B4" s="0" t="s">
        <v>41</v>
      </c>
      <c r="C4" s="18" t="n">
        <v>290</v>
      </c>
      <c r="F4" s="0" t="s">
        <v>39</v>
      </c>
      <c r="G4" s="0" t="s">
        <v>49</v>
      </c>
      <c r="H4" s="18" t="n">
        <v>1100</v>
      </c>
    </row>
    <row r="5" customFormat="false" ht="14.5" hidden="false" customHeight="false" outlineLevel="0" collapsed="false">
      <c r="A5" s="0" t="s">
        <v>39</v>
      </c>
      <c r="B5" s="0" t="s">
        <v>42</v>
      </c>
      <c r="C5" s="18" t="n">
        <v>300</v>
      </c>
      <c r="F5" s="0" t="s">
        <v>39</v>
      </c>
      <c r="G5" s="0" t="s">
        <v>50</v>
      </c>
      <c r="H5" s="18" t="n">
        <v>1200</v>
      </c>
    </row>
    <row r="6" customFormat="false" ht="14.5" hidden="false" customHeight="false" outlineLevel="0" collapsed="false">
      <c r="A6" s="0" t="s">
        <v>39</v>
      </c>
      <c r="B6" s="0" t="s">
        <v>88</v>
      </c>
      <c r="C6" s="18" t="n">
        <v>280</v>
      </c>
      <c r="F6" s="0" t="s">
        <v>40</v>
      </c>
      <c r="G6" s="0" t="s">
        <v>49</v>
      </c>
      <c r="H6" s="18" t="n">
        <v>1300</v>
      </c>
    </row>
    <row r="7" customFormat="false" ht="14.5" hidden="false" customHeight="false" outlineLevel="0" collapsed="false">
      <c r="A7" s="0" t="s">
        <v>39</v>
      </c>
      <c r="B7" s="0" t="s">
        <v>43</v>
      </c>
      <c r="C7" s="18" t="n">
        <v>285</v>
      </c>
      <c r="F7" s="0" t="s">
        <v>40</v>
      </c>
      <c r="G7" s="0" t="s">
        <v>50</v>
      </c>
      <c r="H7" s="18" t="n">
        <v>1300</v>
      </c>
    </row>
    <row r="8" customFormat="false" ht="14.5" hidden="false" customHeight="false" outlineLevel="0" collapsed="false">
      <c r="A8" s="0" t="s">
        <v>39</v>
      </c>
      <c r="B8" s="0" t="s">
        <v>44</v>
      </c>
      <c r="C8" s="18" t="n">
        <v>300</v>
      </c>
      <c r="F8" s="0" t="s">
        <v>39</v>
      </c>
      <c r="G8" s="0" t="s">
        <v>51</v>
      </c>
      <c r="H8" s="18" t="n">
        <v>1500</v>
      </c>
    </row>
    <row r="9" customFormat="false" ht="14.5" hidden="false" customHeight="false" outlineLevel="0" collapsed="false">
      <c r="A9" s="0" t="s">
        <v>39</v>
      </c>
      <c r="B9" s="0" t="s">
        <v>46</v>
      </c>
      <c r="C9" s="18" t="n">
        <v>295</v>
      </c>
      <c r="F9" s="0" t="s">
        <v>40</v>
      </c>
      <c r="G9" s="0" t="s">
        <v>51</v>
      </c>
      <c r="H9" s="18" t="n">
        <v>1450</v>
      </c>
    </row>
    <row r="10" customFormat="false" ht="14.5" hidden="false" customHeight="false" outlineLevel="0" collapsed="false">
      <c r="A10" s="0" t="s">
        <v>39</v>
      </c>
      <c r="B10" s="0" t="s">
        <v>45</v>
      </c>
      <c r="C10" s="18" t="n">
        <v>300</v>
      </c>
    </row>
    <row r="11" customFormat="false" ht="14.5" hidden="false" customHeight="false" outlineLevel="0" collapsed="false">
      <c r="A11" s="0" t="s">
        <v>39</v>
      </c>
      <c r="B11" s="0" t="s">
        <v>47</v>
      </c>
      <c r="C11" s="18" t="n">
        <v>287</v>
      </c>
    </row>
    <row r="12" customFormat="false" ht="14.5" hidden="false" customHeight="false" outlineLevel="0" collapsed="false">
      <c r="A12" s="0" t="s">
        <v>39</v>
      </c>
      <c r="B12" s="0" t="s">
        <v>48</v>
      </c>
      <c r="C12" s="18" t="n">
        <v>290</v>
      </c>
    </row>
    <row r="13" customFormat="false" ht="14.5" hidden="false" customHeight="false" outlineLevel="0" collapsed="false">
      <c r="A13" s="0" t="s">
        <v>40</v>
      </c>
      <c r="B13" s="0" t="s">
        <v>41</v>
      </c>
      <c r="C13" s="18" t="n">
        <v>260</v>
      </c>
    </row>
    <row r="14" customFormat="false" ht="14.5" hidden="false" customHeight="false" outlineLevel="0" collapsed="false">
      <c r="A14" s="0" t="s">
        <v>40</v>
      </c>
      <c r="B14" s="0" t="s">
        <v>42</v>
      </c>
      <c r="C14" s="18" t="n">
        <v>270</v>
      </c>
    </row>
    <row r="15" customFormat="false" ht="14.5" hidden="false" customHeight="false" outlineLevel="0" collapsed="false">
      <c r="A15" s="0" t="s">
        <v>40</v>
      </c>
      <c r="B15" s="0" t="s">
        <v>88</v>
      </c>
      <c r="C15" s="18" t="n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2017-12-02T06:27:38Z</dcterms:created>
  <dc:creator>Yadir Lakehal</dc:creator>
  <dc:description/>
  <dc:language>en-US</dc:language>
  <cp:lastModifiedBy/>
  <dcterms:modified xsi:type="dcterms:W3CDTF">2017-12-02T18:16:00Z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